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defaultThemeVersion="124226"/>
  <mc:AlternateContent xmlns:mc="http://schemas.openxmlformats.org/markup-compatibility/2006">
    <mc:Choice Requires="x15">
      <x15ac:absPath xmlns:x15ac="http://schemas.microsoft.com/office/spreadsheetml/2010/11/ac" url="J:\Investor_Relations\Public Disclosure\Public Disclosure Reports\YE24\FINAL REPORT YE24\"/>
    </mc:Choice>
  </mc:AlternateContent>
  <xr:revisionPtr revIDLastSave="0" documentId="13_ncr:1_{32A88368-DA9A-48ED-8AE3-33E0EDF2DB22}" xr6:coauthVersionLast="47" xr6:coauthVersionMax="47" xr10:uidLastSave="{00000000-0000-0000-0000-000000000000}"/>
  <bookViews>
    <workbookView xWindow="-120" yWindow="-120" windowWidth="29040" windowHeight="15990" tabRatio="758" xr2:uid="{00000000-000D-0000-FFFF-FFFF00000000}"/>
  </bookViews>
  <sheets>
    <sheet name="CoverPage" sheetId="117" r:id="rId1"/>
    <sheet name="Index" sheetId="105" r:id="rId2"/>
    <sheet name="EU OV1" sheetId="92" r:id="rId3"/>
    <sheet name="EU KM1" sheetId="93" r:id="rId4"/>
    <sheet name="473a" sheetId="121" r:id="rId5"/>
    <sheet name="EU LI1" sheetId="95" r:id="rId6"/>
    <sheet name="EU LI2" sheetId="96" r:id="rId7"/>
    <sheet name="EU LI3" sheetId="94" r:id="rId8"/>
    <sheet name="EU CC1" sheetId="83" r:id="rId9"/>
    <sheet name="EU CC2 " sheetId="97" r:id="rId10"/>
    <sheet name="EU CCA" sheetId="98" r:id="rId11"/>
    <sheet name="EU CCyB1" sheetId="79" r:id="rId12"/>
    <sheet name="EU CCyB2" sheetId="80" r:id="rId13"/>
    <sheet name="EU LR1" sheetId="89" r:id="rId14"/>
    <sheet name="EU LR2" sheetId="90" r:id="rId15"/>
    <sheet name="EU LR3" sheetId="91" r:id="rId16"/>
    <sheet name="EU LIQ1" sheetId="38" r:id="rId17"/>
    <sheet name="EU LIQ2" sheetId="111" r:id="rId18"/>
    <sheet name="EU CR1" sheetId="112" r:id="rId19"/>
    <sheet name="EU CR1-A" sheetId="100" r:id="rId20"/>
    <sheet name="EU CR2" sheetId="81" r:id="rId21"/>
    <sheet name="EU CQ1" sheetId="113" r:id="rId22"/>
    <sheet name="EU CQ3" sheetId="114" r:id="rId23"/>
    <sheet name="EU CQ4" sheetId="72" r:id="rId24"/>
    <sheet name="EU CQ5" sheetId="73" r:id="rId25"/>
    <sheet name="EU CQ7" sheetId="75" r:id="rId26"/>
    <sheet name="EU CR3" sheetId="53" r:id="rId27"/>
    <sheet name="EU CR4" sheetId="39" r:id="rId28"/>
    <sheet name="EU CR5" sheetId="40" r:id="rId29"/>
    <sheet name="EU CCR1" sheetId="23" r:id="rId30"/>
    <sheet name="EU CCR2" sheetId="24" r:id="rId31"/>
    <sheet name="EU CCR3" sheetId="25" r:id="rId32"/>
    <sheet name="EU CCR5" sheetId="27" r:id="rId33"/>
    <sheet name="EU OR1" sheetId="35" r:id="rId34"/>
    <sheet name="EU MR1" sheetId="85" r:id="rId35"/>
    <sheet name="EU AE1" sheetId="32" r:id="rId36"/>
    <sheet name="EU AE2" sheetId="34" r:id="rId37"/>
    <sheet name="EU AE3" sheetId="33" r:id="rId38"/>
    <sheet name="EU IRRBB1" sheetId="104" r:id="rId39"/>
    <sheet name="EU KM2" sheetId="118" r:id="rId40"/>
    <sheet name="EU TLAC 1" sheetId="119" r:id="rId41"/>
    <sheet name="EU TLAC3" sheetId="120"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 localSheetId="4">'473a'!#REF!</definedName>
    <definedName name="_" localSheetId="39">#REF!</definedName>
    <definedName name="_">#REF!</definedName>
    <definedName name="__EXPORT4" localSheetId="4">'473a'!#REF!</definedName>
    <definedName name="__EXPORT4" localSheetId="39">#REF!</definedName>
    <definedName name="__EXPORT4">#REF!</definedName>
    <definedName name="__EXPORT5" localSheetId="4">'473a'!#REF!</definedName>
    <definedName name="__EXPORT5" localSheetId="39">#REF!</definedName>
    <definedName name="__EXPORT5">#REF!</definedName>
    <definedName name="__EXPORT6">#REF!</definedName>
    <definedName name="_c" localSheetId="4" hidden="1">{"'Sheet1'!$A$1:$H$145"}</definedName>
    <definedName name="_c" localSheetId="9" hidden="1">{"'Sheet1'!$A$1:$H$145"}</definedName>
    <definedName name="_c" localSheetId="10" hidden="1">{"'Sheet1'!$A$1:$H$145"}</definedName>
    <definedName name="_c" localSheetId="19" hidden="1">{"'Sheet1'!$A$1:$H$145"}</definedName>
    <definedName name="_c" localSheetId="39" hidden="1">{"'Sheet1'!$A$1:$H$145"}</definedName>
    <definedName name="_c" localSheetId="6" hidden="1">{"'Sheet1'!$A$1:$H$145"}</definedName>
    <definedName name="_c" localSheetId="1" hidden="1">{"'Sheet1'!$A$1:$H$145"}</definedName>
    <definedName name="_c" hidden="1">{"'Sheet1'!$A$1:$H$145"}</definedName>
    <definedName name="_DatumAkt">[1]Automat!$B$2</definedName>
    <definedName name="_DatumVJ">[1]Automat!$B$4</definedName>
    <definedName name="_DatumVP">[1]Automat!$B$3</definedName>
    <definedName name="_xlnm._FilterDatabase" localSheetId="4" hidden="1">'473a'!#REF!</definedName>
    <definedName name="_xlnm._FilterDatabase" localSheetId="11" hidden="1">'EU CCyB1'!$B$9:$P$46</definedName>
    <definedName name="_xlnm._FilterDatabase" localSheetId="39" hidden="1">#REF!</definedName>
    <definedName name="_xlnm._FilterDatabase" localSheetId="40" hidden="1">'EU TLAC 1'!$A$5:$F$53</definedName>
    <definedName name="_xlnm._FilterDatabase" hidden="1">#REF!</definedName>
    <definedName name="_ftnref1_50" localSheetId="4">'[2]Table 39_'!#REF!</definedName>
    <definedName name="_ftnref1_50" localSheetId="39">'[2]Table 39_'!#REF!</definedName>
    <definedName name="_ftnref1_50" localSheetId="40">'[2]Table 39_'!#REF!</definedName>
    <definedName name="_ftnref1_50" localSheetId="41">'[2]Table 39_'!#REF!</definedName>
    <definedName name="_ftnref1_50">'[2]Table 39_'!#REF!</definedName>
    <definedName name="_ftnref1_50_10" localSheetId="4">'[3]Table 39_'!#REF!</definedName>
    <definedName name="_ftnref1_50_10" localSheetId="39">'[3]Table 39_'!#REF!</definedName>
    <definedName name="_ftnref1_50_10" localSheetId="40">'[3]Table 39_'!#REF!</definedName>
    <definedName name="_ftnref1_50_10" localSheetId="41">'[3]Table 39_'!#REF!</definedName>
    <definedName name="_ftnref1_50_10">'[3]Table 39_'!#REF!</definedName>
    <definedName name="_ftnref1_50_15" localSheetId="41">'[3]Table 39_'!#REF!</definedName>
    <definedName name="_ftnref1_50_15">'[3]Table 39_'!#REF!</definedName>
    <definedName name="_ftnref1_50_18" localSheetId="41">'[3]Table 39_'!#REF!</definedName>
    <definedName name="_ftnref1_50_18">'[3]Table 39_'!#REF!</definedName>
    <definedName name="_ftnref1_50_19" localSheetId="41">'[3]Table 39_'!#REF!</definedName>
    <definedName name="_ftnref1_50_19">'[3]Table 39_'!#REF!</definedName>
    <definedName name="_ftnref1_50_20" localSheetId="41">'[3]Table 39_'!#REF!</definedName>
    <definedName name="_ftnref1_50_20">'[3]Table 39_'!#REF!</definedName>
    <definedName name="_ftnref1_50_21" localSheetId="41">'[3]Table 39_'!#REF!</definedName>
    <definedName name="_ftnref1_50_21">'[3]Table 39_'!#REF!</definedName>
    <definedName name="_ftnref1_50_23" localSheetId="41">'[3]Table 39_'!#REF!</definedName>
    <definedName name="_ftnref1_50_23">'[3]Table 39_'!#REF!</definedName>
    <definedName name="_ftnref1_50_24" localSheetId="41">'[3]Table 39_'!#REF!</definedName>
    <definedName name="_ftnref1_50_24">'[3]Table 39_'!#REF!</definedName>
    <definedName name="_ftnref1_50_4" localSheetId="41">'[3]Table 39_'!#REF!</definedName>
    <definedName name="_ftnref1_50_4">'[3]Table 39_'!#REF!</definedName>
    <definedName name="_ftnref1_50_5" localSheetId="41">'[3]Table 39_'!#REF!</definedName>
    <definedName name="_ftnref1_50_5">'[3]Table 39_'!#REF!</definedName>
    <definedName name="_ftnref1_51" localSheetId="41">'[2]Table 39_'!#REF!</definedName>
    <definedName name="_ftnref1_51">'[2]Table 39_'!#REF!</definedName>
    <definedName name="_ftnref1_51_10" localSheetId="41">'[3]Table 39_'!#REF!</definedName>
    <definedName name="_ftnref1_51_10">'[3]Table 39_'!#REF!</definedName>
    <definedName name="_ftnref1_51_15" localSheetId="41">'[3]Table 39_'!#REF!</definedName>
    <definedName name="_ftnref1_51_15">'[3]Table 39_'!#REF!</definedName>
    <definedName name="_ftnref1_51_18" localSheetId="41">'[3]Table 39_'!#REF!</definedName>
    <definedName name="_ftnref1_51_18">'[3]Table 39_'!#REF!</definedName>
    <definedName name="_ftnref1_51_19" localSheetId="41">'[3]Table 39_'!#REF!</definedName>
    <definedName name="_ftnref1_51_19">'[3]Table 39_'!#REF!</definedName>
    <definedName name="_ftnref1_51_20" localSheetId="41">'[3]Table 39_'!#REF!</definedName>
    <definedName name="_ftnref1_51_20">'[3]Table 39_'!#REF!</definedName>
    <definedName name="_ftnref1_51_21" localSheetId="41">'[3]Table 39_'!#REF!</definedName>
    <definedName name="_ftnref1_51_21">'[3]Table 39_'!#REF!</definedName>
    <definedName name="_ftnref1_51_23" localSheetId="41">'[3]Table 39_'!#REF!</definedName>
    <definedName name="_ftnref1_51_23">'[3]Table 39_'!#REF!</definedName>
    <definedName name="_ftnref1_51_24" localSheetId="41">'[3]Table 39_'!#REF!</definedName>
    <definedName name="_ftnref1_51_24">'[3]Table 39_'!#REF!</definedName>
    <definedName name="_ftnref1_51_4" localSheetId="41">'[3]Table 39_'!#REF!</definedName>
    <definedName name="_ftnref1_51_4">'[3]Table 39_'!#REF!</definedName>
    <definedName name="_ftnref1_51_5" localSheetId="41">'[3]Table 39_'!#REF!</definedName>
    <definedName name="_ftnref1_51_5">'[3]Table 39_'!#REF!</definedName>
    <definedName name="_h" localSheetId="41">'[3]Table 39_'!#REF!</definedName>
    <definedName name="_h">'[3]Table 39_'!#REF!</definedName>
    <definedName name="_List_sig_part" localSheetId="4">'473a'!#REF!</definedName>
    <definedName name="_List_sig_part" localSheetId="39">#REF!</definedName>
    <definedName name="_List_sig_part">#REF!</definedName>
    <definedName name="_r" localSheetId="4" hidden="1">{#N/A,#N/A,FALSE,"KONZERN";#N/A,#N/A,FALSE,"DECKBLATT";#N/A,#N/A,FALSE,"BILANZ";#N/A,#N/A,FALSE,"KREDIT";#N/A,#N/A,FALSE,"FEASIBILITY";#N/A,#N/A,FALSE,"BETRIEBSANNAHMEN"}</definedName>
    <definedName name="_r" localSheetId="9" hidden="1">{#N/A,#N/A,FALSE,"KONZERN";#N/A,#N/A,FALSE,"DECKBLATT";#N/A,#N/A,FALSE,"BILANZ";#N/A,#N/A,FALSE,"KREDIT";#N/A,#N/A,FALSE,"FEASIBILITY";#N/A,#N/A,FALSE,"BETRIEBSANNAHMEN"}</definedName>
    <definedName name="_r" localSheetId="10" hidden="1">{#N/A,#N/A,FALSE,"KONZERN";#N/A,#N/A,FALSE,"DECKBLATT";#N/A,#N/A,FALSE,"BILANZ";#N/A,#N/A,FALSE,"KREDIT";#N/A,#N/A,FALSE,"FEASIBILITY";#N/A,#N/A,FALSE,"BETRIEBSANNAHMEN"}</definedName>
    <definedName name="_r" localSheetId="19" hidden="1">{#N/A,#N/A,FALSE,"KONZERN";#N/A,#N/A,FALSE,"DECKBLATT";#N/A,#N/A,FALSE,"BILANZ";#N/A,#N/A,FALSE,"KREDIT";#N/A,#N/A,FALSE,"FEASIBILITY";#N/A,#N/A,FALSE,"BETRIEBSANNAHMEN"}</definedName>
    <definedName name="_r" localSheetId="39" hidden="1">{#N/A,#N/A,FALSE,"KONZERN";#N/A,#N/A,FALSE,"DECKBLATT";#N/A,#N/A,FALSE,"BILANZ";#N/A,#N/A,FALSE,"KREDIT";#N/A,#N/A,FALSE,"FEASIBILITY";#N/A,#N/A,FALSE,"BETRIEBSANNAHMEN"}</definedName>
    <definedName name="_r" localSheetId="6" hidden="1">{#N/A,#N/A,FALSE,"KONZERN";#N/A,#N/A,FALSE,"DECKBLATT";#N/A,#N/A,FALSE,"BILANZ";#N/A,#N/A,FALSE,"KREDIT";#N/A,#N/A,FALSE,"FEASIBILITY";#N/A,#N/A,FALSE,"BETRIEBSANNAHMEN"}</definedName>
    <definedName name="_r" localSheetId="1" hidden="1">{#N/A,#N/A,FALSE,"KONZERN";#N/A,#N/A,FALSE,"DECKBLATT";#N/A,#N/A,FALSE,"BILANZ";#N/A,#N/A,FALSE,"KREDIT";#N/A,#N/A,FALSE,"FEASIBILITY";#N/A,#N/A,FALSE,"BETRIEBSANNAHMEN"}</definedName>
    <definedName name="_r" hidden="1">{#N/A,#N/A,FALSE,"KONZERN";#N/A,#N/A,FALSE,"DECKBLATT";#N/A,#N/A,FALSE,"BILANZ";#N/A,#N/A,FALSE,"KREDIT";#N/A,#N/A,FALSE,"FEASIBILITY";#N/A,#N/A,FALSE,"BETRIEBSANNAHMEN"}</definedName>
    <definedName name="_sig_Part">#REF!</definedName>
    <definedName name="_Toc483499698" localSheetId="5">'EU LI1'!$B$2</definedName>
    <definedName name="a" localSheetId="4" hidden="1">{#N/A,#N/A,FALSE,"KONZERN";#N/A,#N/A,FALSE,"DECKBLATT";#N/A,#N/A,FALSE,"BILANZ";#N/A,#N/A,FALSE,"KREDIT";#N/A,#N/A,FALSE,"FEASIBILITY";#N/A,#N/A,FALSE,"BETRIEBSANNAHMEN"}</definedName>
    <definedName name="a" localSheetId="9" hidden="1">{#N/A,#N/A,FALSE,"KONZERN";#N/A,#N/A,FALSE,"DECKBLATT";#N/A,#N/A,FALSE,"BILANZ";#N/A,#N/A,FALSE,"KREDIT";#N/A,#N/A,FALSE,"FEASIBILITY";#N/A,#N/A,FALSE,"BETRIEBSANNAHMEN"}</definedName>
    <definedName name="a" localSheetId="10" hidden="1">{#N/A,#N/A,FALSE,"KONZERN";#N/A,#N/A,FALSE,"DECKBLATT";#N/A,#N/A,FALSE,"BILANZ";#N/A,#N/A,FALSE,"KREDIT";#N/A,#N/A,FALSE,"FEASIBILITY";#N/A,#N/A,FALSE,"BETRIEBSANNAHMEN"}</definedName>
    <definedName name="a" localSheetId="19" hidden="1">{#N/A,#N/A,FALSE,"KONZERN";#N/A,#N/A,FALSE,"DECKBLATT";#N/A,#N/A,FALSE,"BILANZ";#N/A,#N/A,FALSE,"KREDIT";#N/A,#N/A,FALSE,"FEASIBILITY";#N/A,#N/A,FALSE,"BETRIEBSANNAHMEN"}</definedName>
    <definedName name="a" localSheetId="39" hidden="1">{#N/A,#N/A,FALSE,"KONZERN";#N/A,#N/A,FALSE,"DECKBLATT";#N/A,#N/A,FALSE,"BILANZ";#N/A,#N/A,FALSE,"KREDIT";#N/A,#N/A,FALSE,"FEASIBILITY";#N/A,#N/A,FALSE,"BETRIEBSANNAHMEN"}</definedName>
    <definedName name="a" localSheetId="6" hidden="1">{#N/A,#N/A,FALSE,"KONZERN";#N/A,#N/A,FALSE,"DECKBLATT";#N/A,#N/A,FALSE,"BILANZ";#N/A,#N/A,FALSE,"KREDIT";#N/A,#N/A,FALSE,"FEASIBILITY";#N/A,#N/A,FALSE,"BETRIEBSANNAHMEN"}</definedName>
    <definedName name="a" localSheetId="1" hidden="1">{#N/A,#N/A,FALSE,"KONZERN";#N/A,#N/A,FALSE,"DECKBLATT";#N/A,#N/A,FALSE,"BILANZ";#N/A,#N/A,FALSE,"KREDIT";#N/A,#N/A,FALSE,"FEASIBILITY";#N/A,#N/A,FALSE,"BETRIEBSANNAHMEN"}</definedName>
    <definedName name="a" hidden="1">{#N/A,#N/A,FALSE,"KONZERN";#N/A,#N/A,FALSE,"DECKBLATT";#N/A,#N/A,FALSE,"BILANZ";#N/A,#N/A,FALSE,"KREDIT";#N/A,#N/A,FALSE,"FEASIBILITY";#N/A,#N/A,FALSE,"BETRIEBSANNAHMEN"}</definedName>
    <definedName name="Accounting">[4]Parameters!$C$109:$C$112</definedName>
    <definedName name="AP">'[5]Lists-Aux'!$D:$D</definedName>
    <definedName name="App">[6]Lists!$A$27:$A$29</definedName>
    <definedName name="Art439e3">'[7]EU CCR5-A (Art 439 e)'!#REF!</definedName>
    <definedName name="as" localSheetId="4" hidden="1">{#N/A,#N/A,FALSE,"MPFEAS_2";#N/A,#N/A,FALSE,"MPFEAS_1";#N/A,#N/A,FALSE,"MPFEAS";#N/A,#N/A,FALSE,"KREDIT"}</definedName>
    <definedName name="as" localSheetId="9" hidden="1">{#N/A,#N/A,FALSE,"MPFEAS_2";#N/A,#N/A,FALSE,"MPFEAS_1";#N/A,#N/A,FALSE,"MPFEAS";#N/A,#N/A,FALSE,"KREDIT"}</definedName>
    <definedName name="as" localSheetId="10" hidden="1">{#N/A,#N/A,FALSE,"MPFEAS_2";#N/A,#N/A,FALSE,"MPFEAS_1";#N/A,#N/A,FALSE,"MPFEAS";#N/A,#N/A,FALSE,"KREDIT"}</definedName>
    <definedName name="as" localSheetId="19" hidden="1">{#N/A,#N/A,FALSE,"MPFEAS_2";#N/A,#N/A,FALSE,"MPFEAS_1";#N/A,#N/A,FALSE,"MPFEAS";#N/A,#N/A,FALSE,"KREDIT"}</definedName>
    <definedName name="as" localSheetId="39" hidden="1">{#N/A,#N/A,FALSE,"MPFEAS_2";#N/A,#N/A,FALSE,"MPFEAS_1";#N/A,#N/A,FALSE,"MPFEAS";#N/A,#N/A,FALSE,"KREDIT"}</definedName>
    <definedName name="as" localSheetId="6" hidden="1">{#N/A,#N/A,FALSE,"MPFEAS_2";#N/A,#N/A,FALSE,"MPFEAS_1";#N/A,#N/A,FALSE,"MPFEAS";#N/A,#N/A,FALSE,"KREDIT"}</definedName>
    <definedName name="as" localSheetId="1" hidden="1">{#N/A,#N/A,FALSE,"MPFEAS_2";#N/A,#N/A,FALSE,"MPFEAS_1";#N/A,#N/A,FALSE,"MPFEAS";#N/A,#N/A,FALSE,"KREDIT"}</definedName>
    <definedName name="as" hidden="1">{#N/A,#N/A,FALSE,"MPFEAS_2";#N/A,#N/A,FALSE,"MPFEAS_1";#N/A,#N/A,FALSE,"MPFEAS";#N/A,#N/A,FALSE,"KREDIT"}</definedName>
    <definedName name="AT">'[8]Lists-Aux'!$B:$B</definedName>
    <definedName name="b" localSheetId="4" hidden="1">{#N/A,#N/A,FALSE,"MPALLG";#N/A,#N/A,FALSE,"TITEL"}</definedName>
    <definedName name="b" localSheetId="9" hidden="1">{#N/A,#N/A,FALSE,"MPALLG";#N/A,#N/A,FALSE,"TITEL"}</definedName>
    <definedName name="b" localSheetId="10" hidden="1">{#N/A,#N/A,FALSE,"MPALLG";#N/A,#N/A,FALSE,"TITEL"}</definedName>
    <definedName name="b" localSheetId="19" hidden="1">{#N/A,#N/A,FALSE,"MPALLG";#N/A,#N/A,FALSE,"TITEL"}</definedName>
    <definedName name="b" localSheetId="39" hidden="1">{#N/A,#N/A,FALSE,"MPALLG";#N/A,#N/A,FALSE,"TITEL"}</definedName>
    <definedName name="b" localSheetId="6" hidden="1">{#N/A,#N/A,FALSE,"MPALLG";#N/A,#N/A,FALSE,"TITEL"}</definedName>
    <definedName name="b" localSheetId="1" hidden="1">{#N/A,#N/A,FALSE,"MPALLG";#N/A,#N/A,FALSE,"TITEL"}</definedName>
    <definedName name="b" hidden="1">{#N/A,#N/A,FALSE,"MPALLG";#N/A,#N/A,FALSE,"TITEL"}</definedName>
    <definedName name="BankType">[4]Parameters!$C$113:$C$115</definedName>
    <definedName name="BAS">'[5]Lists-Aux'!$A:$A</definedName>
    <definedName name="Basel">[9]Parameters!$C$32:$C$33</definedName>
    <definedName name="Basel12" localSheetId="4">'473a'!#REF!</definedName>
    <definedName name="Basel12" localSheetId="39">#REF!</definedName>
    <definedName name="Basel12" localSheetId="40">#REF!</definedName>
    <definedName name="Basel12" localSheetId="41">#REF!</definedName>
    <definedName name="Basel12">#REF!</definedName>
    <definedName name="Bloomi">'[10]MR_Bloomberg Liste'!$C$1:$C$65536</definedName>
    <definedName name="BT">'[5]Lists-Aux'!$E:$E</definedName>
    <definedName name="Carlos" localSheetId="4">'473a'!#REF!</definedName>
    <definedName name="Carlos" localSheetId="39">#REF!</definedName>
    <definedName name="Carlos" localSheetId="40">#REF!</definedName>
    <definedName name="Carlos" localSheetId="41">#REF!</definedName>
    <definedName name="Carlos">#REF!</definedName>
    <definedName name="CCROTC" localSheetId="4">'473a'!#REF!</definedName>
    <definedName name="CCROTC" localSheetId="39">#REF!</definedName>
    <definedName name="CCROTC" localSheetId="40">#REF!</definedName>
    <definedName name="CCROTC" localSheetId="41">#REF!</definedName>
    <definedName name="CCROTC">#REF!</definedName>
    <definedName name="CCRSFT" localSheetId="4">'473a'!#REF!</definedName>
    <definedName name="CCRSFT" localSheetId="39">#REF!</definedName>
    <definedName name="CCRSFT" localSheetId="40">#REF!</definedName>
    <definedName name="CCRSFT" localSheetId="41">#REF!</definedName>
    <definedName name="CCRSFT">#REF!</definedName>
    <definedName name="COF">'[8]Lists-Aux'!$G:$G</definedName>
    <definedName name="COI">'[5]Lists-Aux'!$H:$H</definedName>
    <definedName name="CP">'[5]Lists-Aux'!$I:$I</definedName>
    <definedName name="CQS">'[5]Lists-Aux'!$J:$J</definedName>
    <definedName name="CT">'[5]Lists-Aux'!$K:$K</definedName>
    <definedName name="d" localSheetId="4" hidden="1">{#N/A,#N/A,FALSE,"KONZERN";#N/A,#N/A,FALSE,"DECKBLATT";#N/A,#N/A,FALSE,"BILANZ";#N/A,#N/A,FALSE,"KREDIT";#N/A,#N/A,FALSE,"FEASIBILITY";#N/A,#N/A,FALSE,"BETRIEBSANNAHMEN"}</definedName>
    <definedName name="d" localSheetId="9" hidden="1">{#N/A,#N/A,FALSE,"KONZERN";#N/A,#N/A,FALSE,"DECKBLATT";#N/A,#N/A,FALSE,"BILANZ";#N/A,#N/A,FALSE,"KREDIT";#N/A,#N/A,FALSE,"FEASIBILITY";#N/A,#N/A,FALSE,"BETRIEBSANNAHMEN"}</definedName>
    <definedName name="d" localSheetId="10" hidden="1">{#N/A,#N/A,FALSE,"KONZERN";#N/A,#N/A,FALSE,"DECKBLATT";#N/A,#N/A,FALSE,"BILANZ";#N/A,#N/A,FALSE,"KREDIT";#N/A,#N/A,FALSE,"FEASIBILITY";#N/A,#N/A,FALSE,"BETRIEBSANNAHMEN"}</definedName>
    <definedName name="d" localSheetId="19" hidden="1">{#N/A,#N/A,FALSE,"KONZERN";#N/A,#N/A,FALSE,"DECKBLATT";#N/A,#N/A,FALSE,"BILANZ";#N/A,#N/A,FALSE,"KREDIT";#N/A,#N/A,FALSE,"FEASIBILITY";#N/A,#N/A,FALSE,"BETRIEBSANNAHMEN"}</definedName>
    <definedName name="d" localSheetId="39" hidden="1">{#N/A,#N/A,FALSE,"KONZERN";#N/A,#N/A,FALSE,"DECKBLATT";#N/A,#N/A,FALSE,"BILANZ";#N/A,#N/A,FALSE,"KREDIT";#N/A,#N/A,FALSE,"FEASIBILITY";#N/A,#N/A,FALSE,"BETRIEBSANNAHMEN"}</definedName>
    <definedName name="d" localSheetId="6" hidden="1">{#N/A,#N/A,FALSE,"KONZERN";#N/A,#N/A,FALSE,"DECKBLATT";#N/A,#N/A,FALSE,"BILANZ";#N/A,#N/A,FALSE,"KREDIT";#N/A,#N/A,FALSE,"FEASIBILITY";#N/A,#N/A,FALSE,"BETRIEBSANNAHMEN"}</definedName>
    <definedName name="d" localSheetId="1" hidden="1">{#N/A,#N/A,FALSE,"KONZERN";#N/A,#N/A,FALSE,"DECKBLATT";#N/A,#N/A,FALSE,"BILANZ";#N/A,#N/A,FALSE,"KREDIT";#N/A,#N/A,FALSE,"FEASIBILITY";#N/A,#N/A,FALSE,"BETRIEBSANNAHMEN"}</definedName>
    <definedName name="d" hidden="1">{#N/A,#N/A,FALSE,"KONZERN";#N/A,#N/A,FALSE,"DECKBLATT";#N/A,#N/A,FALSE,"BILANZ";#N/A,#N/A,FALSE,"KREDIT";#N/A,#N/A,FALSE,"FEASIBILITY";#N/A,#N/A,FALSE,"BETRIEBSANNAHMEN"}</definedName>
    <definedName name="ddf" localSheetId="4" hidden="1">{#N/A,#N/A,FALSE,"KONZERN";#N/A,#N/A,FALSE,"DECKBLATT";#N/A,#N/A,FALSE,"BILANZ";#N/A,#N/A,FALSE,"KREDIT";#N/A,#N/A,FALSE,"FEASIBILITY";#N/A,#N/A,FALSE,"BETRIEBSANNAHMEN"}</definedName>
    <definedName name="ddf" localSheetId="9" hidden="1">{#N/A,#N/A,FALSE,"KONZERN";#N/A,#N/A,FALSE,"DECKBLATT";#N/A,#N/A,FALSE,"BILANZ";#N/A,#N/A,FALSE,"KREDIT";#N/A,#N/A,FALSE,"FEASIBILITY";#N/A,#N/A,FALSE,"BETRIEBSANNAHMEN"}</definedName>
    <definedName name="ddf" localSheetId="10" hidden="1">{#N/A,#N/A,FALSE,"KONZERN";#N/A,#N/A,FALSE,"DECKBLATT";#N/A,#N/A,FALSE,"BILANZ";#N/A,#N/A,FALSE,"KREDIT";#N/A,#N/A,FALSE,"FEASIBILITY";#N/A,#N/A,FALSE,"BETRIEBSANNAHMEN"}</definedName>
    <definedName name="ddf" localSheetId="19" hidden="1">{#N/A,#N/A,FALSE,"KONZERN";#N/A,#N/A,FALSE,"DECKBLATT";#N/A,#N/A,FALSE,"BILANZ";#N/A,#N/A,FALSE,"KREDIT";#N/A,#N/A,FALSE,"FEASIBILITY";#N/A,#N/A,FALSE,"BETRIEBSANNAHMEN"}</definedName>
    <definedName name="ddf" localSheetId="39" hidden="1">{#N/A,#N/A,FALSE,"KONZERN";#N/A,#N/A,FALSE,"DECKBLATT";#N/A,#N/A,FALSE,"BILANZ";#N/A,#N/A,FALSE,"KREDIT";#N/A,#N/A,FALSE,"FEASIBILITY";#N/A,#N/A,FALSE,"BETRIEBSANNAHMEN"}</definedName>
    <definedName name="ddf" localSheetId="6" hidden="1">{#N/A,#N/A,FALSE,"KONZERN";#N/A,#N/A,FALSE,"DECKBLATT";#N/A,#N/A,FALSE,"BILANZ";#N/A,#N/A,FALSE,"KREDIT";#N/A,#N/A,FALSE,"FEASIBILITY";#N/A,#N/A,FALSE,"BETRIEBSANNAHMEN"}</definedName>
    <definedName name="ddf" localSheetId="1" hidden="1">{#N/A,#N/A,FALSE,"KONZERN";#N/A,#N/A,FALSE,"DECKBLATT";#N/A,#N/A,FALSE,"BILANZ";#N/A,#N/A,FALSE,"KREDIT";#N/A,#N/A,FALSE,"FEASIBILITY";#N/A,#N/A,FALSE,"BETRIEBSANNAHMEN"}</definedName>
    <definedName name="ddf" hidden="1">{#N/A,#N/A,FALSE,"KONZERN";#N/A,#N/A,FALSE,"DECKBLATT";#N/A,#N/A,FALSE,"BILANZ";#N/A,#N/A,FALSE,"KREDIT";#N/A,#N/A,FALSE,"FEASIBILITY";#N/A,#N/A,FALSE,"BETRIEBSANNAHMEN"}</definedName>
    <definedName name="dese" localSheetId="4" hidden="1">{"'Sheet1'!$A$1:$H$145"}</definedName>
    <definedName name="dese" localSheetId="9" hidden="1">{"'Sheet1'!$A$1:$H$145"}</definedName>
    <definedName name="dese" localSheetId="10" hidden="1">{"'Sheet1'!$A$1:$H$145"}</definedName>
    <definedName name="dese" localSheetId="19" hidden="1">{"'Sheet1'!$A$1:$H$145"}</definedName>
    <definedName name="dese" localSheetId="39" hidden="1">{"'Sheet1'!$A$1:$H$145"}</definedName>
    <definedName name="dese" localSheetId="6" hidden="1">{"'Sheet1'!$A$1:$H$145"}</definedName>
    <definedName name="dese" localSheetId="1" hidden="1">{"'Sheet1'!$A$1:$H$145"}</definedName>
    <definedName name="dese" hidden="1">{"'Sheet1'!$A$1:$H$145"}</definedName>
    <definedName name="dfafasf" localSheetId="4" hidden="1">{"'Sheet1'!$A$1:$H$145"}</definedName>
    <definedName name="dfafasf" localSheetId="9" hidden="1">{"'Sheet1'!$A$1:$H$145"}</definedName>
    <definedName name="dfafasf" localSheetId="10" hidden="1">{"'Sheet1'!$A$1:$H$145"}</definedName>
    <definedName name="dfafasf" localSheetId="19" hidden="1">{"'Sheet1'!$A$1:$H$145"}</definedName>
    <definedName name="dfafasf" localSheetId="39" hidden="1">{"'Sheet1'!$A$1:$H$145"}</definedName>
    <definedName name="dfafasf" localSheetId="6" hidden="1">{"'Sheet1'!$A$1:$H$145"}</definedName>
    <definedName name="dfafasf" localSheetId="1" hidden="1">{"'Sheet1'!$A$1:$H$145"}</definedName>
    <definedName name="dfafasf" hidden="1">{"'Sheet1'!$A$1:$H$145"}</definedName>
    <definedName name="dfd" localSheetId="39">[4]Parameters!#REF!</definedName>
    <definedName name="dfd" localSheetId="40">[4]Parameters!#REF!</definedName>
    <definedName name="dfd" localSheetId="41">[4]Parameters!#REF!</definedName>
    <definedName name="dfd">[4]Parameters!#REF!</definedName>
    <definedName name="dfsdfjsdf" localSheetId="4" hidden="1">{#N/A,#N/A,FALSE,"KONZERN";#N/A,#N/A,FALSE,"DECKBLATT";#N/A,#N/A,FALSE,"BILANZ";#N/A,#N/A,FALSE,"KREDIT";#N/A,#N/A,FALSE,"FEASIBILITY";#N/A,#N/A,FALSE,"BETRIEBSANNAHMEN"}</definedName>
    <definedName name="dfsdfjsdf" localSheetId="9" hidden="1">{#N/A,#N/A,FALSE,"KONZERN";#N/A,#N/A,FALSE,"DECKBLATT";#N/A,#N/A,FALSE,"BILANZ";#N/A,#N/A,FALSE,"KREDIT";#N/A,#N/A,FALSE,"FEASIBILITY";#N/A,#N/A,FALSE,"BETRIEBSANNAHMEN"}</definedName>
    <definedName name="dfsdfjsdf" localSheetId="10" hidden="1">{#N/A,#N/A,FALSE,"KONZERN";#N/A,#N/A,FALSE,"DECKBLATT";#N/A,#N/A,FALSE,"BILANZ";#N/A,#N/A,FALSE,"KREDIT";#N/A,#N/A,FALSE,"FEASIBILITY";#N/A,#N/A,FALSE,"BETRIEBSANNAHMEN"}</definedName>
    <definedName name="dfsdfjsdf" localSheetId="19" hidden="1">{#N/A,#N/A,FALSE,"KONZERN";#N/A,#N/A,FALSE,"DECKBLATT";#N/A,#N/A,FALSE,"BILANZ";#N/A,#N/A,FALSE,"KREDIT";#N/A,#N/A,FALSE,"FEASIBILITY";#N/A,#N/A,FALSE,"BETRIEBSANNAHMEN"}</definedName>
    <definedName name="dfsdfjsdf" localSheetId="39" hidden="1">{#N/A,#N/A,FALSE,"KONZERN";#N/A,#N/A,FALSE,"DECKBLATT";#N/A,#N/A,FALSE,"BILANZ";#N/A,#N/A,FALSE,"KREDIT";#N/A,#N/A,FALSE,"FEASIBILITY";#N/A,#N/A,FALSE,"BETRIEBSANNAHMEN"}</definedName>
    <definedName name="dfsdfjsdf" localSheetId="6" hidden="1">{#N/A,#N/A,FALSE,"KONZERN";#N/A,#N/A,FALSE,"DECKBLATT";#N/A,#N/A,FALSE,"BILANZ";#N/A,#N/A,FALSE,"KREDIT";#N/A,#N/A,FALSE,"FEASIBILITY";#N/A,#N/A,FALSE,"BETRIEBSANNAHMEN"}</definedName>
    <definedName name="dfsdfjsdf" localSheetId="1" hidden="1">{#N/A,#N/A,FALSE,"KONZERN";#N/A,#N/A,FALSE,"DECKBLATT";#N/A,#N/A,FALSE,"BILANZ";#N/A,#N/A,FALSE,"KREDIT";#N/A,#N/A,FALSE,"FEASIBILITY";#N/A,#N/A,FALSE,"BETRIEBSANNAHMEN"}</definedName>
    <definedName name="dfsdfjsdf" hidden="1">{#N/A,#N/A,FALSE,"KONZERN";#N/A,#N/A,FALSE,"DECKBLATT";#N/A,#N/A,FALSE,"BILANZ";#N/A,#N/A,FALSE,"KREDIT";#N/A,#N/A,FALSE,"FEASIBILITY";#N/A,#N/A,FALSE,"BETRIEBSANNAHMEN"}</definedName>
    <definedName name="dfsfsafadewrebgnu7" localSheetId="4" hidden="1">{#N/A,#N/A,FALSE,"MPALLG";#N/A,#N/A,FALSE,"TITEL"}</definedName>
    <definedName name="dfsfsafadewrebgnu7" localSheetId="9" hidden="1">{#N/A,#N/A,FALSE,"MPALLG";#N/A,#N/A,FALSE,"TITEL"}</definedName>
    <definedName name="dfsfsafadewrebgnu7" localSheetId="10" hidden="1">{#N/A,#N/A,FALSE,"MPALLG";#N/A,#N/A,FALSE,"TITEL"}</definedName>
    <definedName name="dfsfsafadewrebgnu7" localSheetId="19" hidden="1">{#N/A,#N/A,FALSE,"MPALLG";#N/A,#N/A,FALSE,"TITEL"}</definedName>
    <definedName name="dfsfsafadewrebgnu7" localSheetId="39" hidden="1">{#N/A,#N/A,FALSE,"MPALLG";#N/A,#N/A,FALSE,"TITEL"}</definedName>
    <definedName name="dfsfsafadewrebgnu7" localSheetId="6" hidden="1">{#N/A,#N/A,FALSE,"MPALLG";#N/A,#N/A,FALSE,"TITEL"}</definedName>
    <definedName name="dfsfsafadewrebgnu7" localSheetId="1" hidden="1">{#N/A,#N/A,FALSE,"MPALLG";#N/A,#N/A,FALSE,"TITEL"}</definedName>
    <definedName name="dfsfsafadewrebgnu7" hidden="1">{#N/A,#N/A,FALSE,"MPALLG";#N/A,#N/A,FALSE,"TITEL"}</definedName>
    <definedName name="DimensionsNames">[8]Dimensions!$B$2:$B$79</definedName>
    <definedName name="Druckbereich_BLB" localSheetId="4">'473a'!#REF!</definedName>
    <definedName name="Druckbereich_BLB" localSheetId="39">#REF!</definedName>
    <definedName name="Druckbereich_BLB">#REF!</definedName>
    <definedName name="Druckbereich_Kottan" localSheetId="4">'473a'!#REF!</definedName>
    <definedName name="Druckbereich_Kottan" localSheetId="39">#REF!</definedName>
    <definedName name="Druckbereich_Kottan">#REF!</definedName>
    <definedName name="dsa" localSheetId="4">'473a'!#REF!</definedName>
    <definedName name="dsa" localSheetId="39">#REF!</definedName>
    <definedName name="dsa" localSheetId="40">#REF!</definedName>
    <definedName name="dsa" localSheetId="41">#REF!</definedName>
    <definedName name="dsa">#REF!</definedName>
    <definedName name="dsffsadf" localSheetId="4" hidden="1">{#N/A,#N/A,FALSE,"MPALLG";#N/A,#N/A,FALSE,"TITEL"}</definedName>
    <definedName name="dsffsadf" localSheetId="9" hidden="1">{#N/A,#N/A,FALSE,"MPALLG";#N/A,#N/A,FALSE,"TITEL"}</definedName>
    <definedName name="dsffsadf" localSheetId="10" hidden="1">{#N/A,#N/A,FALSE,"MPALLG";#N/A,#N/A,FALSE,"TITEL"}</definedName>
    <definedName name="dsffsadf" localSheetId="19" hidden="1">{#N/A,#N/A,FALSE,"MPALLG";#N/A,#N/A,FALSE,"TITEL"}</definedName>
    <definedName name="dsffsadf" localSheetId="39" hidden="1">{#N/A,#N/A,FALSE,"MPALLG";#N/A,#N/A,FALSE,"TITEL"}</definedName>
    <definedName name="dsffsadf" localSheetId="6" hidden="1">{#N/A,#N/A,FALSE,"MPALLG";#N/A,#N/A,FALSE,"TITEL"}</definedName>
    <definedName name="dsffsadf" localSheetId="1" hidden="1">{#N/A,#N/A,FALSE,"MPALLG";#N/A,#N/A,FALSE,"TITEL"}</definedName>
    <definedName name="dsffsadf" hidden="1">{#N/A,#N/A,FALSE,"MPALLG";#N/A,#N/A,FALSE,"TITEL"}</definedName>
    <definedName name="dsfoajsfik" localSheetId="4" hidden="1">{#N/A,#N/A,FALSE,"MPALLG";#N/A,#N/A,FALSE,"TITEL"}</definedName>
    <definedName name="dsfoajsfik" localSheetId="9" hidden="1">{#N/A,#N/A,FALSE,"MPALLG";#N/A,#N/A,FALSE,"TITEL"}</definedName>
    <definedName name="dsfoajsfik" localSheetId="10" hidden="1">{#N/A,#N/A,FALSE,"MPALLG";#N/A,#N/A,FALSE,"TITEL"}</definedName>
    <definedName name="dsfoajsfik" localSheetId="19" hidden="1">{#N/A,#N/A,FALSE,"MPALLG";#N/A,#N/A,FALSE,"TITEL"}</definedName>
    <definedName name="dsfoajsfik" localSheetId="39" hidden="1">{#N/A,#N/A,FALSE,"MPALLG";#N/A,#N/A,FALSE,"TITEL"}</definedName>
    <definedName name="dsfoajsfik" localSheetId="6" hidden="1">{#N/A,#N/A,FALSE,"MPALLG";#N/A,#N/A,FALSE,"TITEL"}</definedName>
    <definedName name="dsfoajsfik" localSheetId="1" hidden="1">{#N/A,#N/A,FALSE,"MPALLG";#N/A,#N/A,FALSE,"TITEL"}</definedName>
    <definedName name="dsfoajsfik" hidden="1">{#N/A,#N/A,FALSE,"MPALLG";#N/A,#N/A,FALSE,"TITEL"}</definedName>
    <definedName name="dsfsafds" localSheetId="4" hidden="1">{#N/A,#N/A,FALSE,"KONZERN";#N/A,#N/A,FALSE,"DECKBLATT";#N/A,#N/A,FALSE,"BILANZ";#N/A,#N/A,FALSE,"KREDIT";#N/A,#N/A,FALSE,"FEASIBILITY";#N/A,#N/A,FALSE,"BETRIEBSANNAHMEN"}</definedName>
    <definedName name="dsfsafds" localSheetId="9" hidden="1">{#N/A,#N/A,FALSE,"KONZERN";#N/A,#N/A,FALSE,"DECKBLATT";#N/A,#N/A,FALSE,"BILANZ";#N/A,#N/A,FALSE,"KREDIT";#N/A,#N/A,FALSE,"FEASIBILITY";#N/A,#N/A,FALSE,"BETRIEBSANNAHMEN"}</definedName>
    <definedName name="dsfsafds" localSheetId="10" hidden="1">{#N/A,#N/A,FALSE,"KONZERN";#N/A,#N/A,FALSE,"DECKBLATT";#N/A,#N/A,FALSE,"BILANZ";#N/A,#N/A,FALSE,"KREDIT";#N/A,#N/A,FALSE,"FEASIBILITY";#N/A,#N/A,FALSE,"BETRIEBSANNAHMEN"}</definedName>
    <definedName name="dsfsafds" localSheetId="19" hidden="1">{#N/A,#N/A,FALSE,"KONZERN";#N/A,#N/A,FALSE,"DECKBLATT";#N/A,#N/A,FALSE,"BILANZ";#N/A,#N/A,FALSE,"KREDIT";#N/A,#N/A,FALSE,"FEASIBILITY";#N/A,#N/A,FALSE,"BETRIEBSANNAHMEN"}</definedName>
    <definedName name="dsfsafds" localSheetId="39" hidden="1">{#N/A,#N/A,FALSE,"KONZERN";#N/A,#N/A,FALSE,"DECKBLATT";#N/A,#N/A,FALSE,"BILANZ";#N/A,#N/A,FALSE,"KREDIT";#N/A,#N/A,FALSE,"FEASIBILITY";#N/A,#N/A,FALSE,"BETRIEBSANNAHMEN"}</definedName>
    <definedName name="dsfsafds" localSheetId="6" hidden="1">{#N/A,#N/A,FALSE,"KONZERN";#N/A,#N/A,FALSE,"DECKBLATT";#N/A,#N/A,FALSE,"BILANZ";#N/A,#N/A,FALSE,"KREDIT";#N/A,#N/A,FALSE,"FEASIBILITY";#N/A,#N/A,FALSE,"BETRIEBSANNAHMEN"}</definedName>
    <definedName name="dsfsafds" localSheetId="1" hidden="1">{#N/A,#N/A,FALSE,"KONZERN";#N/A,#N/A,FALSE,"DECKBLATT";#N/A,#N/A,FALSE,"BILANZ";#N/A,#N/A,FALSE,"KREDIT";#N/A,#N/A,FALSE,"FEASIBILITY";#N/A,#N/A,FALSE,"BETRIEBSANNAHMEN"}</definedName>
    <definedName name="dsfsafds" hidden="1">{#N/A,#N/A,FALSE,"KONZERN";#N/A,#N/A,FALSE,"DECKBLATT";#N/A,#N/A,FALSE,"BILANZ";#N/A,#N/A,FALSE,"KREDIT";#N/A,#N/A,FALSE,"FEASIBILITY";#N/A,#N/A,FALSE,"BETRIEBSANNAHMEN"}</definedName>
    <definedName name="dswews" localSheetId="4" hidden="1">{#N/A,#N/A,FALSE,"KONZERN";#N/A,#N/A,FALSE,"DECKBLATT";#N/A,#N/A,FALSE,"BILANZ";#N/A,#N/A,FALSE,"KREDIT";#N/A,#N/A,FALSE,"FEASIBILITY";#N/A,#N/A,FALSE,"BETRIEBSANNAHMEN"}</definedName>
    <definedName name="dswews" localSheetId="9" hidden="1">{#N/A,#N/A,FALSE,"KONZERN";#N/A,#N/A,FALSE,"DECKBLATT";#N/A,#N/A,FALSE,"BILANZ";#N/A,#N/A,FALSE,"KREDIT";#N/A,#N/A,FALSE,"FEASIBILITY";#N/A,#N/A,FALSE,"BETRIEBSANNAHMEN"}</definedName>
    <definedName name="dswews" localSheetId="10" hidden="1">{#N/A,#N/A,FALSE,"KONZERN";#N/A,#N/A,FALSE,"DECKBLATT";#N/A,#N/A,FALSE,"BILANZ";#N/A,#N/A,FALSE,"KREDIT";#N/A,#N/A,FALSE,"FEASIBILITY";#N/A,#N/A,FALSE,"BETRIEBSANNAHMEN"}</definedName>
    <definedName name="dswews" localSheetId="19" hidden="1">{#N/A,#N/A,FALSE,"KONZERN";#N/A,#N/A,FALSE,"DECKBLATT";#N/A,#N/A,FALSE,"BILANZ";#N/A,#N/A,FALSE,"KREDIT";#N/A,#N/A,FALSE,"FEASIBILITY";#N/A,#N/A,FALSE,"BETRIEBSANNAHMEN"}</definedName>
    <definedName name="dswews" localSheetId="39" hidden="1">{#N/A,#N/A,FALSE,"KONZERN";#N/A,#N/A,FALSE,"DECKBLATT";#N/A,#N/A,FALSE,"BILANZ";#N/A,#N/A,FALSE,"KREDIT";#N/A,#N/A,FALSE,"FEASIBILITY";#N/A,#N/A,FALSE,"BETRIEBSANNAHMEN"}</definedName>
    <definedName name="dswews" localSheetId="6" hidden="1">{#N/A,#N/A,FALSE,"KONZERN";#N/A,#N/A,FALSE,"DECKBLATT";#N/A,#N/A,FALSE,"BILANZ";#N/A,#N/A,FALSE,"KREDIT";#N/A,#N/A,FALSE,"FEASIBILITY";#N/A,#N/A,FALSE,"BETRIEBSANNAHMEN"}</definedName>
    <definedName name="dswews" localSheetId="1" hidden="1">{#N/A,#N/A,FALSE,"KONZERN";#N/A,#N/A,FALSE,"DECKBLATT";#N/A,#N/A,FALSE,"BILANZ";#N/A,#N/A,FALSE,"KREDIT";#N/A,#N/A,FALSE,"FEASIBILITY";#N/A,#N/A,FALSE,"BETRIEBSANNAHMEN"}</definedName>
    <definedName name="dswews" hidden="1">{#N/A,#N/A,FALSE,"KONZERN";#N/A,#N/A,FALSE,"DECKBLATT";#N/A,#N/A,FALSE,"BILANZ";#N/A,#N/A,FALSE,"KREDIT";#N/A,#N/A,FALSE,"FEASIBILITY";#N/A,#N/A,FALSE,"BETRIEBSANNAHMEN"}</definedName>
    <definedName name="e" localSheetId="4" hidden="1">{#N/A,#N/A,FALSE,"KONZERN";#N/A,#N/A,FALSE,"DECKBLATT";#N/A,#N/A,FALSE,"BILANZ";#N/A,#N/A,FALSE,"KREDIT";#N/A,#N/A,FALSE,"FEASIBILITY";#N/A,#N/A,FALSE,"BETRIEBSANNAHMEN"}</definedName>
    <definedName name="e" localSheetId="9" hidden="1">{#N/A,#N/A,FALSE,"KONZERN";#N/A,#N/A,FALSE,"DECKBLATT";#N/A,#N/A,FALSE,"BILANZ";#N/A,#N/A,FALSE,"KREDIT";#N/A,#N/A,FALSE,"FEASIBILITY";#N/A,#N/A,FALSE,"BETRIEBSANNAHMEN"}</definedName>
    <definedName name="e" localSheetId="10" hidden="1">{#N/A,#N/A,FALSE,"KONZERN";#N/A,#N/A,FALSE,"DECKBLATT";#N/A,#N/A,FALSE,"BILANZ";#N/A,#N/A,FALSE,"KREDIT";#N/A,#N/A,FALSE,"FEASIBILITY";#N/A,#N/A,FALSE,"BETRIEBSANNAHMEN"}</definedName>
    <definedName name="e" localSheetId="19" hidden="1">{#N/A,#N/A,FALSE,"KONZERN";#N/A,#N/A,FALSE,"DECKBLATT";#N/A,#N/A,FALSE,"BILANZ";#N/A,#N/A,FALSE,"KREDIT";#N/A,#N/A,FALSE,"FEASIBILITY";#N/A,#N/A,FALSE,"BETRIEBSANNAHMEN"}</definedName>
    <definedName name="e" localSheetId="39" hidden="1">{#N/A,#N/A,FALSE,"KONZERN";#N/A,#N/A,FALSE,"DECKBLATT";#N/A,#N/A,FALSE,"BILANZ";#N/A,#N/A,FALSE,"KREDIT";#N/A,#N/A,FALSE,"FEASIBILITY";#N/A,#N/A,FALSE,"BETRIEBSANNAHMEN"}</definedName>
    <definedName name="e" localSheetId="6" hidden="1">{#N/A,#N/A,FALSE,"KONZERN";#N/A,#N/A,FALSE,"DECKBLATT";#N/A,#N/A,FALSE,"BILANZ";#N/A,#N/A,FALSE,"KREDIT";#N/A,#N/A,FALSE,"FEASIBILITY";#N/A,#N/A,FALSE,"BETRIEBSANNAHMEN"}</definedName>
    <definedName name="e" localSheetId="1" hidden="1">{#N/A,#N/A,FALSE,"KONZERN";#N/A,#N/A,FALSE,"DECKBLATT";#N/A,#N/A,FALSE,"BILANZ";#N/A,#N/A,FALSE,"KREDIT";#N/A,#N/A,FALSE,"FEASIBILITY";#N/A,#N/A,FALSE,"BETRIEBSANNAHMEN"}</definedName>
    <definedName name="e" hidden="1">{#N/A,#N/A,FALSE,"KONZERN";#N/A,#N/A,FALSE,"DECKBLATT";#N/A,#N/A,FALSE,"BILANZ";#N/A,#N/A,FALSE,"KREDIT";#N/A,#N/A,FALSE,"FEASIBILITY";#N/A,#N/A,FALSE,"BETRIEBSANNAHMEN"}</definedName>
    <definedName name="edc">[11]Members!$D$3:E$2477</definedName>
    <definedName name="ER">'[5]Lists-Aux'!$N:$N</definedName>
    <definedName name="ErtStSatz">[12]Parametereingabe!$E$21</definedName>
    <definedName name="eur">13.7603</definedName>
    <definedName name="Euro">13.7603</definedName>
    <definedName name="ewfdtr" localSheetId="4" hidden="1">{#N/A,#N/A,FALSE,"MPALLG";#N/A,#N/A,FALSE,"TITEL"}</definedName>
    <definedName name="ewfdtr" localSheetId="9" hidden="1">{#N/A,#N/A,FALSE,"MPALLG";#N/A,#N/A,FALSE,"TITEL"}</definedName>
    <definedName name="ewfdtr" localSheetId="10" hidden="1">{#N/A,#N/A,FALSE,"MPALLG";#N/A,#N/A,FALSE,"TITEL"}</definedName>
    <definedName name="ewfdtr" localSheetId="19" hidden="1">{#N/A,#N/A,FALSE,"MPALLG";#N/A,#N/A,FALSE,"TITEL"}</definedName>
    <definedName name="ewfdtr" localSheetId="39" hidden="1">{#N/A,#N/A,FALSE,"MPALLG";#N/A,#N/A,FALSE,"TITEL"}</definedName>
    <definedName name="ewfdtr" localSheetId="6" hidden="1">{#N/A,#N/A,FALSE,"MPALLG";#N/A,#N/A,FALSE,"TITEL"}</definedName>
    <definedName name="ewfdtr" localSheetId="1" hidden="1">{#N/A,#N/A,FALSE,"MPALLG";#N/A,#N/A,FALSE,"TITEL"}</definedName>
    <definedName name="ewfdtr" hidden="1">{#N/A,#N/A,FALSE,"MPALLG";#N/A,#N/A,FALSE,"TITEL"}</definedName>
    <definedName name="f" localSheetId="4" hidden="1">{#N/A,#N/A,FALSE,"MPALLG";#N/A,#N/A,FALSE,"TITEL"}</definedName>
    <definedName name="f" localSheetId="9" hidden="1">{#N/A,#N/A,FALSE,"MPALLG";#N/A,#N/A,FALSE,"TITEL"}</definedName>
    <definedName name="f" localSheetId="10" hidden="1">{#N/A,#N/A,FALSE,"MPALLG";#N/A,#N/A,FALSE,"TITEL"}</definedName>
    <definedName name="f" localSheetId="19" hidden="1">{#N/A,#N/A,FALSE,"MPALLG";#N/A,#N/A,FALSE,"TITEL"}</definedName>
    <definedName name="f" localSheetId="39" hidden="1">{#N/A,#N/A,FALSE,"MPALLG";#N/A,#N/A,FALSE,"TITEL"}</definedName>
    <definedName name="f" localSheetId="6" hidden="1">{#N/A,#N/A,FALSE,"MPALLG";#N/A,#N/A,FALSE,"TITEL"}</definedName>
    <definedName name="f" localSheetId="1" hidden="1">{#N/A,#N/A,FALSE,"MPALLG";#N/A,#N/A,FALSE,"TITEL"}</definedName>
    <definedName name="f" hidden="1">{#N/A,#N/A,FALSE,"MPALLG";#N/A,#N/A,FALSE,"TITEL"}</definedName>
    <definedName name="fafsdf" localSheetId="4" hidden="1">{"'Sheet1'!$A$1:$H$145"}</definedName>
    <definedName name="fafsdf" localSheetId="9" hidden="1">{"'Sheet1'!$A$1:$H$145"}</definedName>
    <definedName name="fafsdf" localSheetId="10" hidden="1">{"'Sheet1'!$A$1:$H$145"}</definedName>
    <definedName name="fafsdf" localSheetId="19" hidden="1">{"'Sheet1'!$A$1:$H$145"}</definedName>
    <definedName name="fafsdf" localSheetId="39" hidden="1">{"'Sheet1'!$A$1:$H$145"}</definedName>
    <definedName name="fafsdf" localSheetId="6" hidden="1">{"'Sheet1'!$A$1:$H$145"}</definedName>
    <definedName name="fafsdf" localSheetId="1" hidden="1">{"'Sheet1'!$A$1:$H$145"}</definedName>
    <definedName name="fafsdf" hidden="1">{"'Sheet1'!$A$1:$H$145"}</definedName>
    <definedName name="fasaffa" localSheetId="4" hidden="1">{#N/A,#N/A,FALSE,"MPALLG";#N/A,#N/A,FALSE,"TITEL"}</definedName>
    <definedName name="fasaffa" localSheetId="9" hidden="1">{#N/A,#N/A,FALSE,"MPALLG";#N/A,#N/A,FALSE,"TITEL"}</definedName>
    <definedName name="fasaffa" localSheetId="10" hidden="1">{#N/A,#N/A,FALSE,"MPALLG";#N/A,#N/A,FALSE,"TITEL"}</definedName>
    <definedName name="fasaffa" localSheetId="19" hidden="1">{#N/A,#N/A,FALSE,"MPALLG";#N/A,#N/A,FALSE,"TITEL"}</definedName>
    <definedName name="fasaffa" localSheetId="39" hidden="1">{#N/A,#N/A,FALSE,"MPALLG";#N/A,#N/A,FALSE,"TITEL"}</definedName>
    <definedName name="fasaffa" localSheetId="6" hidden="1">{#N/A,#N/A,FALSE,"MPALLG";#N/A,#N/A,FALSE,"TITEL"}</definedName>
    <definedName name="fasaffa" localSheetId="1" hidden="1">{#N/A,#N/A,FALSE,"MPALLG";#N/A,#N/A,FALSE,"TITEL"}</definedName>
    <definedName name="fasaffa" hidden="1">{#N/A,#N/A,FALSE,"MPALLG";#N/A,#N/A,FALSE,"TITEL"}</definedName>
    <definedName name="fasfasf" localSheetId="4" hidden="1">{#N/A,#N/A,FALSE,"MPFEAS_2";#N/A,#N/A,FALSE,"MPFEAS_1";#N/A,#N/A,FALSE,"MPFEAS";#N/A,#N/A,FALSE,"KREDIT"}</definedName>
    <definedName name="fasfasf" localSheetId="9" hidden="1">{#N/A,#N/A,FALSE,"MPFEAS_2";#N/A,#N/A,FALSE,"MPFEAS_1";#N/A,#N/A,FALSE,"MPFEAS";#N/A,#N/A,FALSE,"KREDIT"}</definedName>
    <definedName name="fasfasf" localSheetId="10" hidden="1">{#N/A,#N/A,FALSE,"MPFEAS_2";#N/A,#N/A,FALSE,"MPFEAS_1";#N/A,#N/A,FALSE,"MPFEAS";#N/A,#N/A,FALSE,"KREDIT"}</definedName>
    <definedName name="fasfasf" localSheetId="19" hidden="1">{#N/A,#N/A,FALSE,"MPFEAS_2";#N/A,#N/A,FALSE,"MPFEAS_1";#N/A,#N/A,FALSE,"MPFEAS";#N/A,#N/A,FALSE,"KREDIT"}</definedName>
    <definedName name="fasfasf" localSheetId="39" hidden="1">{#N/A,#N/A,FALSE,"MPFEAS_2";#N/A,#N/A,FALSE,"MPFEAS_1";#N/A,#N/A,FALSE,"MPFEAS";#N/A,#N/A,FALSE,"KREDIT"}</definedName>
    <definedName name="fasfasf" localSheetId="6" hidden="1">{#N/A,#N/A,FALSE,"MPFEAS_2";#N/A,#N/A,FALSE,"MPFEAS_1";#N/A,#N/A,FALSE,"MPFEAS";#N/A,#N/A,FALSE,"KREDIT"}</definedName>
    <definedName name="fasfasf" localSheetId="1" hidden="1">{#N/A,#N/A,FALSE,"MPFEAS_2";#N/A,#N/A,FALSE,"MPFEAS_1";#N/A,#N/A,FALSE,"MPFEAS";#N/A,#N/A,FALSE,"KREDIT"}</definedName>
    <definedName name="fasfasf" hidden="1">{#N/A,#N/A,FALSE,"MPFEAS_2";#N/A,#N/A,FALSE,"MPFEAS_1";#N/A,#N/A,FALSE,"MPFEAS";#N/A,#N/A,FALSE,"KREDIT"}</definedName>
    <definedName name="fdaaf" localSheetId="4" hidden="1">{#N/A,#N/A,FALSE,"MPFEAS_2";#N/A,#N/A,FALSE,"MPFEAS_1";#N/A,#N/A,FALSE,"MPFEAS";#N/A,#N/A,FALSE,"KREDIT"}</definedName>
    <definedName name="fdaaf" localSheetId="9" hidden="1">{#N/A,#N/A,FALSE,"MPFEAS_2";#N/A,#N/A,FALSE,"MPFEAS_1";#N/A,#N/A,FALSE,"MPFEAS";#N/A,#N/A,FALSE,"KREDIT"}</definedName>
    <definedName name="fdaaf" localSheetId="10" hidden="1">{#N/A,#N/A,FALSE,"MPFEAS_2";#N/A,#N/A,FALSE,"MPFEAS_1";#N/A,#N/A,FALSE,"MPFEAS";#N/A,#N/A,FALSE,"KREDIT"}</definedName>
    <definedName name="fdaaf" localSheetId="19" hidden="1">{#N/A,#N/A,FALSE,"MPFEAS_2";#N/A,#N/A,FALSE,"MPFEAS_1";#N/A,#N/A,FALSE,"MPFEAS";#N/A,#N/A,FALSE,"KREDIT"}</definedName>
    <definedName name="fdaaf" localSheetId="39" hidden="1">{#N/A,#N/A,FALSE,"MPFEAS_2";#N/A,#N/A,FALSE,"MPFEAS_1";#N/A,#N/A,FALSE,"MPFEAS";#N/A,#N/A,FALSE,"KREDIT"}</definedName>
    <definedName name="fdaaf" localSheetId="6" hidden="1">{#N/A,#N/A,FALSE,"MPFEAS_2";#N/A,#N/A,FALSE,"MPFEAS_1";#N/A,#N/A,FALSE,"MPFEAS";#N/A,#N/A,FALSE,"KREDIT"}</definedName>
    <definedName name="fdaaf" localSheetId="1" hidden="1">{#N/A,#N/A,FALSE,"MPFEAS_2";#N/A,#N/A,FALSE,"MPFEAS_1";#N/A,#N/A,FALSE,"MPFEAS";#N/A,#N/A,FALSE,"KREDIT"}</definedName>
    <definedName name="fdaaf" hidden="1">{#N/A,#N/A,FALSE,"MPFEAS_2";#N/A,#N/A,FALSE,"MPFEAS_1";#N/A,#N/A,FALSE,"MPFEAS";#N/A,#N/A,FALSE,"KREDIT"}</definedName>
    <definedName name="fdfewrwer" localSheetId="4" hidden="1">{#N/A,#N/A,FALSE,"KONZERN";#N/A,#N/A,FALSE,"DECKBLATT";#N/A,#N/A,FALSE,"BILANZ";#N/A,#N/A,FALSE,"KREDIT";#N/A,#N/A,FALSE,"FEASIBILITY";#N/A,#N/A,FALSE,"BETRIEBSANNAHMEN"}</definedName>
    <definedName name="fdfewrwer" localSheetId="9" hidden="1">{#N/A,#N/A,FALSE,"KONZERN";#N/A,#N/A,FALSE,"DECKBLATT";#N/A,#N/A,FALSE,"BILANZ";#N/A,#N/A,FALSE,"KREDIT";#N/A,#N/A,FALSE,"FEASIBILITY";#N/A,#N/A,FALSE,"BETRIEBSANNAHMEN"}</definedName>
    <definedName name="fdfewrwer" localSheetId="10" hidden="1">{#N/A,#N/A,FALSE,"KONZERN";#N/A,#N/A,FALSE,"DECKBLATT";#N/A,#N/A,FALSE,"BILANZ";#N/A,#N/A,FALSE,"KREDIT";#N/A,#N/A,FALSE,"FEASIBILITY";#N/A,#N/A,FALSE,"BETRIEBSANNAHMEN"}</definedName>
    <definedName name="fdfewrwer" localSheetId="19" hidden="1">{#N/A,#N/A,FALSE,"KONZERN";#N/A,#N/A,FALSE,"DECKBLATT";#N/A,#N/A,FALSE,"BILANZ";#N/A,#N/A,FALSE,"KREDIT";#N/A,#N/A,FALSE,"FEASIBILITY";#N/A,#N/A,FALSE,"BETRIEBSANNAHMEN"}</definedName>
    <definedName name="fdfewrwer" localSheetId="39" hidden="1">{#N/A,#N/A,FALSE,"KONZERN";#N/A,#N/A,FALSE,"DECKBLATT";#N/A,#N/A,FALSE,"BILANZ";#N/A,#N/A,FALSE,"KREDIT";#N/A,#N/A,FALSE,"FEASIBILITY";#N/A,#N/A,FALSE,"BETRIEBSANNAHMEN"}</definedName>
    <definedName name="fdfewrwer" localSheetId="6" hidden="1">{#N/A,#N/A,FALSE,"KONZERN";#N/A,#N/A,FALSE,"DECKBLATT";#N/A,#N/A,FALSE,"BILANZ";#N/A,#N/A,FALSE,"KREDIT";#N/A,#N/A,FALSE,"FEASIBILITY";#N/A,#N/A,FALSE,"BETRIEBSANNAHMEN"}</definedName>
    <definedName name="fdfewrwer" localSheetId="1" hidden="1">{#N/A,#N/A,FALSE,"KONZERN";#N/A,#N/A,FALSE,"DECKBLATT";#N/A,#N/A,FALSE,"BILANZ";#N/A,#N/A,FALSE,"KREDIT";#N/A,#N/A,FALSE,"FEASIBILITY";#N/A,#N/A,FALSE,"BETRIEBSANNAHMEN"}</definedName>
    <definedName name="fdfewrwer" hidden="1">{#N/A,#N/A,FALSE,"KONZERN";#N/A,#N/A,FALSE,"DECKBLATT";#N/A,#N/A,FALSE,"BILANZ";#N/A,#N/A,FALSE,"KREDIT";#N/A,#N/A,FALSE,"FEASIBILITY";#N/A,#N/A,FALSE,"BETRIEBSANNAHMEN"}</definedName>
    <definedName name="fdsg" localSheetId="39">'[2]Table 39_'!#REF!</definedName>
    <definedName name="fdsg" localSheetId="40">'[2]Table 39_'!#REF!</definedName>
    <definedName name="fdsg" localSheetId="41">'[2]Table 39_'!#REF!</definedName>
    <definedName name="fdsg">'[2]Table 39_'!#REF!</definedName>
    <definedName name="Frequency">[6]Lists!$A$21:$A$25</definedName>
    <definedName name="GA">'[5]Lists-Aux'!$P:$P</definedName>
    <definedName name="gCurrency">'[13]Basic Information'!$C$7</definedName>
    <definedName name="gDescription">'[13]Basic Information'!$C$27</definedName>
    <definedName name="Group">[4]Parameters!$C$93:$C$94</definedName>
    <definedName name="Group2">[14]Parameters!$C$42:$C$43</definedName>
    <definedName name="gSubsystem">'[13]Basic Information'!$C$5</definedName>
    <definedName name="gUnit">[13]DropDown!$E$6</definedName>
    <definedName name="gUnitBez">[13]DropDown!$F$6</definedName>
    <definedName name="GVTitel">[15]Settings!$C$133</definedName>
    <definedName name="ho" localSheetId="4">'473a'!#REF!</definedName>
    <definedName name="ho" localSheetId="39">#REF!</definedName>
    <definedName name="ho" localSheetId="40">#REF!</definedName>
    <definedName name="ho" localSheetId="41">#REF!</definedName>
    <definedName name="ho">#REF!</definedName>
    <definedName name="HTML_CodePage" hidden="1">1252</definedName>
    <definedName name="HTML_Control" localSheetId="4" hidden="1">{"'Sheet1'!$A$1:$H$145"}</definedName>
    <definedName name="HTML_Control" localSheetId="9" hidden="1">{"'Sheet1'!$A$1:$H$145"}</definedName>
    <definedName name="HTML_Control" localSheetId="10" hidden="1">{"'Sheet1'!$A$1:$H$145"}</definedName>
    <definedName name="HTML_Control" localSheetId="19" hidden="1">{"'Sheet1'!$A$1:$H$145"}</definedName>
    <definedName name="HTML_Control" localSheetId="39" hidden="1">{"'Sheet1'!$A$1:$H$145"}</definedName>
    <definedName name="HTML_Control" localSheetId="6" hidden="1">{"'Sheet1'!$A$1:$H$145"}</definedName>
    <definedName name="HTML_Control" localSheetId="1"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HD:HomePageStuff:New_Home_Page:datafile:ctryprem.html"</definedName>
    <definedName name="HTML_Title" hidden="1">"Country Risk Premiums"</definedName>
    <definedName name="IM">'[5]Lists-Aux'!$Q:$Q</definedName>
    <definedName name="Internat.Finance" localSheetId="4" hidden="1">{#N/A,#N/A,FALSE,"KONZERN";#N/A,#N/A,FALSE,"DECKBLATT";#N/A,#N/A,FALSE,"BILANZ";#N/A,#N/A,FALSE,"KREDIT";#N/A,#N/A,FALSE,"FEASIBILITY";#N/A,#N/A,FALSE,"BETRIEBSANNAHMEN"}</definedName>
    <definedName name="Internat.Finance" localSheetId="9" hidden="1">{#N/A,#N/A,FALSE,"KONZERN";#N/A,#N/A,FALSE,"DECKBLATT";#N/A,#N/A,FALSE,"BILANZ";#N/A,#N/A,FALSE,"KREDIT";#N/A,#N/A,FALSE,"FEASIBILITY";#N/A,#N/A,FALSE,"BETRIEBSANNAHMEN"}</definedName>
    <definedName name="Internat.Finance" localSheetId="10" hidden="1">{#N/A,#N/A,FALSE,"KONZERN";#N/A,#N/A,FALSE,"DECKBLATT";#N/A,#N/A,FALSE,"BILANZ";#N/A,#N/A,FALSE,"KREDIT";#N/A,#N/A,FALSE,"FEASIBILITY";#N/A,#N/A,FALSE,"BETRIEBSANNAHMEN"}</definedName>
    <definedName name="Internat.Finance" localSheetId="19" hidden="1">{#N/A,#N/A,FALSE,"KONZERN";#N/A,#N/A,FALSE,"DECKBLATT";#N/A,#N/A,FALSE,"BILANZ";#N/A,#N/A,FALSE,"KREDIT";#N/A,#N/A,FALSE,"FEASIBILITY";#N/A,#N/A,FALSE,"BETRIEBSANNAHMEN"}</definedName>
    <definedName name="Internat.Finance" localSheetId="39" hidden="1">{#N/A,#N/A,FALSE,"KONZERN";#N/A,#N/A,FALSE,"DECKBLATT";#N/A,#N/A,FALSE,"BILANZ";#N/A,#N/A,FALSE,"KREDIT";#N/A,#N/A,FALSE,"FEASIBILITY";#N/A,#N/A,FALSE,"BETRIEBSANNAHMEN"}</definedName>
    <definedName name="Internat.Finance" localSheetId="6" hidden="1">{#N/A,#N/A,FALSE,"KONZERN";#N/A,#N/A,FALSE,"DECKBLATT";#N/A,#N/A,FALSE,"BILANZ";#N/A,#N/A,FALSE,"KREDIT";#N/A,#N/A,FALSE,"FEASIBILITY";#N/A,#N/A,FALSE,"BETRIEBSANNAHMEN"}</definedName>
    <definedName name="Internat.Finance" localSheetId="1" hidden="1">{#N/A,#N/A,FALSE,"KONZERN";#N/A,#N/A,FALSE,"DECKBLATT";#N/A,#N/A,FALSE,"BILANZ";#N/A,#N/A,FALSE,"KREDIT";#N/A,#N/A,FALSE,"FEASIBILITY";#N/A,#N/A,FALSE,"BETRIEBSANNAHMEN"}</definedName>
    <definedName name="Internat.Finance" hidden="1">{#N/A,#N/A,FALSE,"KONZERN";#N/A,#N/A,FALSE,"DECKBLATT";#N/A,#N/A,FALSE,"BILANZ";#N/A,#N/A,FALSE,"KREDIT";#N/A,#N/A,FALSE,"FEASIBILITY";#N/A,#N/A,FALSE,"BETRIEBSANNAHMEN"}</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4">'473a'!#REF!</definedName>
    <definedName name="JedenRadekPodSestavou" localSheetId="39">#REF!</definedName>
    <definedName name="JedenRadekPodSestavou" localSheetId="40">#REF!</definedName>
    <definedName name="JedenRadekPodSestavou" localSheetId="41">#REF!</definedName>
    <definedName name="JedenRadekPodSestavou">#REF!</definedName>
    <definedName name="JedenRadekPodSestavou_11" localSheetId="39">#REF!</definedName>
    <definedName name="JedenRadekPodSestavou_11" localSheetId="40">#REF!</definedName>
    <definedName name="JedenRadekPodSestavou_11" localSheetId="41">#REF!</definedName>
    <definedName name="JedenRadekPodSestavou_11">#REF!</definedName>
    <definedName name="JedenRadekPodSestavou_2" localSheetId="39">#REF!</definedName>
    <definedName name="JedenRadekPodSestavou_2" localSheetId="40">#REF!</definedName>
    <definedName name="JedenRadekPodSestavou_2" localSheetId="41">#REF!</definedName>
    <definedName name="JedenRadekPodSestavou_2">#REF!</definedName>
    <definedName name="JedenRadekPodSestavou_28" localSheetId="39">#REF!</definedName>
    <definedName name="JedenRadekPodSestavou_28" localSheetId="40">#REF!</definedName>
    <definedName name="JedenRadekPodSestavou_28" localSheetId="41">#REF!</definedName>
    <definedName name="JedenRadekPodSestavou_28">#REF!</definedName>
    <definedName name="JedenRadekVedleSestavy" localSheetId="39">#REF!</definedName>
    <definedName name="JedenRadekVedleSestavy" localSheetId="40">#REF!</definedName>
    <definedName name="JedenRadekVedleSestavy" localSheetId="41">#REF!</definedName>
    <definedName name="JedenRadekVedleSestavy">#REF!</definedName>
    <definedName name="JedenRadekVedleSestavy_11" localSheetId="39">#REF!</definedName>
    <definedName name="JedenRadekVedleSestavy_11" localSheetId="40">#REF!</definedName>
    <definedName name="JedenRadekVedleSestavy_11" localSheetId="41">#REF!</definedName>
    <definedName name="JedenRadekVedleSestavy_11">#REF!</definedName>
    <definedName name="JedenRadekVedleSestavy_2" localSheetId="39">#REF!</definedName>
    <definedName name="JedenRadekVedleSestavy_2" localSheetId="40">#REF!</definedName>
    <definedName name="JedenRadekVedleSestavy_2" localSheetId="41">#REF!</definedName>
    <definedName name="JedenRadekVedleSestavy_2">#REF!</definedName>
    <definedName name="JedenRadekVedleSestavy_28" localSheetId="39">#REF!</definedName>
    <definedName name="JedenRadekVedleSestavy_28" localSheetId="40">#REF!</definedName>
    <definedName name="JedenRadekVedleSestavy_28" localSheetId="41">#REF!</definedName>
    <definedName name="JedenRadekVedleSestavy_28">#REF!</definedName>
    <definedName name="kk">'[16]List details'!$C$5:$C$8</definedName>
    <definedName name="ll">'[16]List details'!$C$5:$C$8</definedName>
    <definedName name="Lotterie" localSheetId="4" hidden="1">{"'Sheet1'!$A$1:$H$145"}</definedName>
    <definedName name="Lotterie" localSheetId="9" hidden="1">{"'Sheet1'!$A$1:$H$145"}</definedName>
    <definedName name="Lotterie" localSheetId="10" hidden="1">{"'Sheet1'!$A$1:$H$145"}</definedName>
    <definedName name="Lotterie" localSheetId="19" hidden="1">{"'Sheet1'!$A$1:$H$145"}</definedName>
    <definedName name="Lotterie" localSheetId="39" hidden="1">{"'Sheet1'!$A$1:$H$145"}</definedName>
    <definedName name="Lotterie" localSheetId="6" hidden="1">{"'Sheet1'!$A$1:$H$145"}</definedName>
    <definedName name="Lotterie" localSheetId="1" hidden="1">{"'Sheet1'!$A$1:$H$145"}</definedName>
    <definedName name="Lotterie" hidden="1">{"'Sheet1'!$A$1:$H$145"}</definedName>
    <definedName name="LR_AssetsQuery">#REF!</definedName>
    <definedName name="LTB" localSheetId="4" hidden="1">{#N/A,#N/A,FALSE,"KONZERN";#N/A,#N/A,FALSE,"DECKBLATT";#N/A,#N/A,FALSE,"BILANZ";#N/A,#N/A,FALSE,"KREDIT";#N/A,#N/A,FALSE,"FEASIBILITY";#N/A,#N/A,FALSE,"BETRIEBSANNAHMEN"}</definedName>
    <definedName name="LTB" localSheetId="9" hidden="1">{#N/A,#N/A,FALSE,"KONZERN";#N/A,#N/A,FALSE,"DECKBLATT";#N/A,#N/A,FALSE,"BILANZ";#N/A,#N/A,FALSE,"KREDIT";#N/A,#N/A,FALSE,"FEASIBILITY";#N/A,#N/A,FALSE,"BETRIEBSANNAHMEN"}</definedName>
    <definedName name="LTB" localSheetId="10" hidden="1">{#N/A,#N/A,FALSE,"KONZERN";#N/A,#N/A,FALSE,"DECKBLATT";#N/A,#N/A,FALSE,"BILANZ";#N/A,#N/A,FALSE,"KREDIT";#N/A,#N/A,FALSE,"FEASIBILITY";#N/A,#N/A,FALSE,"BETRIEBSANNAHMEN"}</definedName>
    <definedName name="LTB" localSheetId="19" hidden="1">{#N/A,#N/A,FALSE,"KONZERN";#N/A,#N/A,FALSE,"DECKBLATT";#N/A,#N/A,FALSE,"BILANZ";#N/A,#N/A,FALSE,"KREDIT";#N/A,#N/A,FALSE,"FEASIBILITY";#N/A,#N/A,FALSE,"BETRIEBSANNAHMEN"}</definedName>
    <definedName name="LTB" localSheetId="39" hidden="1">{#N/A,#N/A,FALSE,"KONZERN";#N/A,#N/A,FALSE,"DECKBLATT";#N/A,#N/A,FALSE,"BILANZ";#N/A,#N/A,FALSE,"KREDIT";#N/A,#N/A,FALSE,"FEASIBILITY";#N/A,#N/A,FALSE,"BETRIEBSANNAHMEN"}</definedName>
    <definedName name="LTB" localSheetId="6" hidden="1">{#N/A,#N/A,FALSE,"KONZERN";#N/A,#N/A,FALSE,"DECKBLATT";#N/A,#N/A,FALSE,"BILANZ";#N/A,#N/A,FALSE,"KREDIT";#N/A,#N/A,FALSE,"FEASIBILITY";#N/A,#N/A,FALSE,"BETRIEBSANNAHMEN"}</definedName>
    <definedName name="LTB" localSheetId="1" hidden="1">{#N/A,#N/A,FALSE,"KONZERN";#N/A,#N/A,FALSE,"DECKBLATT";#N/A,#N/A,FALSE,"BILANZ";#N/A,#N/A,FALSE,"KREDIT";#N/A,#N/A,FALSE,"FEASIBILITY";#N/A,#N/A,FALSE,"BETRIEBSANNAHMEN"}</definedName>
    <definedName name="LTB" hidden="1">{#N/A,#N/A,FALSE,"KONZERN";#N/A,#N/A,FALSE,"DECKBLATT";#N/A,#N/A,FALSE,"BILANZ";#N/A,#N/A,FALSE,"KREDIT";#N/A,#N/A,FALSE,"FEASIBILITY";#N/A,#N/A,FALSE,"BETRIEBSANNAHMEN"}</definedName>
    <definedName name="MaxOblastTabulky" localSheetId="4">'473a'!#REF!</definedName>
    <definedName name="MaxOblastTabulky" localSheetId="39">#REF!</definedName>
    <definedName name="MaxOblastTabulky" localSheetId="40">#REF!</definedName>
    <definedName name="MaxOblastTabulky" localSheetId="41">#REF!</definedName>
    <definedName name="MaxOblastTabulky">#REF!</definedName>
    <definedName name="MaxOblastTabulky_11" localSheetId="4">'473a'!#REF!</definedName>
    <definedName name="MaxOblastTabulky_11" localSheetId="39">#REF!</definedName>
    <definedName name="MaxOblastTabulky_11" localSheetId="40">#REF!</definedName>
    <definedName name="MaxOblastTabulky_11" localSheetId="41">#REF!</definedName>
    <definedName name="MaxOblastTabulky_11">#REF!</definedName>
    <definedName name="MaxOblastTabulky_2" localSheetId="4">'473a'!#REF!</definedName>
    <definedName name="MaxOblastTabulky_2" localSheetId="39">#REF!</definedName>
    <definedName name="MaxOblastTabulky_2" localSheetId="40">#REF!</definedName>
    <definedName name="MaxOblastTabulky_2" localSheetId="41">#REF!</definedName>
    <definedName name="MaxOblastTabulky_2">#REF!</definedName>
    <definedName name="MaxOblastTabulky_28" localSheetId="39">#REF!</definedName>
    <definedName name="MaxOblastTabulky_28" localSheetId="40">#REF!</definedName>
    <definedName name="MaxOblastTabulky_28" localSheetId="41">#REF!</definedName>
    <definedName name="MaxOblastTabulky_28">#REF!</definedName>
    <definedName name="MC">'[8]Lists-Aux'!$C:$C</definedName>
    <definedName name="Members">[8]Members!$D$3:E$2992</definedName>
    <definedName name="MemberStatereporting">[17]Lists!$B$2:$B$29</definedName>
    <definedName name="MioWährung">[12]Parametereingabe!#REF!</definedName>
    <definedName name="Not_Opus">'[10]Acc_Gr_Report_Opus (Für Check N'!$H$1:$H$65536</definedName>
    <definedName name="OblastDat2" localSheetId="4">'473a'!#REF!</definedName>
    <definedName name="OblastDat2" localSheetId="39">#REF!</definedName>
    <definedName name="OblastDat2" localSheetId="40">#REF!</definedName>
    <definedName name="OblastDat2" localSheetId="41">#REF!</definedName>
    <definedName name="OblastDat2">#REF!</definedName>
    <definedName name="OblastDat2_11" localSheetId="4">'473a'!#REF!</definedName>
    <definedName name="OblastDat2_11" localSheetId="39">#REF!</definedName>
    <definedName name="OblastDat2_11" localSheetId="40">#REF!</definedName>
    <definedName name="OblastDat2_11" localSheetId="41">#REF!</definedName>
    <definedName name="OblastDat2_11">#REF!</definedName>
    <definedName name="OblastDat2_2" localSheetId="4">'473a'!#REF!</definedName>
    <definedName name="OblastDat2_2" localSheetId="39">#REF!</definedName>
    <definedName name="OblastDat2_2" localSheetId="40">#REF!</definedName>
    <definedName name="OblastDat2_2" localSheetId="41">#REF!</definedName>
    <definedName name="OblastDat2_2">#REF!</definedName>
    <definedName name="OblastDat2_28" localSheetId="39">#REF!</definedName>
    <definedName name="OblastDat2_28" localSheetId="40">#REF!</definedName>
    <definedName name="OblastDat2_28" localSheetId="41">#REF!</definedName>
    <definedName name="OblastDat2_28">#REF!</definedName>
    <definedName name="OblastNadpisuRadku" localSheetId="39">#REF!</definedName>
    <definedName name="OblastNadpisuRadku" localSheetId="40">#REF!</definedName>
    <definedName name="OblastNadpisuRadku" localSheetId="41">#REF!</definedName>
    <definedName name="OblastNadpisuRadku">#REF!</definedName>
    <definedName name="OblastNadpisuRadku_11" localSheetId="39">#REF!</definedName>
    <definedName name="OblastNadpisuRadku_11" localSheetId="40">#REF!</definedName>
    <definedName name="OblastNadpisuRadku_11" localSheetId="41">#REF!</definedName>
    <definedName name="OblastNadpisuRadku_11">#REF!</definedName>
    <definedName name="OblastNadpisuRadku_2" localSheetId="39">#REF!</definedName>
    <definedName name="OblastNadpisuRadku_2" localSheetId="40">#REF!</definedName>
    <definedName name="OblastNadpisuRadku_2" localSheetId="41">#REF!</definedName>
    <definedName name="OblastNadpisuRadku_2">#REF!</definedName>
    <definedName name="OblastNadpisuRadku_28" localSheetId="39">#REF!</definedName>
    <definedName name="OblastNadpisuRadku_28" localSheetId="40">#REF!</definedName>
    <definedName name="OblastNadpisuRadku_28" localSheetId="41">#REF!</definedName>
    <definedName name="OblastNadpisuRadku_28">#REF!</definedName>
    <definedName name="OblastNadpisuSloupcu" localSheetId="39">#REF!</definedName>
    <definedName name="OblastNadpisuSloupcu" localSheetId="40">#REF!</definedName>
    <definedName name="OblastNadpisuSloupcu" localSheetId="41">#REF!</definedName>
    <definedName name="OblastNadpisuSloupcu">#REF!</definedName>
    <definedName name="OblastNadpisuSloupcu_11" localSheetId="39">#REF!</definedName>
    <definedName name="OblastNadpisuSloupcu_11" localSheetId="40">#REF!</definedName>
    <definedName name="OblastNadpisuSloupcu_11" localSheetId="41">#REF!</definedName>
    <definedName name="OblastNadpisuSloupcu_11">#REF!</definedName>
    <definedName name="OblastNadpisuSloupcu_2" localSheetId="39">#REF!</definedName>
    <definedName name="OblastNadpisuSloupcu_2" localSheetId="40">#REF!</definedName>
    <definedName name="OblastNadpisuSloupcu_2" localSheetId="41">#REF!</definedName>
    <definedName name="OblastNadpisuSloupcu_2">#REF!</definedName>
    <definedName name="OblastNadpisuSloupcu_28" localSheetId="39">#REF!</definedName>
    <definedName name="OblastNadpisuSloupcu_28" localSheetId="40">#REF!</definedName>
    <definedName name="OblastNadpisuSloupcu_28" localSheetId="41">#REF!</definedName>
    <definedName name="OblastNadpisuSloupcu_28">#REF!</definedName>
    <definedName name="ökb" localSheetId="4" hidden="1">{"'Sheet1'!$A$1:$H$145"}</definedName>
    <definedName name="ökb" localSheetId="9" hidden="1">{"'Sheet1'!$A$1:$H$145"}</definedName>
    <definedName name="ökb" localSheetId="10" hidden="1">{"'Sheet1'!$A$1:$H$145"}</definedName>
    <definedName name="ökb" localSheetId="19" hidden="1">{"'Sheet1'!$A$1:$H$145"}</definedName>
    <definedName name="ökb" localSheetId="39" hidden="1">{"'Sheet1'!$A$1:$H$145"}</definedName>
    <definedName name="ökb" localSheetId="6" hidden="1">{"'Sheet1'!$A$1:$H$145"}</definedName>
    <definedName name="ökb" localSheetId="1" hidden="1">{"'Sheet1'!$A$1:$H$145"}</definedName>
    <definedName name="ökb" hidden="1">{"'Sheet1'!$A$1:$H$145"}</definedName>
    <definedName name="OpRisk" localSheetId="39">#REF!</definedName>
    <definedName name="OpRisk" localSheetId="40">#REF!</definedName>
    <definedName name="OpRisk" localSheetId="41">#REF!</definedName>
    <definedName name="OpRisk">#REF!</definedName>
    <definedName name="PCT">'[5]Lists-Aux'!$U:$U</definedName>
    <definedName name="PI">'[5]Lists-Aux'!$V:$V</definedName>
    <definedName name="PL">'[5]Lists-Aux'!$W:$W</definedName>
    <definedName name="Plausi">[10]Plausicheck!$C$1:$C$65536</definedName>
    <definedName name="post" localSheetId="4" hidden="1">{#N/A,#N/A,FALSE,"KONZERN";#N/A,#N/A,FALSE,"DECKBLATT";#N/A,#N/A,FALSE,"BILANZ";#N/A,#N/A,FALSE,"KREDIT";#N/A,#N/A,FALSE,"FEASIBILITY";#N/A,#N/A,FALSE,"BETRIEBSANNAHMEN"}</definedName>
    <definedName name="post" localSheetId="9" hidden="1">{#N/A,#N/A,FALSE,"KONZERN";#N/A,#N/A,FALSE,"DECKBLATT";#N/A,#N/A,FALSE,"BILANZ";#N/A,#N/A,FALSE,"KREDIT";#N/A,#N/A,FALSE,"FEASIBILITY";#N/A,#N/A,FALSE,"BETRIEBSANNAHMEN"}</definedName>
    <definedName name="post" localSheetId="10" hidden="1">{#N/A,#N/A,FALSE,"KONZERN";#N/A,#N/A,FALSE,"DECKBLATT";#N/A,#N/A,FALSE,"BILANZ";#N/A,#N/A,FALSE,"KREDIT";#N/A,#N/A,FALSE,"FEASIBILITY";#N/A,#N/A,FALSE,"BETRIEBSANNAHMEN"}</definedName>
    <definedName name="post" localSheetId="19" hidden="1">{#N/A,#N/A,FALSE,"KONZERN";#N/A,#N/A,FALSE,"DECKBLATT";#N/A,#N/A,FALSE,"BILANZ";#N/A,#N/A,FALSE,"KREDIT";#N/A,#N/A,FALSE,"FEASIBILITY";#N/A,#N/A,FALSE,"BETRIEBSANNAHMEN"}</definedName>
    <definedName name="post" localSheetId="39" hidden="1">{#N/A,#N/A,FALSE,"KONZERN";#N/A,#N/A,FALSE,"DECKBLATT";#N/A,#N/A,FALSE,"BILANZ";#N/A,#N/A,FALSE,"KREDIT";#N/A,#N/A,FALSE,"FEASIBILITY";#N/A,#N/A,FALSE,"BETRIEBSANNAHMEN"}</definedName>
    <definedName name="post" localSheetId="6" hidden="1">{#N/A,#N/A,FALSE,"KONZERN";#N/A,#N/A,FALSE,"DECKBLATT";#N/A,#N/A,FALSE,"BILANZ";#N/A,#N/A,FALSE,"KREDIT";#N/A,#N/A,FALSE,"FEASIBILITY";#N/A,#N/A,FALSE,"BETRIEBSANNAHMEN"}</definedName>
    <definedName name="post" localSheetId="1" hidden="1">{#N/A,#N/A,FALSE,"KONZERN";#N/A,#N/A,FALSE,"DECKBLATT";#N/A,#N/A,FALSE,"BILANZ";#N/A,#N/A,FALSE,"KREDIT";#N/A,#N/A,FALSE,"FEASIBILITY";#N/A,#N/A,FALSE,"BETRIEBSANNAHMEN"}</definedName>
    <definedName name="post" hidden="1">{#N/A,#N/A,FALSE,"KONZERN";#N/A,#N/A,FALSE,"DECKBLATT";#N/A,#N/A,FALSE,"BILANZ";#N/A,#N/A,FALSE,"KREDIT";#N/A,#N/A,FALSE,"FEASIBILITY";#N/A,#N/A,FALSE,"BETRIEBSANNAHMEN"}</definedName>
    <definedName name="PR">'[5]Lists-Aux'!$X:$X</definedName>
    <definedName name="_xlnm.Print_Area" localSheetId="4">'473a'!$B$2:$F$32</definedName>
    <definedName name="_xlnm.Print_Area" localSheetId="0">CoverPage!$A$1:$G$38</definedName>
    <definedName name="_xlnm.Print_Area" localSheetId="8">'EU CC1'!$B$2:$E$127</definedName>
    <definedName name="_xlnm.Print_Area" localSheetId="11">'EU CCyB1'!$B$2:$P$46</definedName>
    <definedName name="_xlnm.Print_Area" localSheetId="21">'EU CQ1'!$A$1:$K$22</definedName>
    <definedName name="_xlnm.Print_Area" localSheetId="23">'EU CQ4'!$A$1:$K$44</definedName>
    <definedName name="_xlnm.Print_Area" localSheetId="24">'EU CQ5'!$B$2:$I$28</definedName>
    <definedName name="_xlnm.Print_Area" localSheetId="25">'EU CQ7'!$A$1:$E$17</definedName>
    <definedName name="_xlnm.Print_Area" localSheetId="27">'EU CR4'!$B$2:$I$24</definedName>
    <definedName name="_xlnm.Print_Area" localSheetId="28">'EU CR5'!$B$2:$T$24</definedName>
    <definedName name="_xlnm.Print_Area" localSheetId="39">'EU KM2'!$B$2:$I$24</definedName>
    <definedName name="_xlnm.Print_Area" localSheetId="5">'EU LI1'!$B$2:$J$29</definedName>
    <definedName name="_xlnm.Print_Area" localSheetId="16">'EU LIQ1'!$A$1:$K$45</definedName>
    <definedName name="_xlnm.Print_Area" localSheetId="17">'EU LIQ2'!$B$2:$H$181</definedName>
    <definedName name="_xlnm.Print_Area" localSheetId="13">'EU LR1'!$A$1:$H$21</definedName>
    <definedName name="_xlnm.Print_Area" localSheetId="2">'EU OV1'!$B$2:$F$44</definedName>
    <definedName name="_xlnm.Print_Area" localSheetId="40">'EU TLAC 1'!$B$2:$F$52</definedName>
    <definedName name="_xlnm.Print_Area" localSheetId="41">'EU TLAC3'!$B$2:$J$36</definedName>
    <definedName name="_xlnm.Print_Area" localSheetId="1">Index!$B$2:$C$60</definedName>
    <definedName name="Print_Area_MI" localSheetId="4">'473a'!#REF!</definedName>
    <definedName name="Print_Area_MI" localSheetId="39">#REF!</definedName>
    <definedName name="Print_Area_MI" localSheetId="40">#REF!</definedName>
    <definedName name="Print_Area_MI" localSheetId="41">#REF!</definedName>
    <definedName name="Print_Area_MI">#REF!</definedName>
    <definedName name="Print_Area_MI_11" localSheetId="4">'473a'!#REF!</definedName>
    <definedName name="Print_Area_MI_11" localSheetId="39">#REF!</definedName>
    <definedName name="Print_Area_MI_11" localSheetId="40">#REF!</definedName>
    <definedName name="Print_Area_MI_11" localSheetId="41">#REF!</definedName>
    <definedName name="Print_Area_MI_11">#REF!</definedName>
    <definedName name="Print_Area_MI_2" localSheetId="4">'473a'!#REF!</definedName>
    <definedName name="Print_Area_MI_2" localSheetId="39">#REF!</definedName>
    <definedName name="Print_Area_MI_2" localSheetId="40">#REF!</definedName>
    <definedName name="Print_Area_MI_2" localSheetId="41">#REF!</definedName>
    <definedName name="Print_Area_MI_2">#REF!</definedName>
    <definedName name="Print_Area_MI_28" localSheetId="39">#REF!</definedName>
    <definedName name="Print_Area_MI_28" localSheetId="40">#REF!</definedName>
    <definedName name="Print_Area_MI_28" localSheetId="41">#REF!</definedName>
    <definedName name="Print_Area_MI_28">#REF!</definedName>
    <definedName name="_xlnm.Print_Titles" localSheetId="40">'EU TLAC 1'!$6:$7</definedName>
    <definedName name="Print_Titles_MI" localSheetId="39">#REF!</definedName>
    <definedName name="Print_Titles_MI" localSheetId="40">#REF!</definedName>
    <definedName name="Print_Titles_MI" localSheetId="41">#REF!</definedName>
    <definedName name="Print_Titles_MI">#REF!</definedName>
    <definedName name="Print_Titles_MI_11" localSheetId="39">#REF!</definedName>
    <definedName name="Print_Titles_MI_11" localSheetId="40">#REF!</definedName>
    <definedName name="Print_Titles_MI_11" localSheetId="41">#REF!</definedName>
    <definedName name="Print_Titles_MI_11">#REF!</definedName>
    <definedName name="Print_Titles_MI_2" localSheetId="39">#REF!</definedName>
    <definedName name="Print_Titles_MI_2" localSheetId="40">#REF!</definedName>
    <definedName name="Print_Titles_MI_2" localSheetId="41">#REF!</definedName>
    <definedName name="Print_Titles_MI_2">#REF!</definedName>
    <definedName name="Print_Titles_MI_28" localSheetId="39">#REF!</definedName>
    <definedName name="Print_Titles_MI_28" localSheetId="40">#REF!</definedName>
    <definedName name="Print_Titles_MI_28" localSheetId="41">#REF!</definedName>
    <definedName name="Print_Titles_MI_28">#REF!</definedName>
    <definedName name="PROJEKTNAME">[18]TGK!$G$5</definedName>
    <definedName name="rfgf" localSheetId="4">'[2]Table 39_'!#REF!</definedName>
    <definedName name="rfgf" localSheetId="39">'[2]Table 39_'!#REF!</definedName>
    <definedName name="rfgf" localSheetId="40">'[2]Table 39_'!#REF!</definedName>
    <definedName name="rfgf" localSheetId="41">'[2]Table 39_'!#REF!</definedName>
    <definedName name="rfgf">'[2]Table 39_'!#REF!</definedName>
    <definedName name="RP">'[5]Lists-Aux'!$Z:$Z</definedName>
    <definedName name="rrr">[11]Members!$D$3:E$2477</definedName>
    <definedName name="RSP">'[5]Lists-Aux'!$AA:$AA</definedName>
    <definedName name="RT">'[5]Lists-Aux'!$AB:$AB</definedName>
    <definedName name="RTT">'[5]Lists-Aux'!$AC:$AC</definedName>
    <definedName name="sdsds" localSheetId="4" hidden="1">{#N/A,#N/A,FALSE,"KONZERN";#N/A,#N/A,FALSE,"DECKBLATT";#N/A,#N/A,FALSE,"BILANZ";#N/A,#N/A,FALSE,"KREDIT";#N/A,#N/A,FALSE,"FEASIBILITY";#N/A,#N/A,FALSE,"BETRIEBSANNAHMEN"}</definedName>
    <definedName name="sdsds" localSheetId="9" hidden="1">{#N/A,#N/A,FALSE,"KONZERN";#N/A,#N/A,FALSE,"DECKBLATT";#N/A,#N/A,FALSE,"BILANZ";#N/A,#N/A,FALSE,"KREDIT";#N/A,#N/A,FALSE,"FEASIBILITY";#N/A,#N/A,FALSE,"BETRIEBSANNAHMEN"}</definedName>
    <definedName name="sdsds" localSheetId="10" hidden="1">{#N/A,#N/A,FALSE,"KONZERN";#N/A,#N/A,FALSE,"DECKBLATT";#N/A,#N/A,FALSE,"BILANZ";#N/A,#N/A,FALSE,"KREDIT";#N/A,#N/A,FALSE,"FEASIBILITY";#N/A,#N/A,FALSE,"BETRIEBSANNAHMEN"}</definedName>
    <definedName name="sdsds" localSheetId="19" hidden="1">{#N/A,#N/A,FALSE,"KONZERN";#N/A,#N/A,FALSE,"DECKBLATT";#N/A,#N/A,FALSE,"BILANZ";#N/A,#N/A,FALSE,"KREDIT";#N/A,#N/A,FALSE,"FEASIBILITY";#N/A,#N/A,FALSE,"BETRIEBSANNAHMEN"}</definedName>
    <definedName name="sdsds" localSheetId="39" hidden="1">{#N/A,#N/A,FALSE,"KONZERN";#N/A,#N/A,FALSE,"DECKBLATT";#N/A,#N/A,FALSE,"BILANZ";#N/A,#N/A,FALSE,"KREDIT";#N/A,#N/A,FALSE,"FEASIBILITY";#N/A,#N/A,FALSE,"BETRIEBSANNAHMEN"}</definedName>
    <definedName name="sdsds" localSheetId="6" hidden="1">{#N/A,#N/A,FALSE,"KONZERN";#N/A,#N/A,FALSE,"DECKBLATT";#N/A,#N/A,FALSE,"BILANZ";#N/A,#N/A,FALSE,"KREDIT";#N/A,#N/A,FALSE,"FEASIBILITY";#N/A,#N/A,FALSE,"BETRIEBSANNAHMEN"}</definedName>
    <definedName name="sdsds" localSheetId="1" hidden="1">{#N/A,#N/A,FALSE,"KONZERN";#N/A,#N/A,FALSE,"DECKBLATT";#N/A,#N/A,FALSE,"BILANZ";#N/A,#N/A,FALSE,"KREDIT";#N/A,#N/A,FALSE,"FEASIBILITY";#N/A,#N/A,FALSE,"BETRIEBSANNAHMEN"}</definedName>
    <definedName name="sdsds" hidden="1">{#N/A,#N/A,FALSE,"KONZERN";#N/A,#N/A,FALSE,"DECKBLATT";#N/A,#N/A,FALSE,"BILANZ";#N/A,#N/A,FALSE,"KREDIT";#N/A,#N/A,FALSE,"FEASIBILITY";#N/A,#N/A,FALSE,"BETRIEBSANNAHMEN"}</definedName>
    <definedName name="Sparda" localSheetId="4" hidden="1">{#N/A,#N/A,FALSE,"MPALLG";#N/A,#N/A,FALSE,"TITEL"}</definedName>
    <definedName name="Sparda" localSheetId="9" hidden="1">{#N/A,#N/A,FALSE,"MPALLG";#N/A,#N/A,FALSE,"TITEL"}</definedName>
    <definedName name="Sparda" localSheetId="10" hidden="1">{#N/A,#N/A,FALSE,"MPALLG";#N/A,#N/A,FALSE,"TITEL"}</definedName>
    <definedName name="Sparda" localSheetId="19" hidden="1">{#N/A,#N/A,FALSE,"MPALLG";#N/A,#N/A,FALSE,"TITEL"}</definedName>
    <definedName name="Sparda" localSheetId="39" hidden="1">{#N/A,#N/A,FALSE,"MPALLG";#N/A,#N/A,FALSE,"TITEL"}</definedName>
    <definedName name="Sparda" localSheetId="6" hidden="1">{#N/A,#N/A,FALSE,"MPALLG";#N/A,#N/A,FALSE,"TITEL"}</definedName>
    <definedName name="Sparda" localSheetId="1" hidden="1">{#N/A,#N/A,FALSE,"MPALLG";#N/A,#N/A,FALSE,"TITEL"}</definedName>
    <definedName name="Sparda" hidden="1">{#N/A,#N/A,FALSE,"MPALLG";#N/A,#N/A,FALSE,"TITEL"}</definedName>
    <definedName name="ST">'[5]Lists-Aux'!$AD:$AD</definedName>
    <definedName name="Sy_nop" hidden="1">2</definedName>
    <definedName name="TA">'[8]Lists-Aux'!$AE:$AE</definedName>
    <definedName name="tax">[19]FCF!$D$16</definedName>
    <definedName name="TD">'[5]Lists-Aux'!$AI:$AI</definedName>
    <definedName name="TI">'[5]Lists-Aux'!$AF:$AF</definedName>
    <definedName name="TILGCALC">SUMIF([20]Tilgungen!$C$14:$C$2069,[21]BESTAND!$C1,[20]Tilgungen!$G$14:$G$2069)*[21]BESTAND!$O1/VLOOKUP([21]BESTAND!$C1,[20]Tilgungen!$S$14:$T$2069,2,0)</definedName>
    <definedName name="UES">'[5]Lists-Aux'!$AG:$AG</definedName>
    <definedName name="UStSatz">[12]Parametereingabe!$E$19</definedName>
    <definedName name="Valid1" localSheetId="4">'473a'!#REF!</definedName>
    <definedName name="Valid1" localSheetId="39">#REF!</definedName>
    <definedName name="Valid1" localSheetId="40">#REF!</definedName>
    <definedName name="Valid1" localSheetId="41">#REF!</definedName>
    <definedName name="Valid1">#REF!</definedName>
    <definedName name="Valid2" localSheetId="4">'473a'!#REF!</definedName>
    <definedName name="Valid2" localSheetId="39">#REF!</definedName>
    <definedName name="Valid2" localSheetId="40">#REF!</definedName>
    <definedName name="Valid2" localSheetId="41">#REF!</definedName>
    <definedName name="Valid2">#REF!</definedName>
    <definedName name="Valid3" localSheetId="4">'473a'!#REF!</definedName>
    <definedName name="Valid3" localSheetId="39">#REF!</definedName>
    <definedName name="Valid3" localSheetId="40">#REF!</definedName>
    <definedName name="Valid3" localSheetId="41">#REF!</definedName>
    <definedName name="Valid3">#REF!</definedName>
    <definedName name="Valid4" localSheetId="39">#REF!</definedName>
    <definedName name="Valid4" localSheetId="40">#REF!</definedName>
    <definedName name="Valid4" localSheetId="41">#REF!</definedName>
    <definedName name="Valid4">#REF!</definedName>
    <definedName name="Valid5" localSheetId="39">#REF!</definedName>
    <definedName name="Valid5" localSheetId="40">#REF!</definedName>
    <definedName name="Valid5" localSheetId="41">#REF!</definedName>
    <definedName name="Valid5">#REF!</definedName>
    <definedName name="wacc">[19]WACC!$J$13</definedName>
    <definedName name="wrn.FEAS_A3." localSheetId="4" hidden="1">{#N/A,#N/A,FALSE,"MPFEAS_2";#N/A,#N/A,FALSE,"MPFEAS_1";#N/A,#N/A,FALSE,"MPFEAS";#N/A,#N/A,FALSE,"KREDIT"}</definedName>
    <definedName name="wrn.FEAS_A3." localSheetId="9" hidden="1">{#N/A,#N/A,FALSE,"MPFEAS_2";#N/A,#N/A,FALSE,"MPFEAS_1";#N/A,#N/A,FALSE,"MPFEAS";#N/A,#N/A,FALSE,"KREDIT"}</definedName>
    <definedName name="wrn.FEAS_A3." localSheetId="10" hidden="1">{#N/A,#N/A,FALSE,"MPFEAS_2";#N/A,#N/A,FALSE,"MPFEAS_1";#N/A,#N/A,FALSE,"MPFEAS";#N/A,#N/A,FALSE,"KREDIT"}</definedName>
    <definedName name="wrn.FEAS_A3." localSheetId="19" hidden="1">{#N/A,#N/A,FALSE,"MPFEAS_2";#N/A,#N/A,FALSE,"MPFEAS_1";#N/A,#N/A,FALSE,"MPFEAS";#N/A,#N/A,FALSE,"KREDIT"}</definedName>
    <definedName name="wrn.FEAS_A3." localSheetId="39" hidden="1">{#N/A,#N/A,FALSE,"MPFEAS_2";#N/A,#N/A,FALSE,"MPFEAS_1";#N/A,#N/A,FALSE,"MPFEAS";#N/A,#N/A,FALSE,"KREDIT"}</definedName>
    <definedName name="wrn.FEAS_A3." localSheetId="6" hidden="1">{#N/A,#N/A,FALSE,"MPFEAS_2";#N/A,#N/A,FALSE,"MPFEAS_1";#N/A,#N/A,FALSE,"MPFEAS";#N/A,#N/A,FALSE,"KREDIT"}</definedName>
    <definedName name="wrn.FEAS_A3." localSheetId="1" hidden="1">{#N/A,#N/A,FALSE,"MPFEAS_2";#N/A,#N/A,FALSE,"MPFEAS_1";#N/A,#N/A,FALSE,"MPFEAS";#N/A,#N/A,FALSE,"KREDIT"}</definedName>
    <definedName name="wrn.FEAS_A3." hidden="1">{#N/A,#N/A,FALSE,"MPFEAS_2";#N/A,#N/A,FALSE,"MPFEAS_1";#N/A,#N/A,FALSE,"MPFEAS";#N/A,#N/A,FALSE,"KREDIT"}</definedName>
    <definedName name="wrn.FEAS_A4." localSheetId="4" hidden="1">{#N/A,#N/A,FALSE,"MPALLG";#N/A,#N/A,FALSE,"TITEL"}</definedName>
    <definedName name="wrn.FEAS_A4." localSheetId="9" hidden="1">{#N/A,#N/A,FALSE,"MPALLG";#N/A,#N/A,FALSE,"TITEL"}</definedName>
    <definedName name="wrn.FEAS_A4." localSheetId="10" hidden="1">{#N/A,#N/A,FALSE,"MPALLG";#N/A,#N/A,FALSE,"TITEL"}</definedName>
    <definedName name="wrn.FEAS_A4." localSheetId="19" hidden="1">{#N/A,#N/A,FALSE,"MPALLG";#N/A,#N/A,FALSE,"TITEL"}</definedName>
    <definedName name="wrn.FEAS_A4." localSheetId="39" hidden="1">{#N/A,#N/A,FALSE,"MPALLG";#N/A,#N/A,FALSE,"TITEL"}</definedName>
    <definedName name="wrn.FEAS_A4." localSheetId="6" hidden="1">{#N/A,#N/A,FALSE,"MPALLG";#N/A,#N/A,FALSE,"TITEL"}</definedName>
    <definedName name="wrn.FEAS_A4." localSheetId="1" hidden="1">{#N/A,#N/A,FALSE,"MPALLG";#N/A,#N/A,FALSE,"TITEL"}</definedName>
    <definedName name="wrn.FEAS_A4." hidden="1">{#N/A,#N/A,FALSE,"MPALLG";#N/A,#N/A,FALSE,"TITEL"}</definedName>
    <definedName name="wrn.FEASIBILITY." localSheetId="4" hidden="1">{#N/A,#N/A,FALSE,"KONZERN";#N/A,#N/A,FALSE,"DECKBLATT";#N/A,#N/A,FALSE,"BILANZ";#N/A,#N/A,FALSE,"KREDIT";#N/A,#N/A,FALSE,"FEASIBILITY";#N/A,#N/A,FALSE,"BETRIEBSANNAHMEN"}</definedName>
    <definedName name="wrn.FEASIBILITY." localSheetId="9" hidden="1">{#N/A,#N/A,FALSE,"KONZERN";#N/A,#N/A,FALSE,"DECKBLATT";#N/A,#N/A,FALSE,"BILANZ";#N/A,#N/A,FALSE,"KREDIT";#N/A,#N/A,FALSE,"FEASIBILITY";#N/A,#N/A,FALSE,"BETRIEBSANNAHMEN"}</definedName>
    <definedName name="wrn.FEASIBILITY." localSheetId="10" hidden="1">{#N/A,#N/A,FALSE,"KONZERN";#N/A,#N/A,FALSE,"DECKBLATT";#N/A,#N/A,FALSE,"BILANZ";#N/A,#N/A,FALSE,"KREDIT";#N/A,#N/A,FALSE,"FEASIBILITY";#N/A,#N/A,FALSE,"BETRIEBSANNAHMEN"}</definedName>
    <definedName name="wrn.FEASIBILITY." localSheetId="19" hidden="1">{#N/A,#N/A,FALSE,"KONZERN";#N/A,#N/A,FALSE,"DECKBLATT";#N/A,#N/A,FALSE,"BILANZ";#N/A,#N/A,FALSE,"KREDIT";#N/A,#N/A,FALSE,"FEASIBILITY";#N/A,#N/A,FALSE,"BETRIEBSANNAHMEN"}</definedName>
    <definedName name="wrn.FEASIBILITY." localSheetId="39" hidden="1">{#N/A,#N/A,FALSE,"KONZERN";#N/A,#N/A,FALSE,"DECKBLATT";#N/A,#N/A,FALSE,"BILANZ";#N/A,#N/A,FALSE,"KREDIT";#N/A,#N/A,FALSE,"FEASIBILITY";#N/A,#N/A,FALSE,"BETRIEBSANNAHMEN"}</definedName>
    <definedName name="wrn.FEASIBILITY." localSheetId="6" hidden="1">{#N/A,#N/A,FALSE,"KONZERN";#N/A,#N/A,FALSE,"DECKBLATT";#N/A,#N/A,FALSE,"BILANZ";#N/A,#N/A,FALSE,"KREDIT";#N/A,#N/A,FALSE,"FEASIBILITY";#N/A,#N/A,FALSE,"BETRIEBSANNAHMEN"}</definedName>
    <definedName name="wrn.FEASIBILITY." localSheetId="1" hidden="1">{#N/A,#N/A,FALSE,"KONZERN";#N/A,#N/A,FALSE,"DECKBLATT";#N/A,#N/A,FALSE,"BILANZ";#N/A,#N/A,FALSE,"KREDIT";#N/A,#N/A,FALSE,"FEASIBILITY";#N/A,#N/A,FALSE,"BETRIEBSANNAHMEN"}</definedName>
    <definedName name="wrn.FEASIBILITY." hidden="1">{#N/A,#N/A,FALSE,"KONZERN";#N/A,#N/A,FALSE,"DECKBLATT";#N/A,#N/A,FALSE,"BILANZ";#N/A,#N/A,FALSE,"KREDIT";#N/A,#N/A,FALSE,"FEASIBILITY";#N/A,#N/A,FALSE,"BETRIEBSANNAHMEN"}</definedName>
    <definedName name="XBRL">[6]Lists!$A$17:$A$19</definedName>
    <definedName name="XX">[5]Dimensions!$B$2:$B$78</definedName>
    <definedName name="YesNo">[4]Parameters!$C$90:$C$91</definedName>
    <definedName name="YesNoBasel2">[4]Parameters!#REF!</definedName>
    <definedName name="YesNoNA" localSheetId="4">'473a'!#REF!</definedName>
    <definedName name="YesNoNA" localSheetId="39">#REF!</definedName>
    <definedName name="YesNoNA" localSheetId="40">#REF!</definedName>
    <definedName name="YesNoNA" localSheetId="41">#REF!</definedName>
    <definedName name="YesNoNA">#REF!</definedName>
    <definedName name="Z_709C9E53_5B3B_4D93_AAE4_289204A07508_.wvu.Cols" hidden="1">'[22]op.costs&amp;other'!$G$1:$K$65536</definedName>
    <definedName name="Z_709C9E53_5B3B_4D93_AAE4_289204A07508_.wvu.Rows" hidden="1">'[22]op.costs&amp;other'!$A$14:$IV$18,'[22]op.costs&amp;other'!#REF!,'[22]op.costs&amp;other'!#REF!</definedName>
    <definedName name="Z_86F8CA99_3DDC_40A3_8920_586014BB569A_.wvu.Rows" localSheetId="4" hidden="1">'[22]op.costs&amp;other'!$A$1:$IV$7,'[22]op.costs&amp;other'!$A$14:$IV$19,'[22]op.costs&amp;other'!#REF!,'[22]op.costs&amp;other'!#REF!,'[22]op.costs&amp;other'!#REF!</definedName>
    <definedName name="Z_86F8CA99_3DDC_40A3_8920_586014BB569A_.wvu.Rows" localSheetId="39" hidden="1">'[22]op.costs&amp;other'!$A$1:$IV$7,'[22]op.costs&amp;other'!$A$14:$IV$19,'[22]op.costs&amp;other'!#REF!,'[22]op.costs&amp;other'!#REF!,'[22]op.costs&amp;other'!#REF!</definedName>
    <definedName name="Z_86F8CA99_3DDC_40A3_8920_586014BB569A_.wvu.Rows" hidden="1">'[22]op.costs&amp;other'!$A$1:$IV$7,'[22]op.costs&amp;other'!$A$14:$IV$19,'[22]op.costs&amp;other'!#REF!,'[22]op.costs&amp;other'!#REF!,'[22]op.costs&amp;other'!#REF!</definedName>
    <definedName name="Z_ADAD8383_D1F6_4407_A4C1_45D663DE41AD_.wvu.Rows" localSheetId="4" hidden="1">'[22]op.costs&amp;other'!$A$14:$IV$18,'[22]op.costs&amp;other'!#REF!,'[22]op.costs&amp;other'!#REF!</definedName>
    <definedName name="Z_ADAD8383_D1F6_4407_A4C1_45D663DE41AD_.wvu.Rows" localSheetId="39" hidden="1">'[22]op.costs&amp;other'!$A$14:$IV$18,'[22]op.costs&amp;other'!#REF!,'[22]op.costs&amp;other'!#REF!</definedName>
    <definedName name="Z_ADAD8383_D1F6_4407_A4C1_45D663DE41AD_.wvu.Rows" hidden="1">'[22]op.costs&amp;other'!$A$14:$IV$18,'[22]op.costs&amp;other'!#REF!,'[22]op.costs&amp;other'!#REF!</definedName>
    <definedName name="zeee" localSheetId="4" hidden="1">{#N/A,#N/A,FALSE,"MPALLG";#N/A,#N/A,FALSE,"TITEL"}</definedName>
    <definedName name="zeee" localSheetId="9" hidden="1">{#N/A,#N/A,FALSE,"MPALLG";#N/A,#N/A,FALSE,"TITEL"}</definedName>
    <definedName name="zeee" localSheetId="10" hidden="1">{#N/A,#N/A,FALSE,"MPALLG";#N/A,#N/A,FALSE,"TITEL"}</definedName>
    <definedName name="zeee" localSheetId="19" hidden="1">{#N/A,#N/A,FALSE,"MPALLG";#N/A,#N/A,FALSE,"TITEL"}</definedName>
    <definedName name="zeee" localSheetId="39" hidden="1">{#N/A,#N/A,FALSE,"MPALLG";#N/A,#N/A,FALSE,"TITEL"}</definedName>
    <definedName name="zeee" localSheetId="6" hidden="1">{#N/A,#N/A,FALSE,"MPALLG";#N/A,#N/A,FALSE,"TITEL"}</definedName>
    <definedName name="zeee" localSheetId="1" hidden="1">{#N/A,#N/A,FALSE,"MPALLG";#N/A,#N/A,FALSE,"TITEL"}</definedName>
    <definedName name="zeee" hidden="1">{#N/A,#N/A,FALSE,"MPALLG";#N/A,#N/A,FALSE,"TITEL"}</definedName>
    <definedName name="zxasdafsds" localSheetId="4">'473a'!#REF!</definedName>
    <definedName name="zxasdafsds" localSheetId="39">#REF!</definedName>
    <definedName name="zxasdafsds" localSheetId="40">#REF!</definedName>
    <definedName name="zxasdafsds" localSheetId="41">#REF!</definedName>
    <definedName name="zxasdafs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9" i="119" l="1"/>
  <c r="F28" i="119"/>
  <c r="T24" i="40"/>
  <c r="T16" i="40"/>
  <c r="T17" i="40"/>
  <c r="T18" i="40"/>
  <c r="T19" i="40"/>
  <c r="T20" i="40"/>
  <c r="T21" i="40"/>
  <c r="T22" i="40"/>
  <c r="T23" i="40"/>
  <c r="T15" i="40"/>
  <c r="T10" i="40"/>
  <c r="T12" i="40"/>
  <c r="F19" i="96"/>
  <c r="H19" i="96"/>
  <c r="D18" i="96"/>
  <c r="D17" i="96"/>
  <c r="D16" i="96"/>
  <c r="D15" i="96"/>
  <c r="D14" i="96"/>
  <c r="D13" i="96"/>
  <c r="D12" i="96"/>
  <c r="D11" i="96"/>
  <c r="F10" i="96"/>
  <c r="H10" i="96"/>
  <c r="G21" i="95"/>
  <c r="G8" i="96" s="1"/>
  <c r="G10" i="96" s="1"/>
  <c r="G19" i="96" s="1"/>
  <c r="H21" i="95"/>
  <c r="I21" i="95"/>
  <c r="J21" i="95"/>
  <c r="F10" i="95"/>
  <c r="F11" i="95"/>
  <c r="F12" i="95"/>
  <c r="F13" i="95"/>
  <c r="F14" i="95"/>
  <c r="F15" i="95"/>
  <c r="F16" i="95"/>
  <c r="F17" i="95"/>
  <c r="F18" i="95"/>
  <c r="F19" i="95"/>
  <c r="F20" i="95"/>
  <c r="F9" i="95"/>
  <c r="C3" i="121"/>
  <c r="F34" i="97"/>
  <c r="E29" i="83"/>
  <c r="E47" i="83"/>
  <c r="E13" i="83"/>
  <c r="F21" i="95" l="1"/>
  <c r="E8" i="96" s="1"/>
  <c r="E10" i="96" s="1"/>
  <c r="E19" i="96" s="1"/>
  <c r="D44" i="97"/>
  <c r="E44" i="97" s="1"/>
  <c r="E46" i="97"/>
  <c r="E45" i="97"/>
  <c r="E43" i="97"/>
  <c r="E42" i="97"/>
  <c r="E41" i="97"/>
  <c r="E40" i="97"/>
  <c r="E39" i="97"/>
  <c r="E38" i="97"/>
  <c r="E37" i="97"/>
  <c r="E36" i="97"/>
  <c r="E35" i="97"/>
  <c r="E34" i="97"/>
  <c r="E33" i="97"/>
  <c r="E32" i="97"/>
  <c r="E30" i="97"/>
  <c r="E29" i="97"/>
  <c r="E28" i="97"/>
  <c r="E27" i="97"/>
  <c r="E26" i="97"/>
  <c r="E25" i="97"/>
  <c r="E24" i="97"/>
  <c r="E23" i="97"/>
  <c r="E21" i="97"/>
  <c r="E20" i="97"/>
  <c r="E19" i="97"/>
  <c r="E18" i="97"/>
  <c r="E17" i="97"/>
  <c r="E16" i="97"/>
  <c r="E15" i="97"/>
  <c r="E14" i="97"/>
  <c r="E13" i="97"/>
  <c r="E12" i="97"/>
  <c r="E11" i="97"/>
  <c r="E10" i="97"/>
  <c r="E9" i="97"/>
  <c r="D30" i="97"/>
  <c r="D8" i="96" l="1"/>
  <c r="D10" i="96" s="1"/>
  <c r="D19" i="96" s="1"/>
  <c r="E40" i="38"/>
  <c r="F40" i="38"/>
  <c r="G40" i="38"/>
  <c r="H40" i="38"/>
  <c r="I40" i="38"/>
  <c r="J40" i="38"/>
  <c r="K40" i="38"/>
  <c r="D40" i="38"/>
  <c r="B22" i="120"/>
  <c r="B4" i="120"/>
  <c r="B4" i="119"/>
  <c r="B3" i="100" l="1"/>
  <c r="B3" i="112"/>
  <c r="B3" i="111"/>
  <c r="B3" i="38"/>
  <c r="B4" i="91"/>
  <c r="B3" i="90"/>
  <c r="B3" i="98"/>
  <c r="B3" i="97"/>
  <c r="B3" i="89"/>
  <c r="B4" i="118"/>
  <c r="F10" i="97"/>
  <c r="F13" i="97"/>
  <c r="F16" i="97"/>
  <c r="F18" i="97"/>
  <c r="F23" i="97"/>
  <c r="F33" i="97"/>
  <c r="F35" i="97"/>
  <c r="F36" i="97"/>
  <c r="F37" i="97"/>
  <c r="F38" i="97"/>
  <c r="F39" i="97"/>
  <c r="F41" i="97"/>
  <c r="F42" i="97"/>
  <c r="F43" i="97"/>
  <c r="F44" i="97"/>
  <c r="F45" i="97"/>
  <c r="E112" i="83" l="1"/>
  <c r="E109" i="83"/>
  <c r="E23" i="83"/>
  <c r="E21" i="83"/>
  <c r="E20" i="83"/>
  <c r="E17" i="83"/>
  <c r="E12" i="83"/>
  <c r="E8" i="83"/>
  <c r="B3" i="104" l="1"/>
  <c r="B3" i="33"/>
  <c r="B3" i="34"/>
  <c r="B3" i="32"/>
  <c r="B3" i="35"/>
  <c r="B3" i="85"/>
  <c r="B3" i="27"/>
  <c r="B3" i="53"/>
  <c r="B3" i="73"/>
  <c r="B3" i="72"/>
  <c r="B3" i="114"/>
  <c r="B3" i="113"/>
  <c r="B3" i="81"/>
  <c r="B3" i="79" l="1"/>
  <c r="B3" i="25" l="1"/>
  <c r="B3" i="75"/>
  <c r="B3" i="40"/>
  <c r="B3" i="39"/>
  <c r="B3" i="24"/>
  <c r="B3" i="23"/>
  <c r="B3" i="80"/>
  <c r="B3" i="83"/>
  <c r="B3" i="94"/>
  <c r="B3" i="96"/>
  <c r="B3" i="95"/>
  <c r="B3" i="93"/>
</calcChain>
</file>

<file path=xl/sharedStrings.xml><?xml version="1.0" encoding="utf-8"?>
<sst xmlns="http://schemas.openxmlformats.org/spreadsheetml/2006/main" count="2076" uniqueCount="1313">
  <si>
    <t>Addiko Group - Quantitative Public Disclosure Report 2024</t>
  </si>
  <si>
    <t>Templates</t>
  </si>
  <si>
    <t>Name</t>
  </si>
  <si>
    <t>Disclosure of key metrics and overview of risk-weighted exposure amounts</t>
  </si>
  <si>
    <t>EU OV1</t>
  </si>
  <si>
    <t>Overview of risk weighted exposure amounts</t>
  </si>
  <si>
    <t>EU KM1</t>
  </si>
  <si>
    <t>Key metrics template</t>
  </si>
  <si>
    <t>473a</t>
  </si>
  <si>
    <t>Template IFRS 9/Article 468-FL: Comparison of institutions’ own funds and capital and leverage ratios with and without the application of transitional arrangements for IFRS 9 or analogous ECLs, and with and without the application of the temporary treatment in accordance with Article 468 of the CRR</t>
  </si>
  <si>
    <t>Disclosure of the scope of application</t>
  </si>
  <si>
    <t>EU LI1</t>
  </si>
  <si>
    <t>Differences between the accounting scope and the scope of prudential consolidation and mapping of financial statement categories with regulatory risk categories</t>
  </si>
  <si>
    <t>EU LI2</t>
  </si>
  <si>
    <t xml:space="preserve">Main sources of differences between regulatory exposure amounts and carrying values in financial statements </t>
  </si>
  <si>
    <t>EU LI3</t>
  </si>
  <si>
    <t xml:space="preserve">Outline of the differences in the scopes of consolidation (entity by entity) </t>
  </si>
  <si>
    <t>Disclosure of own funds</t>
  </si>
  <si>
    <t>EU CC1</t>
  </si>
  <si>
    <t>Composition of regulatory own funds</t>
  </si>
  <si>
    <t>EU CC2</t>
  </si>
  <si>
    <t>Reconciliation of regulatory own funds to balance sheet in the audited financial statements</t>
  </si>
  <si>
    <t>EU CCA</t>
  </si>
  <si>
    <t>Main features of regulatory own funds instruments and eligible liabilities instruments</t>
  </si>
  <si>
    <t>Disclosure of countercyclical capital buffers</t>
  </si>
  <si>
    <t>EU CCyB1</t>
  </si>
  <si>
    <t>Template EU CCyB1 - Geographical distribution of credit exposures relevant for the calculation of the countercyclical buffer</t>
  </si>
  <si>
    <t>EU CCyB2</t>
  </si>
  <si>
    <t>Template EU CCyB2 - Amount of institution-specific countercyclical capital buffer</t>
  </si>
  <si>
    <t>Disclosure of the leverage ratio</t>
  </si>
  <si>
    <t>EU LR1</t>
  </si>
  <si>
    <t>Summary reconciliation of accounting assets and leverage ratio exposures</t>
  </si>
  <si>
    <t>EU LR2</t>
  </si>
  <si>
    <t>Leverage ratio common disclosure</t>
  </si>
  <si>
    <t>EU LR3</t>
  </si>
  <si>
    <t>Split-up of on balance sheet exposures (excluding derivatives, SFTs and exempted exposures)</t>
  </si>
  <si>
    <t>Disclosure of liquidity requirements</t>
  </si>
  <si>
    <t>EU LIQ1</t>
  </si>
  <si>
    <t>Quantitative information of LCR</t>
  </si>
  <si>
    <t>EU LIQ2</t>
  </si>
  <si>
    <t>Net Stable Funding Ratio</t>
  </si>
  <si>
    <t>Disclosure of credit risk quality</t>
  </si>
  <si>
    <t>EU CR1</t>
  </si>
  <si>
    <t xml:space="preserve">Performing and non-performing exposures and related provisions </t>
  </si>
  <si>
    <t>EU CR1-A</t>
  </si>
  <si>
    <t>Maturity of exposures</t>
  </si>
  <si>
    <t>EU CR2</t>
  </si>
  <si>
    <t>Changes in the stock of non-performing loans and advances</t>
  </si>
  <si>
    <t>EU CQ1</t>
  </si>
  <si>
    <t>Credit quality of forborne exposures</t>
  </si>
  <si>
    <t>EU CQ3</t>
  </si>
  <si>
    <t>Credit quality of performing and non-performing exposures by past due days</t>
  </si>
  <si>
    <t>EU CQ4</t>
  </si>
  <si>
    <t>Quality of non-performing exposures by geography </t>
  </si>
  <si>
    <t>EU CQ5</t>
  </si>
  <si>
    <t>Credit quality of loans and advances by industry</t>
  </si>
  <si>
    <t>EU CQ7</t>
  </si>
  <si>
    <t xml:space="preserve">Collateral obtained by taking possession and execution processes </t>
  </si>
  <si>
    <t>Disclosure of the use of credit risk mitigation techniques</t>
  </si>
  <si>
    <t>EU CR3</t>
  </si>
  <si>
    <t>CRM techniques overview:  Disclosure of the use of credit risk mitigation techniques</t>
  </si>
  <si>
    <t>Disclosure of the use of standardised approach</t>
  </si>
  <si>
    <t>EU CR4</t>
  </si>
  <si>
    <t xml:space="preserve"> Standardised approach -Credit risk exposure and CRM effects</t>
  </si>
  <si>
    <t>EU CR5</t>
  </si>
  <si>
    <t xml:space="preserve"> Standardised approach</t>
  </si>
  <si>
    <t>Disclosure of exposures to counterparty credit risk</t>
  </si>
  <si>
    <t>EU CCR1</t>
  </si>
  <si>
    <t>Analysis of CCR exposure by approach</t>
  </si>
  <si>
    <t>EU CCR2</t>
  </si>
  <si>
    <t>Transactions subject to own funds requirements for CVA risk</t>
  </si>
  <si>
    <t>EU CCR3</t>
  </si>
  <si>
    <t>Standardised approach – CCR exposures by regulatory exposure class and risk weights</t>
  </si>
  <si>
    <t>EU CCR5</t>
  </si>
  <si>
    <t>Composition of collateral for CCR exposures</t>
  </si>
  <si>
    <t>Disclosure of the use of the standardised approach and of the internal models for market risk</t>
  </si>
  <si>
    <t>EU MR1</t>
  </si>
  <si>
    <t>Market risk under the standardised approach</t>
  </si>
  <si>
    <t>Disclosure of operational risk</t>
  </si>
  <si>
    <t>EU OR1</t>
  </si>
  <si>
    <t>Operational risk own funds requirements and risk-weighted exposure amounts</t>
  </si>
  <si>
    <t>Disclosure of encumbered and unencumbered assets</t>
  </si>
  <si>
    <t>EU AE1</t>
  </si>
  <si>
    <t>Encumbered and unencumbered assets</t>
  </si>
  <si>
    <t>EU AE2</t>
  </si>
  <si>
    <t>Collateral received and own debt securities issued</t>
  </si>
  <si>
    <t>EU AE3</t>
  </si>
  <si>
    <t>Sources of encumbrance</t>
  </si>
  <si>
    <t>Interest rate risks of non-trading book activities</t>
  </si>
  <si>
    <t>EU IRRBB1</t>
  </si>
  <si>
    <t xml:space="preserve">Qualitative information on interest rate risks of non-trading book activities </t>
  </si>
  <si>
    <t>Disclosure on MREL/TLAC</t>
  </si>
  <si>
    <t>EU KM2</t>
  </si>
  <si>
    <t xml:space="preserve">Key metrics - MREL and, where applicable, G-SII requirement for own funds and eligible liabilities  </t>
  </si>
  <si>
    <t>EU TLAC1</t>
  </si>
  <si>
    <t xml:space="preserve">Composition - MREL and, where applicable, G-SII Requirement for own funds and eligible liabilities </t>
  </si>
  <si>
    <t>EU TLAC3</t>
  </si>
  <si>
    <t>Creditor ranking - resolution entity</t>
  </si>
  <si>
    <t>Template EU OV1 – Overview of total risk exposure amounts</t>
  </si>
  <si>
    <t>31.12.2024 - in EUR million</t>
  </si>
  <si>
    <t>Total risk exposure amounts (TREA)</t>
  </si>
  <si>
    <t>Total own funds requirements</t>
  </si>
  <si>
    <t>a</t>
  </si>
  <si>
    <t>b</t>
  </si>
  <si>
    <t>c</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</si>
  <si>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</si>
  <si>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</si>
  <si>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</si>
  <si>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</si>
  <si>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</si>
  <si>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</si>
  <si>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</si>
  <si>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</si>
  <si>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</si>
  <si>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</si>
  <si>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</si>
  <si>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</si>
  <si>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</si>
  <si>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</si>
  <si>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</si>
  <si>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</si>
  <si>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</si>
  <si>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</si>
  <si>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</si>
  <si>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</si>
  <si>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</si>
  <si>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</si>
  <si>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</si>
  <si>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</si>
  <si>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</si>
  <si>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Large exposures</t>
  </si>
  <si>
    <t>Operational risk</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</si>
  <si>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</si>
  <si>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</si>
  <si>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</si>
  <si>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</si>
  <si>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</si>
  <si>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</si>
  <si>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</si>
  <si>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Total</t>
  </si>
  <si>
    <t>Template EU KM1 - Key metrics template</t>
  </si>
  <si>
    <t>e</t>
  </si>
  <si>
    <t>Available own funds (amounts)</t>
  </si>
  <si>
    <t xml:space="preserve">Common Equity Tier 1 (CET1) capital </t>
  </si>
  <si>
    <t xml:space="preserve">Tier 1 capital </t>
  </si>
  <si>
    <t xml:space="preserve">Total capital </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</si>
  <si>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</si>
  <si>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</si>
  <si>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</si>
  <si>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</si>
  <si>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</si>
  <si>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</si>
  <si>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</si>
  <si>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</si>
  <si>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</si>
  <si>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</si>
  <si>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</si>
  <si>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</si>
  <si>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</si>
  <si>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</si>
  <si>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</si>
  <si>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</si>
  <si>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</si>
  <si>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</si>
  <si>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</si>
  <si>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</si>
  <si>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</si>
  <si>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</si>
  <si>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</si>
  <si>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</si>
  <si>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</si>
  <si>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</si>
  <si>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</si>
  <si>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</si>
  <si>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</si>
  <si>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</si>
  <si>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</si>
  <si>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</si>
  <si>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</si>
  <si>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</si>
  <si>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</si>
  <si>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</si>
  <si>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</si>
  <si>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</si>
  <si>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</si>
  <si>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</si>
  <si>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</si>
  <si>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requirements (%)</t>
  </si>
  <si>
    <t>Liquidity Coverage Ratio*</t>
  </si>
  <si>
    <t>Total high-quality liquid assets (HQLA) (Weighted value - average)</t>
  </si>
  <si>
    <t>EU 16a</t>
  </si>
  <si>
    <t>Cash outflows - Total weighted value</t>
  </si>
  <si>
    <t>EU 16b</t>
  </si>
  <si>
    <t>Cash inflows - Total weighted value</t>
  </si>
  <si>
    <t>Total net cash outflows (adjusted value)</t>
  </si>
  <si>
    <t>Liquidity coverage ratio (%)</t>
  </si>
  <si>
    <t>Total available stable funding</t>
  </si>
  <si>
    <t>Total required stable funding</t>
  </si>
  <si>
    <t>NSFR ratio (%)</t>
  </si>
  <si>
    <t>*Average of the liquidity coverage ratios based on end-of-the-month observations over the preceding 12 months.</t>
  </si>
  <si>
    <t> </t>
  </si>
  <si>
    <t>31.12.2023</t>
  </si>
  <si>
    <t>Available capital (amounts)</t>
  </si>
  <si>
    <t>CET1 capital</t>
  </si>
  <si>
    <t>CET1 capital as if IFRS 9 or analogous ECLs transitional arrangements had not been applied</t>
  </si>
  <si>
    <t>2a</t>
  </si>
  <si>
    <t>CET1 capital as if the temporary treatment of unrealised gains and losses measured at fair value through OCI (other comprehensive income) in accordance with Article 468 of the CRR had not been
applied</t>
  </si>
  <si>
    <t>Tier 1 capital</t>
  </si>
  <si>
    <t>Tier 1 capital as if IFRS 9 or analogous ECLs transitional arrangements had not been applied</t>
  </si>
  <si>
    <t>4a</t>
  </si>
  <si>
    <t>Tier 1 capital as if the temporary treatment of unrealised gains and losses measured at fair value through OCI (other comprehensive income) in accordance with Article 468 of the CRR had not been applied</t>
  </si>
  <si>
    <t>Total capital</t>
  </si>
  <si>
    <t>Total capital as if IFRS 9 or analogous ECLs transitional arrangements had not been applied</t>
  </si>
  <si>
    <t>6a</t>
  </si>
  <si>
    <t>Total capital as if the temporary treatment of unrealised gains and losses measured at fair value through OCI in accordance with Article 468 of the CRR had not been applied</t>
  </si>
  <si>
    <t>Risk-weighted assets (amounts)</t>
  </si>
  <si>
    <t>Total risk-weighted assets</t>
  </si>
  <si>
    <t>Total risk-weighted assets as if IFRS 9 or analogous ECLs transitional arrangements had not been applied</t>
  </si>
  <si>
    <t>Capital ratios</t>
  </si>
  <si>
    <t>CET1 (as a percentage of risk exposure amount)</t>
  </si>
  <si>
    <t>22.04%</t>
  </si>
  <si>
    <t>CET1 (as a percentage of risk exposure amount) as if IFRS 9 or analogous ECLs transitional arrangements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</si>
  <si>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</si>
  <si>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</si>
  <si>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t>
  </si>
  <si>
    <t>Tier 1 (as a percentage of risk exposure amount) as if IFRS 9 or analogous ECLs transitional arrangements had not been applied</t>
  </si>
  <si>
    <t>12a</t>
  </si>
  <si>
    <t>Tier 1 (as a percentage of risk exposure amount) as if the temporary treatment of unrealised gains and losses measured at fair value through OCI in accordance with Article 468 of the CRR had not been applied</t>
  </si>
  <si>
    <t>Total capital (as a percentage of risk exposure amount)</t>
  </si>
  <si>
    <t>Total capital (as a percentage of risk exposure amount) as if IFRS 9 or analogous ECLs transitional arrangements had not been applied</t>
  </si>
  <si>
    <t>14a</t>
  </si>
  <si>
    <t>Total capital (as a percentage of risk exposure amount) as if the temporary treatment of unrealised gains and losses measured at fair value through OCI in accordance with Article 468 of the CRR had not been applied</t>
  </si>
  <si>
    <t>Leverage ratio total exposure measure</t>
  </si>
  <si>
    <t>Template EU LI1 - Differences between the accounting scope and the scope of prudential consolidation and mapping of financial statement categories with regulatory risk categories</t>
  </si>
  <si>
    <t>d</t>
  </si>
  <si>
    <t>f</t>
  </si>
  <si>
    <t>g</t>
  </si>
  <si>
    <t xml:space="preserve"> </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</si>
  <si>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</si>
  <si>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</si>
  <si>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</si>
  <si>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</si>
  <si>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</si>
  <si>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</si>
  <si>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</si>
  <si>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</si>
  <si>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Breakdown by asset clases according to the balance sheet in the published financial statements</t>
  </si>
  <si>
    <t>Cash reserves</t>
  </si>
  <si>
    <t>Financial assets held for trading</t>
  </si>
  <si>
    <t>Loans and advances to credit institutions</t>
  </si>
  <si>
    <t>Loans and advances to customers</t>
  </si>
  <si>
    <t>Investment securities</t>
  </si>
  <si>
    <t>Property, plant and equipment</t>
  </si>
  <si>
    <t>Investment property</t>
  </si>
  <si>
    <t>Intangible assets</t>
  </si>
  <si>
    <t>Current tax assets</t>
  </si>
  <si>
    <t>Deferred tax assets</t>
  </si>
  <si>
    <t>Other assets</t>
  </si>
  <si>
    <t>Non-current assets held for sale</t>
  </si>
  <si>
    <t xml:space="preserve">Total assets </t>
  </si>
  <si>
    <t>Breakdown by liability classes according to the balance sheet in the published financial statements</t>
  </si>
  <si>
    <t>Financial liabilities held for trading</t>
  </si>
  <si>
    <t>Financial liabilities measured at amortised cost</t>
  </si>
  <si>
    <t>Provisions</t>
  </si>
  <si>
    <t>Current tax liabilities</t>
  </si>
  <si>
    <t>Deferred tax liabilities</t>
  </si>
  <si>
    <t>Other liabilities</t>
  </si>
  <si>
    <t>Total liabilities</t>
  </si>
  <si>
    <t xml:space="preserve">Template EU LI2 - Main sources of differences between regulatory exposure amounts and carrying values in financial statements </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</si>
  <si>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</si>
  <si>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</si>
  <si>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</si>
  <si>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</si>
  <si>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</si>
  <si>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</si>
  <si>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</si>
  <si>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</si>
  <si>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</si>
  <si>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</si>
  <si>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</si>
  <si>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</si>
  <si>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</si>
  <si>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</si>
  <si>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</si>
  <si>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</si>
  <si>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</si>
  <si>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 xml:space="preserve">Template EU LI3 - Outline of the differences in the scopes of consolidation (entity by entity) </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</si>
  <si>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</si>
  <si>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</si>
  <si>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</si>
  <si>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</si>
  <si>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</si>
  <si>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</si>
  <si>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</si>
  <si>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</si>
  <si>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</si>
  <si>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</si>
  <si>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Addiko Bank AG, Vienna (Austria)</t>
  </si>
  <si>
    <t>x</t>
  </si>
  <si>
    <t>Credit institution</t>
  </si>
  <si>
    <t>Addiko Bank d.d., Ljubjana (Slovenia)</t>
  </si>
  <si>
    <t>Addiko Bank d.d., Zageb (Croatia)</t>
  </si>
  <si>
    <t>Addiko Bank d.d., Sarajevo (Bosnia and Herzegovina)</t>
  </si>
  <si>
    <t>Addiko Bank a.d., Banja Luka (Bosnia and Herzegovina)</t>
  </si>
  <si>
    <t>Addiko Bank a.d., Beograd (Serbia)</t>
  </si>
  <si>
    <t>Addiko Bank AD Podgorica (Montenegro)</t>
  </si>
  <si>
    <t>Template EU CC1 - Composition of regulatory own funds</t>
  </si>
  <si>
    <t>(a)</t>
  </si>
  <si>
    <t>(b)</t>
  </si>
  <si>
    <t>Amounts</t>
  </si>
  <si>
    <t xml:space="preserve">Source based on reference numbers/letters of the balance sheet under the regulatory scope of consolidation </t>
  </si>
  <si>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</si>
  <si>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</si>
  <si>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</si>
  <si>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</si>
  <si>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</si>
  <si>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</si>
  <si>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</si>
  <si>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</si>
  <si>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</si>
  <si>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</si>
  <si>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</si>
  <si>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</si>
  <si>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</si>
  <si>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</si>
  <si>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</si>
  <si>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</si>
  <si>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</si>
  <si>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</si>
  <si>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</si>
  <si>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</si>
  <si>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</si>
  <si>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</si>
  <si>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</si>
  <si>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</si>
  <si>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</si>
  <si>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</si>
  <si>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</si>
  <si>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</si>
  <si>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</si>
  <si>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</si>
  <si>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</si>
  <si>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</si>
  <si>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</si>
  <si>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</si>
  <si>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</si>
  <si>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</si>
  <si>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</si>
  <si>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</si>
  <si>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</si>
  <si>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</si>
  <si>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</si>
  <si>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</si>
  <si>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</si>
  <si>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</si>
  <si>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</si>
  <si>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</si>
  <si>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</si>
  <si>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</si>
  <si>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</si>
  <si>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</si>
  <si>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</si>
  <si>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t>
  </si>
  <si>
    <t>EU-33a</t>
  </si>
  <si>
    <t>Amount of qualifying items referred to in Article 494a(1) subject to phase out from AT1</t>
  </si>
  <si>
    <t>EU-33b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</si>
  <si>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</si>
  <si>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</si>
  <si>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</si>
  <si>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</si>
  <si>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</si>
  <si>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</si>
  <si>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</si>
  <si>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</si>
  <si>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</si>
  <si>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</si>
  <si>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42a</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</si>
  <si>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</si>
  <si>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</si>
  <si>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</si>
  <si>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</si>
  <si>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</si>
  <si>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</si>
  <si>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</si>
  <si>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EU-47a</t>
  </si>
  <si>
    <t>Amount of qualifying  items referred to in Article 494a (2) subject to phase out from T2</t>
  </si>
  <si>
    <t>EU-47b</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</si>
  <si>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</si>
  <si>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</si>
  <si>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</si>
  <si>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</si>
  <si>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</si>
  <si>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</si>
  <si>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</si>
  <si>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</si>
  <si>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</si>
  <si>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54a</t>
  </si>
  <si>
    <t>Direct and indirect holdings by the institution of the T2 instruments and subordinated loans of financial sector entities where the institution has a significant investment in those entities (net of eligible short positions) (negative amount)</t>
  </si>
  <si>
    <r>
      <t>EU-56a</t>
    </r>
    <r>
      <rPr>
        <sz val="8"/>
        <rFont val="Trebuchet MS"/>
        <family val="2"/>
      </rPr>
      <t> </t>
    </r>
  </si>
  <si>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</si>
  <si>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</si>
  <si>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</si>
  <si>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</si>
  <si>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</si>
  <si>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</si>
  <si>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</si>
  <si>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</si>
  <si>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t>
  </si>
  <si>
    <t>Tier 1</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</si>
  <si>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</si>
  <si>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</si>
  <si>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</si>
  <si>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</si>
  <si>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</si>
  <si>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</si>
  <si>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</si>
  <si>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</si>
  <si>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</si>
  <si>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</si>
  <si>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</si>
  <si>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</si>
  <si>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</si>
  <si>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</si>
  <si>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</si>
  <si>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</si>
  <si>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</si>
  <si>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</si>
  <si>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</si>
  <si>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</si>
  <si>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</si>
  <si>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</si>
  <si>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</si>
  <si>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</si>
  <si>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</si>
  <si>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</si>
  <si>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Template EU CC2 - reconciliation of regulatory own funds to balance sheet in the audited financial statements</t>
  </si>
  <si>
    <t>Balance sheet as in published financial statements</t>
  </si>
  <si>
    <t>Under regulatory scope of consolidation</t>
  </si>
  <si>
    <t>Reference</t>
  </si>
  <si>
    <t>As at period end</t>
  </si>
  <si>
    <r>
      <t xml:space="preserve">Assets - </t>
    </r>
    <r>
      <rPr>
        <i/>
        <sz val="11"/>
        <color rgb="FF000000"/>
        <rFont val="Trebuchet MS"/>
        <family val="2"/>
      </rPr>
      <t>Breakdown by asset clases according to the balance sheet in the published financial statements</t>
    </r>
  </si>
  <si>
    <t>A1</t>
  </si>
  <si>
    <t>A2</t>
  </si>
  <si>
    <t>A3</t>
  </si>
  <si>
    <t>A4</t>
  </si>
  <si>
    <t>A5</t>
  </si>
  <si>
    <t>A6</t>
  </si>
  <si>
    <t>A7</t>
  </si>
  <si>
    <t>A8</t>
  </si>
  <si>
    <t>A9</t>
  </si>
  <si>
    <t>A10</t>
  </si>
  <si>
    <t>A11</t>
  </si>
  <si>
    <t>A12</t>
  </si>
  <si>
    <t>A13</t>
  </si>
  <si>
    <t>Total assets</t>
  </si>
  <si>
    <r>
      <t>Liabilities</t>
    </r>
    <r>
      <rPr>
        <i/>
        <sz val="11"/>
        <color rgb="FF000000"/>
        <rFont val="Trebuchet MS"/>
        <family val="2"/>
      </rPr>
      <t xml:space="preserve"> - Breakdown by liability clases according to the balance sheet in the published financial statements</t>
    </r>
  </si>
  <si>
    <t>L1</t>
  </si>
  <si>
    <t>L2</t>
  </si>
  <si>
    <t>Deposits and borrowings of credit institutions</t>
  </si>
  <si>
    <t>L3</t>
  </si>
  <si>
    <t>Deposits and borrowings of customers</t>
  </si>
  <si>
    <t>L4</t>
  </si>
  <si>
    <t>Other financial liabilities</t>
  </si>
  <si>
    <t>L5</t>
  </si>
  <si>
    <t>L6</t>
  </si>
  <si>
    <t>Tax liabilities</t>
  </si>
  <si>
    <t>L7</t>
  </si>
  <si>
    <t>L8</t>
  </si>
  <si>
    <t>Shareholders' Equity</t>
  </si>
  <si>
    <t>E1</t>
  </si>
  <si>
    <t>Equity holders of parent</t>
  </si>
  <si>
    <t>E2</t>
  </si>
  <si>
    <t xml:space="preserve">   Subscribed capital</t>
  </si>
  <si>
    <t>E3</t>
  </si>
  <si>
    <t xml:space="preserve">   Treasury shares</t>
  </si>
  <si>
    <t>E4</t>
  </si>
  <si>
    <t xml:space="preserve">   Capital reserves</t>
  </si>
  <si>
    <t>E5</t>
  </si>
  <si>
    <t xml:space="preserve">   Fair value reserve debt instruments</t>
  </si>
  <si>
    <t>E5a</t>
  </si>
  <si>
    <t xml:space="preserve">   Fair value reserve equity instruments</t>
  </si>
  <si>
    <t>E5b</t>
  </si>
  <si>
    <t xml:space="preserve">   Remeasurement on defined benefit plans</t>
  </si>
  <si>
    <t>E6</t>
  </si>
  <si>
    <t xml:space="preserve">   Foreign currency reserve</t>
  </si>
  <si>
    <t>E7</t>
  </si>
  <si>
    <t xml:space="preserve">   Cumulated result and other reserves</t>
  </si>
  <si>
    <t>E8</t>
  </si>
  <si>
    <t xml:space="preserve">      o/w Legal Reserve</t>
  </si>
  <si>
    <t>E9</t>
  </si>
  <si>
    <t xml:space="preserve">      o/w Liability Reserve</t>
  </si>
  <si>
    <t>E10</t>
  </si>
  <si>
    <t xml:space="preserve">      o/w Other Reserves</t>
  </si>
  <si>
    <t>E11</t>
  </si>
  <si>
    <t xml:space="preserve">      o/w Retained earnings (previous years)</t>
  </si>
  <si>
    <t>E12</t>
  </si>
  <si>
    <t xml:space="preserve">      o/w Retained earnings (current year)</t>
  </si>
  <si>
    <t>E13</t>
  </si>
  <si>
    <t>Total shareholders' equity</t>
  </si>
  <si>
    <t>Template EU CCA: Main features of regulatory own funds instruments and eligible liabilities instruments</t>
  </si>
  <si>
    <t>Issuer</t>
  </si>
  <si>
    <t>Addiko Bank AG</t>
  </si>
  <si>
    <t>Unique identifier (eg CUSIP, ISIN or Bloomberg identifier for private placement)</t>
  </si>
  <si>
    <t>AT000ADDIKO0</t>
  </si>
  <si>
    <t>Public or private placement</t>
  </si>
  <si>
    <t>Public</t>
  </si>
  <si>
    <t>Governing law(s) of the instrument</t>
  </si>
  <si>
    <t>Austria</t>
  </si>
  <si>
    <t>3a </t>
  </si>
  <si>
    <t>Contractual recognition of write down and conversion powers of resolution authorities</t>
  </si>
  <si>
    <t>N/A</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</si>
  <si>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</si>
  <si>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</si>
  <si>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</si>
  <si>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</si>
  <si>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sub-consolidated</t>
  </si>
  <si>
    <t xml:space="preserve">     Instrument type (types to be specified by each jurisdiction)</t>
  </si>
  <si>
    <t xml:space="preserve">Share capital </t>
  </si>
  <si>
    <t>Amount recognised in regulatory capital or eligible liabilities  (Currency in million, as of most recent reporting date)</t>
  </si>
  <si>
    <t>EUR 195.0m</t>
  </si>
  <si>
    <t xml:space="preserve">Nominal amount of instrument </t>
  </si>
  <si>
    <t>EU-9a</t>
  </si>
  <si>
    <t>Issue price</t>
  </si>
  <si>
    <t>16 EUR</t>
  </si>
  <si>
    <t>EU-9b</t>
  </si>
  <si>
    <t>Redemption price</t>
  </si>
  <si>
    <t>Accounting classification</t>
  </si>
  <si>
    <t>Shareholders' equity</t>
  </si>
  <si>
    <t>Original date of issuance</t>
  </si>
  <si>
    <t>Perpetual or dated</t>
  </si>
  <si>
    <t>Perpetual</t>
  </si>
  <si>
    <t xml:space="preserve">     Original maturity date </t>
  </si>
  <si>
    <t>No maturity</t>
  </si>
  <si>
    <t>Issuer call subject to prior supervisory approval</t>
  </si>
  <si>
    <t>No</t>
  </si>
  <si>
    <t xml:space="preserve">     Optional call date, contingent call dates and redemption amount </t>
  </si>
  <si>
    <t xml:space="preserve">     Subsequent call dates, if applicable</t>
  </si>
  <si>
    <t>Coupons / dividends</t>
  </si>
  <si>
    <t xml:space="preserve">Fixed or floating dividend/coupon </t>
  </si>
  <si>
    <t>Floating</t>
  </si>
  <si>
    <t xml:space="preserve">Coupon rate and any related index </t>
  </si>
  <si>
    <t xml:space="preserve">Existence of a dividend stopper </t>
  </si>
  <si>
    <t xml:space="preserve">     Fully discretionary, partially discretionary or mandatory (in terms of timing)</t>
  </si>
  <si>
    <t>Fully discretionary</t>
  </si>
  <si>
    <t xml:space="preserve">     Fully discretionary, partially discretionary or mandatory (in terms of amount)</t>
  </si>
  <si>
    <t xml:space="preserve">     Existence of step up or other incentive to redeem</t>
  </si>
  <si>
    <t xml:space="preserve">     Noncumulative or cumulative</t>
  </si>
  <si>
    <t>Non-cumulative</t>
  </si>
  <si>
    <t>Convertible or non-convertible</t>
  </si>
  <si>
    <t>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</si>
  <si>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</si>
  <si>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</si>
  <si>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</si>
  <si>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</si>
  <si>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</si>
  <si>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</si>
  <si>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</si>
  <si>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</si>
  <si>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</si>
  <si>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</si>
  <si>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</si>
  <si>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</si>
  <si>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</si>
  <si>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</si>
  <si>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</si>
  <si>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</si>
  <si>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</si>
  <si>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</si>
  <si>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</si>
  <si>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intrument (signposting)</t>
  </si>
  <si>
    <t>https://www.addiko.com/static/uploads/Addiko-Bank-AG-Listing-Prospectus-2019.pdf</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</si>
  <si>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</si>
  <si>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</si>
  <si>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</si>
  <si>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</si>
  <si>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</si>
  <si>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</si>
  <si>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</si>
  <si>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</si>
  <si>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</si>
  <si>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</si>
  <si>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</si>
  <si>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</si>
  <si>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</si>
  <si>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</si>
  <si>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</si>
  <si>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</si>
  <si>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</si>
  <si>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</si>
  <si>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</si>
  <si>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</si>
  <si>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</si>
  <si>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Breakdown by country:</t>
  </si>
  <si>
    <t>010.001</t>
  </si>
  <si>
    <t>(HR)</t>
  </si>
  <si>
    <t>010.002</t>
  </si>
  <si>
    <t>(SI)</t>
  </si>
  <si>
    <t>010.003</t>
  </si>
  <si>
    <t>(RO)</t>
  </si>
  <si>
    <t>010.004</t>
  </si>
  <si>
    <t>(GB)</t>
  </si>
  <si>
    <t>010.005</t>
  </si>
  <si>
    <t>(BE)</t>
  </si>
  <si>
    <t>010.006</t>
  </si>
  <si>
    <t>(NL)</t>
  </si>
  <si>
    <t>010.007</t>
  </si>
  <si>
    <t>(DE)</t>
  </si>
  <si>
    <t>010.008</t>
  </si>
  <si>
    <t>(SE)</t>
  </si>
  <si>
    <t>010.009</t>
  </si>
  <si>
    <t>(LU)</t>
  </si>
  <si>
    <t>010.010</t>
  </si>
  <si>
    <t>(BG)</t>
  </si>
  <si>
    <t>010.011</t>
  </si>
  <si>
    <t>(HU)</t>
  </si>
  <si>
    <t>010.012</t>
  </si>
  <si>
    <t>(NO)</t>
  </si>
  <si>
    <t>010.013</t>
  </si>
  <si>
    <t>(IS)</t>
  </si>
  <si>
    <t>010.014</t>
  </si>
  <si>
    <t>(IE)</t>
  </si>
  <si>
    <t>010.015</t>
  </si>
  <si>
    <t>(FR)</t>
  </si>
  <si>
    <t>010.016</t>
  </si>
  <si>
    <t>(AU)</t>
  </si>
  <si>
    <t>010.017</t>
  </si>
  <si>
    <t>(SK)</t>
  </si>
  <si>
    <t>010.018</t>
  </si>
  <si>
    <t>(CZ)</t>
  </si>
  <si>
    <t>010.019</t>
  </si>
  <si>
    <t>(CL)</t>
  </si>
  <si>
    <t>010.020</t>
  </si>
  <si>
    <t>(LV)</t>
  </si>
  <si>
    <t>010.021</t>
  </si>
  <si>
    <t>(CY)</t>
  </si>
  <si>
    <t>010.022</t>
  </si>
  <si>
    <t>(LT)</t>
  </si>
  <si>
    <t>010.023</t>
  </si>
  <si>
    <t>(DK)</t>
  </si>
  <si>
    <t>010.024</t>
  </si>
  <si>
    <t>(HK)</t>
  </si>
  <si>
    <t>010.025</t>
  </si>
  <si>
    <t>(EE)</t>
  </si>
  <si>
    <t>010.026</t>
  </si>
  <si>
    <t>(KR)</t>
  </si>
  <si>
    <t>010.027</t>
  </si>
  <si>
    <t>(AM)</t>
  </si>
  <si>
    <t>010.028</t>
  </si>
  <si>
    <t>(BA)</t>
  </si>
  <si>
    <t>010.029</t>
  </si>
  <si>
    <t>(RS)</t>
  </si>
  <si>
    <t>010.030</t>
  </si>
  <si>
    <t>(ME)</t>
  </si>
  <si>
    <t>010.031</t>
  </si>
  <si>
    <t>(US)</t>
  </si>
  <si>
    <t>010.032</t>
  </si>
  <si>
    <t>(AT)</t>
  </si>
  <si>
    <t>010.033</t>
  </si>
  <si>
    <t>(CH)</t>
  </si>
  <si>
    <t>010.034</t>
  </si>
  <si>
    <t>(MK)</t>
  </si>
  <si>
    <t>010.035</t>
  </si>
  <si>
    <t>(IT)</t>
  </si>
  <si>
    <t>010.036</t>
  </si>
  <si>
    <t>(TR)</t>
  </si>
  <si>
    <t>020</t>
  </si>
  <si>
    <t>Total risk exposure amount</t>
  </si>
  <si>
    <t>Institution specific countercyclical capital buffer rate</t>
  </si>
  <si>
    <t>Institution specific countercyclical capital buffer requirement</t>
  </si>
  <si>
    <t>The countercyclical buffer requirement as of 31.12.2024 amounted to EUR 23.374.577,73.</t>
  </si>
  <si>
    <t>Template EU LR1 - LRSum: Summary reconciliation of accounting assets and leverage ratio exposures</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</si>
  <si>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</si>
  <si>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</si>
  <si>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</si>
  <si>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</si>
  <si>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</si>
  <si>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</si>
  <si>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</si>
  <si>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</si>
  <si>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</si>
  <si>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</si>
  <si>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</si>
  <si>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</si>
  <si>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</si>
  <si>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 of Article 429a(1) CRR)</t>
  </si>
  <si>
    <t>EU-11b</t>
  </si>
  <si>
    <t>(Adjustment for exposures excluded from the total exposure measure in accordance with point (j) of Article 429a(1) CRR)</t>
  </si>
  <si>
    <t>Other adjustments</t>
  </si>
  <si>
    <t>Template EU 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</si>
  <si>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</si>
  <si>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</si>
  <si>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</si>
  <si>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</si>
  <si>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</si>
  <si>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r>
      <t>(Adjustment for securities received under securities financing transactions that are recognised as an asset</t>
    </r>
    <r>
      <rPr>
        <strike/>
        <sz val="11"/>
        <color rgb="FF000000"/>
        <rFont val="Trebuchet MS"/>
        <family val="2"/>
      </rPr>
      <t>)</t>
    </r>
  </si>
  <si>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</si>
  <si>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</si>
  <si>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</si>
  <si>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</si>
  <si>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</si>
  <si>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</si>
  <si>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(Exposures excluded from the total exposure measure in accordance with point (c) of Article 429a(1) CRR)</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</si>
  <si>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</si>
  <si>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</si>
  <si>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</si>
  <si>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</si>
  <si>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</si>
  <si>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</si>
  <si>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</si>
  <si>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</si>
  <si>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</si>
  <si>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</si>
  <si>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</si>
  <si>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</si>
  <si>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</si>
  <si>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</si>
  <si>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</si>
  <si>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</si>
  <si>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</si>
  <si>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</si>
  <si>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</si>
  <si>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</si>
  <si>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</si>
  <si>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</si>
  <si>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</si>
  <si>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</si>
  <si>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with off-balance sheet exposures)</t>
  </si>
  <si>
    <t>Off-balance sheet exposures</t>
  </si>
  <si>
    <r>
      <t xml:space="preserve">Excluded exposures </t>
    </r>
    <r>
      <rPr>
        <b/>
        <strike/>
        <sz val="11"/>
        <color rgb="FFFF0000"/>
        <rFont val="Calibri"/>
        <family val="2"/>
        <scheme val="minor"/>
      </rPr>
      <t/>
    </r>
  </si>
  <si>
    <t>EU-22a</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</si>
  <si>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</si>
  <si>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</si>
  <si>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</si>
  <si>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</si>
  <si>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</si>
  <si>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</si>
  <si>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</si>
  <si>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</si>
  <si>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</si>
  <si>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</si>
  <si>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</si>
  <si>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</si>
  <si>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</si>
  <si>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</si>
  <si>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</si>
  <si>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</si>
  <si>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</si>
  <si>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</si>
  <si>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</si>
  <si>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</si>
  <si>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</si>
  <si>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</si>
  <si>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</si>
  <si>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</si>
  <si>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</si>
  <si>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</si>
  <si>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</si>
  <si>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</si>
  <si>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</si>
  <si>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</si>
  <si>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Overall leverage ratio requirement (%)</t>
  </si>
  <si>
    <t>Choice on transitional arrangements and relevant exposures</t>
  </si>
  <si>
    <t>EU-27b</t>
  </si>
  <si>
    <t>Choice on transitional arrangements for the definition of the capital measure</t>
  </si>
  <si>
    <t>Transitional</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</si>
  <si>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</si>
  <si>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</si>
  <si>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</si>
  <si>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</si>
  <si>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</si>
  <si>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</si>
  <si>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</si>
  <si>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</si>
  <si>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</si>
  <si>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Template EU 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</si>
  <si>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</si>
  <si>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</si>
  <si>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</si>
  <si>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</si>
  <si>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</si>
  <si>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</si>
  <si>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</si>
  <si>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</si>
  <si>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</si>
  <si>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</si>
  <si>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</si>
  <si>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</si>
  <si>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</si>
  <si>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</si>
  <si>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</si>
  <si>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</si>
  <si>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</si>
  <si>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</si>
  <si>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</si>
  <si>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</si>
  <si>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</si>
  <si>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</si>
  <si>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</si>
  <si>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</si>
  <si>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</si>
  <si>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</si>
  <si>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</si>
  <si>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</si>
  <si>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</si>
  <si>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</si>
  <si>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</si>
  <si>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</si>
  <si>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</si>
  <si>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</si>
  <si>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</si>
  <si>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</si>
  <si>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</si>
  <si>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</si>
  <si>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</si>
  <si>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</si>
  <si>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</si>
  <si>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</si>
  <si>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</si>
  <si>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</si>
  <si>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</si>
  <si>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</si>
  <si>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</si>
  <si>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</si>
  <si>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</si>
  <si>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</si>
  <si>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</si>
  <si>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</si>
  <si>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</si>
  <si>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</si>
  <si>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</si>
  <si>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</si>
  <si>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</si>
  <si>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</si>
  <si>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</si>
  <si>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</si>
  <si>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</si>
  <si>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</si>
  <si>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</si>
  <si>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</si>
  <si>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</si>
  <si>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 xml:space="preserve">Template EU LIQ2: Net Stable Funding Ratio </t>
  </si>
  <si>
    <t>(in currency amount)</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</si>
  <si>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</si>
  <si>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</si>
  <si>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</si>
  <si>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</si>
  <si>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</si>
  <si>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</si>
  <si>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</si>
  <si>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</si>
  <si>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</si>
  <si>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</si>
  <si>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</si>
  <si>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</si>
  <si>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</si>
  <si>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</si>
  <si>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</si>
  <si>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</si>
  <si>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</si>
  <si>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</si>
  <si>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</si>
  <si>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</si>
  <si>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</si>
  <si>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</si>
  <si>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</si>
  <si>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</si>
  <si>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</si>
  <si>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</si>
  <si>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</si>
  <si>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</si>
  <si>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</si>
  <si>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</si>
  <si>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</si>
  <si>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</si>
  <si>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</si>
  <si>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1"/>
        <rFont val="Trebuchet MS"/>
        <family val="2"/>
      </rPr>
      <t> </t>
    </r>
  </si>
  <si>
    <t xml:space="preserve">NSFR derivative liabilities before deduction of variation margin posted </t>
  </si>
  <si>
    <t>All other assets not included in the above categories</t>
  </si>
  <si>
    <t>Off-balance sheet items</t>
  </si>
  <si>
    <t>Total RSF</t>
  </si>
  <si>
    <t>Net Stable Funding Ratio (%)</t>
  </si>
  <si>
    <t>30.09.2024 - in EUR million</t>
  </si>
  <si>
    <r>
      <t>Performing loans to non- financial corporate clients, loans to retail and small business customers, and loans to sovereigns,</t>
    </r>
    <r>
      <rPr>
        <i/>
        <sz val="11"/>
        <color theme="9" tint="-0.249977111117893"/>
        <rFont val="Trebuchet MS"/>
        <family val="2"/>
      </rPr>
      <t xml:space="preserve"> </t>
    </r>
    <r>
      <rPr>
        <i/>
        <sz val="11"/>
        <color theme="1"/>
        <rFont val="Trebuchet MS"/>
        <family val="2"/>
      </rPr>
      <t>and PSEs, of which:</t>
    </r>
  </si>
  <si>
    <r>
      <t>NSFR derivative assets</t>
    </r>
    <r>
      <rPr>
        <sz val="11"/>
        <color theme="1"/>
        <rFont val="Trebuchet MS"/>
        <family val="2"/>
      </rPr>
      <t> </t>
    </r>
  </si>
  <si>
    <t>30.06.2024 - in EUR million</t>
  </si>
  <si>
    <t>31.03.2024 - in EUR million</t>
  </si>
  <si>
    <t xml:space="preserve">Template EU CR1: Performing and non-performing exposures and related provisions.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</si>
  <si>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</si>
  <si>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</si>
  <si>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</si>
  <si>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</si>
  <si>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</si>
  <si>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</si>
  <si>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</si>
  <si>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</si>
  <si>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</si>
  <si>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</si>
  <si>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 forming exposures</t>
  </si>
  <si>
    <t>On non-per- 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</si>
  <si>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</si>
  <si>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</si>
  <si>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</si>
  <si>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</si>
  <si>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</si>
  <si>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</si>
  <si>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</si>
  <si>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</si>
  <si>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</si>
  <si>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</si>
  <si>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</si>
  <si>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</si>
  <si>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</si>
  <si>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</si>
  <si>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</si>
  <si>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</si>
  <si>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</si>
  <si>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</si>
  <si>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</si>
  <si>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</si>
  <si>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</si>
  <si>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</si>
  <si>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</si>
  <si>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</si>
  <si>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</si>
  <si>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</si>
  <si>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</si>
  <si>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</si>
  <si>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</si>
  <si>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</si>
  <si>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</si>
  <si>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</si>
  <si>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</si>
  <si>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</si>
  <si>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</si>
  <si>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Off balance provisions are presented as positive amounts, however they are included as negative amounts in the Total.</t>
  </si>
  <si>
    <t>Template EU CR1-A: Maturity of exposures</t>
  </si>
  <si>
    <t>Net exposure value</t>
  </si>
  <si>
    <t>On demand</t>
  </si>
  <si>
    <t>&lt;= 1 year</t>
  </si>
  <si>
    <t>&gt; 1 year 
&lt;= 5 years</t>
  </si>
  <si>
    <t>&gt; 5 years</t>
  </si>
  <si>
    <t>No stated maturity</t>
  </si>
  <si>
    <t>Template EU CR2: Changes in the stock of non-performing loans and advances</t>
  </si>
  <si>
    <t xml:space="preserve">Gross carrying amount               </t>
  </si>
  <si>
    <t>Initial stock of non-performing loans and advances</t>
  </si>
  <si>
    <t>133,1</t>
  </si>
  <si>
    <t>Inflows to non-performing portfolios</t>
  </si>
  <si>
    <t>109,8</t>
  </si>
  <si>
    <t>Outflows from non-performing portfolios</t>
  </si>
  <si>
    <t>-103,9</t>
  </si>
  <si>
    <t>Outflows due to write-offs</t>
  </si>
  <si>
    <t>-47,1</t>
  </si>
  <si>
    <t>Outflow due to other situations</t>
  </si>
  <si>
    <t>-56,8</t>
  </si>
  <si>
    <t>Final stock of non-performing loans and advances</t>
  </si>
  <si>
    <t>139,0</t>
  </si>
  <si>
    <t>Template EU CQ1: 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</si>
  <si>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</si>
  <si>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</si>
  <si>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</si>
  <si>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</si>
  <si>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</si>
  <si>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</si>
  <si>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</si>
  <si>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</si>
  <si>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</si>
  <si>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</si>
  <si>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</si>
  <si>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 xml:space="preserve">Off balance provisions are presented as positive amounts, however they are included as negative amounts in the Total. </t>
  </si>
  <si>
    <r>
      <t>Please</t>
    </r>
    <r>
      <rPr>
        <sz val="9"/>
        <rFont val="Trebuchet MS"/>
        <family val="2"/>
      </rPr>
      <t xml:space="preserve"> see Note 60.12 of Addiko Group’s Annual Report 2024</t>
    </r>
    <r>
      <rPr>
        <sz val="9"/>
        <color theme="1"/>
        <rFont val="Trebuchet MS"/>
        <family val="2"/>
      </rPr>
      <t xml:space="preserve"> for details on the development of forborne exposures.</t>
    </r>
  </si>
  <si>
    <t>Template EU CQ3: Credit quality of performing and non-performing exposures by past due days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</si>
  <si>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</si>
  <si>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</si>
  <si>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</si>
  <si>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</si>
  <si>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</si>
  <si>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</si>
  <si>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</si>
  <si>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</si>
  <si>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</si>
  <si>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</si>
  <si>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The gross NPL ratio as of 31 December 2024 amounts to 2.9%.</t>
  </si>
  <si>
    <t>Template EU CQ4: Quality of non-performing exposures by geography </t>
  </si>
  <si>
    <t>Gross carrying/Nominal amount</t>
  </si>
  <si>
    <t>Accumulated impairment</t>
  </si>
  <si>
    <t>Provisions on off-balance sheet commitments and financial guarantees given</t>
  </si>
  <si>
    <t>Accumulated negative changes in fair value due to credit risk on non-performing exposures</t>
  </si>
  <si>
    <t>of which non-performing</t>
  </si>
  <si>
    <t>of which subject to impairment</t>
  </si>
  <si>
    <t>of which defaulted</t>
  </si>
  <si>
    <t>On-balance-sheet exposures</t>
  </si>
  <si>
    <t>Slovenia</t>
  </si>
  <si>
    <t>Croatia</t>
  </si>
  <si>
    <t>Serbia</t>
  </si>
  <si>
    <t>Bosnia and Herzegovina</t>
  </si>
  <si>
    <t>Montenegro</t>
  </si>
  <si>
    <t>Germany</t>
  </si>
  <si>
    <t>France</t>
  </si>
  <si>
    <t>Great Britain</t>
  </si>
  <si>
    <t>Italy</t>
  </si>
  <si>
    <t>Netherland</t>
  </si>
  <si>
    <t>USA</t>
  </si>
  <si>
    <t>Hungary</t>
  </si>
  <si>
    <t>Romania</t>
  </si>
  <si>
    <t>Poland</t>
  </si>
  <si>
    <t>Bulgarien</t>
  </si>
  <si>
    <t>Spain</t>
  </si>
  <si>
    <t>Slovakia</t>
  </si>
  <si>
    <t>Portugal</t>
  </si>
  <si>
    <t>Belgium</t>
  </si>
  <si>
    <t>Other countries</t>
  </si>
  <si>
    <t>Ireland</t>
  </si>
  <si>
    <t>Template EU CQ5: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</si>
  <si>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</si>
  <si>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</si>
  <si>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</si>
  <si>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</si>
  <si>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</si>
  <si>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</si>
  <si>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</si>
  <si>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</si>
  <si>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</si>
  <si>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</si>
  <si>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</si>
  <si>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</si>
  <si>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</si>
  <si>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</si>
  <si>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</si>
  <si>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</si>
  <si>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</si>
  <si>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</si>
  <si>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</si>
  <si>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</si>
  <si>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</si>
  <si>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Template EU CQ7: Collateral obtained by taking possession and execution processes </t>
  </si>
  <si>
    <t>Collateral obtained by taking possession</t>
  </si>
  <si>
    <t>Value at initial recognition</t>
  </si>
  <si>
    <t>Accumulated negative changes</t>
  </si>
  <si>
    <t>Property Plant and Equipment (PP&amp;E)</t>
  </si>
  <si>
    <t>Other than PP&amp;E</t>
  </si>
  <si>
    <t xml:space="preserve">     Residential immovable property</t>
  </si>
  <si>
    <t xml:space="preserve">     Commercial Immovable property</t>
  </si>
  <si>
    <t xml:space="preserve">     Movable property (auto, shipping, etc.)</t>
  </si>
  <si>
    <t xml:space="preserve">     Equity and debt instruments</t>
  </si>
  <si>
    <t xml:space="preserve">     Other collateral</t>
  </si>
  <si>
    <t>Template EU CR3 –  CRM techniques overview:  Disclosure of the use of credit risk mitigation techniques</t>
  </si>
  <si>
    <t xml:space="preserve">Unsecured carrying amount </t>
  </si>
  <si>
    <t>Secured carrying amount</t>
  </si>
  <si>
    <r>
      <rPr>
        <sz val="11"/>
        <rFont val="Trebuchet MS"/>
        <family val="2"/>
      </rPr>
      <t>Of which</t>
    </r>
    <r>
      <rPr>
        <b/>
        <sz val="11"/>
        <rFont val="Trebuchet MS"/>
        <family val="2"/>
      </rPr>
      <t xml:space="preserve"> secured by collateral </t>
    </r>
  </si>
  <si>
    <r>
      <rPr>
        <sz val="11"/>
        <rFont val="Trebuchet MS"/>
        <family val="2"/>
      </rPr>
      <t xml:space="preserve">Of which </t>
    </r>
    <r>
      <rPr>
        <b/>
        <sz val="11"/>
        <rFont val="Trebuchet MS"/>
        <family val="2"/>
      </rPr>
      <t>secured by financial guarantees</t>
    </r>
  </si>
  <si>
    <r>
      <rPr>
        <sz val="11"/>
        <rFont val="Trebuchet MS"/>
        <family val="2"/>
      </rPr>
      <t xml:space="preserve">Of which </t>
    </r>
    <r>
      <rPr>
        <b/>
        <sz val="11"/>
        <rFont val="Trebuchet MS"/>
        <family val="2"/>
      </rPr>
      <t>secured by credit derivatives</t>
    </r>
  </si>
  <si>
    <t xml:space="preserve">Debt securities </t>
  </si>
  <si>
    <t xml:space="preserve">     Of which non-performing exposures</t>
  </si>
  <si>
    <t xml:space="preserve">            Of which defaulted </t>
  </si>
  <si>
    <t>Template EU CR4 – standardised approach – Credit risk exposure and CRM effects</t>
  </si>
  <si>
    <t xml:space="preserve"> Exposure classes</t>
  </si>
  <si>
    <t>Exposures before CCF and before CRM</t>
  </si>
  <si>
    <t>Exposures post CCF and post CRM</t>
  </si>
  <si>
    <t>RWAs and RWAs density</t>
  </si>
  <si>
    <t>RWEA</t>
  </si>
  <si>
    <t xml:space="preserve">RWEA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</si>
  <si>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</si>
  <si>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</si>
  <si>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</si>
  <si>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</si>
  <si>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</si>
  <si>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</si>
  <si>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</si>
  <si>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</si>
  <si>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</si>
  <si>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</si>
  <si>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Equity</t>
  </si>
  <si>
    <t>Other items</t>
  </si>
  <si>
    <t>TOTAL</t>
  </si>
  <si>
    <t>Template EU CR5 – standardised approach</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</si>
  <si>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</si>
  <si>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</si>
  <si>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</si>
  <si>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</si>
  <si>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</si>
  <si>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</si>
  <si>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</si>
  <si>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</si>
  <si>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</si>
  <si>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Template EU CCR1 – Analysis of CCR exposure by approach</t>
  </si>
  <si>
    <t>Replacement cost (RC)</t>
  </si>
  <si>
    <t>Potential future exposure  (PFE)</t>
  </si>
  <si>
    <t>EEPE</t>
  </si>
  <si>
    <t>Alpha used for computing regulatory exposure value</t>
  </si>
  <si>
    <t>Exposure value pre-CRM</t>
  </si>
  <si>
    <t>Exposure value post-CRM</t>
  </si>
  <si>
    <t>Exposure value</t>
  </si>
  <si>
    <t>EU1</t>
  </si>
  <si>
    <t>EU - Original Exposure Method (for derivatives)</t>
  </si>
  <si>
    <t>1.4</t>
  </si>
  <si>
    <t>EU2</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</si>
  <si>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</si>
  <si>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</si>
  <si>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</si>
  <si>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</si>
  <si>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</si>
  <si>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</si>
  <si>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</si>
  <si>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</si>
  <si>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</si>
  <si>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</si>
  <si>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</si>
  <si>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Template EEU CCR2 – Transactions subject to own funds requirements for CVA risk</t>
  </si>
  <si>
    <r>
      <t>Exposure value</t>
    </r>
    <r>
      <rPr>
        <strike/>
        <sz val="10"/>
        <rFont val="Arial"/>
        <family val="2"/>
      </rPr>
      <t/>
    </r>
  </si>
  <si>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</si>
  <si>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</si>
  <si>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</si>
  <si>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</si>
  <si>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</si>
  <si>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r>
      <rPr>
        <sz val="11"/>
        <rFont val="Trebuchet MS"/>
        <family val="2"/>
      </rPr>
      <t>Transactions subject to the Alternative approach (Based on the Original Exposure Method</t>
    </r>
    <r>
      <rPr>
        <u/>
        <sz val="11"/>
        <rFont val="Trebuchet MS"/>
        <family val="2"/>
      </rPr>
      <t>)</t>
    </r>
  </si>
  <si>
    <t xml:space="preserve">Total transactions subject to own funds requirements for CVA risk </t>
  </si>
  <si>
    <t>Template EU CCR3 – Standardised approach – CCR exposures by regulatory exposure class and risk weights</t>
  </si>
  <si>
    <t>Exposure classes</t>
  </si>
  <si>
    <r>
      <t xml:space="preserve"> </t>
    </r>
    <r>
      <rPr>
        <b/>
        <strike/>
        <sz val="11"/>
        <color rgb="FF000000"/>
        <rFont val="Trebuchet MS"/>
        <family val="2"/>
      </rPr>
      <t>l</t>
    </r>
  </si>
  <si>
    <t xml:space="preserve">Total exposure value </t>
  </si>
  <si>
    <t xml:space="preserve">Central governments or central banks </t>
  </si>
  <si>
    <t xml:space="preserve">Regional government or local authorities </t>
  </si>
  <si>
    <r>
      <t>Template EU CCR5 – Composition of collateral for CCR exposure</t>
    </r>
    <r>
      <rPr>
        <b/>
        <strike/>
        <sz val="14"/>
        <rFont val="Trebuchet MS"/>
        <family val="2"/>
      </rPr>
      <t>s</t>
    </r>
  </si>
  <si>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</si>
  <si>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</si>
  <si>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</si>
  <si>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</si>
  <si>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</si>
  <si>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</si>
  <si>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</si>
  <si>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</si>
  <si>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</si>
  <si>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</si>
  <si>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</si>
  <si>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</si>
  <si>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</si>
  <si>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</si>
  <si>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</si>
  <si>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Template EU OR1 - Operational risk own funds requirements and risk-weighted exposure amounts</t>
  </si>
  <si>
    <t>Banking activities</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</si>
  <si>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</si>
  <si>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</si>
  <si>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</si>
  <si>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</si>
  <si>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</si>
  <si>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</si>
  <si>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</si>
  <si>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</si>
  <si>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</si>
  <si>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</si>
  <si>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</si>
  <si>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Template EU MR1 - Market risk under the standardised approach</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</si>
  <si>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</si>
  <si>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</si>
  <si>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</si>
  <si>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</si>
  <si>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</si>
  <si>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</si>
  <si>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</si>
  <si>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</si>
  <si>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</si>
  <si>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</si>
  <si>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</si>
  <si>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</si>
  <si>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</si>
  <si>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</si>
  <si>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</si>
  <si>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</si>
  <si>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</si>
  <si>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</si>
  <si>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</si>
  <si>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</si>
  <si>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</si>
  <si>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</si>
  <si>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</si>
  <si>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</si>
  <si>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</si>
  <si>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</si>
  <si>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</si>
  <si>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</si>
  <si>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</si>
  <si>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of which EHQLA 
and HQLA</t>
  </si>
  <si>
    <t>Collateral received by the disclosing institution</t>
  </si>
  <si>
    <t>Loans on demand</t>
  </si>
  <si>
    <t>Loans and advances other than loans on demand</t>
  </si>
  <si>
    <t>Other collateral received</t>
  </si>
  <si>
    <t>Own debt securities issued other than own covered bonds or securitisations</t>
  </si>
  <si>
    <t>Own covered bonds and securitisations issued and not yet pledged</t>
  </si>
  <si>
    <t xml:space="preserve">TOTAL COLLATERAL RECEIVED AND OWN DEBT SECURITIES ISSUED </t>
  </si>
  <si>
    <t>Template EU AE3 - Sources of encumbrance</t>
  </si>
  <si>
    <t>Matching liabilities, contingent liabilities or securities lent</t>
  </si>
  <si>
    <t>Assets, collateral received and own debt securities issued other than covered bonds and securitisations encumbered</t>
  </si>
  <si>
    <t>debt securities issued other than covered bonds and ABSs encumbered</t>
  </si>
  <si>
    <t>Carrying amount of selected financial liabilities</t>
  </si>
  <si>
    <t>Template EU IRRBB1 - Interest rate risks of non-trading book activities</t>
  </si>
  <si>
    <t>Supervisory shock scenarios</t>
  </si>
  <si>
    <t>Changes of the economic 
value of equity</t>
  </si>
  <si>
    <t>Changes of the net 
interest income</t>
  </si>
  <si>
    <t>Current period</t>
  </si>
  <si>
    <t>Last period</t>
  </si>
  <si>
    <t>Parallel up</t>
  </si>
  <si>
    <t>-43,1</t>
  </si>
  <si>
    <t xml:space="preserve">Parallel down </t>
  </si>
  <si>
    <t>19,9</t>
  </si>
  <si>
    <t xml:space="preserve">Steepener </t>
  </si>
  <si>
    <t>6,3</t>
  </si>
  <si>
    <t>Flattener</t>
  </si>
  <si>
    <t>-19,8</t>
  </si>
  <si>
    <t>Short rates up</t>
  </si>
  <si>
    <t>-32,0</t>
  </si>
  <si>
    <t>Short rates down</t>
  </si>
  <si>
    <t>16,4</t>
  </si>
  <si>
    <t xml:space="preserve">EU KM2: Key metrics - MREL and, where applicable, G-SII requirement for own funds and eligible liabilities  </t>
  </si>
  <si>
    <t>based on the data of Addiko Bank d.d. (Croatia)</t>
  </si>
  <si>
    <t>Minimum requirement for own funds and eligible liabilities (MREL)</t>
  </si>
  <si>
    <t>G-SII Requirement for own funds and eligible liabilities  (TLAC)</t>
  </si>
  <si>
    <t>T</t>
  </si>
  <si>
    <t>T-1</t>
  </si>
  <si>
    <t>T-2</t>
  </si>
  <si>
    <t>T-3</t>
  </si>
  <si>
    <t>T-4</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</si>
  <si>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</si>
  <si>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</si>
  <si>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</si>
  <si>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</si>
  <si>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</si>
  <si>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</si>
  <si>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</si>
  <si>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</si>
  <si>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the TREA</t>
  </si>
  <si>
    <t>4</t>
  </si>
  <si>
    <t>Total exposure measure (TEM) of the resolution group</t>
  </si>
  <si>
    <t>5</t>
  </si>
  <si>
    <t>Own funds and eligible liabilities as percentage of the TEM</t>
  </si>
  <si>
    <t xml:space="preserve">Of which own funds or subordinated liabilities </t>
  </si>
  <si>
    <t>Does the subordination exemption in Article 72b(4) of Regulation (EU) No 575/2013 apply? (5% exemption)</t>
  </si>
  <si>
    <t>6b</t>
  </si>
  <si>
    <t>Aggregate amount of permitted non-subordinated eligible liabilities instruments if the subordination discretion in accordance with Article 72b(3) of Regulation (EU) No 575/2013 is applied (max 3.5% exemption)</t>
  </si>
  <si>
    <t>6c</t>
  </si>
  <si>
    <r>
      <t xml:space="preserve">If a capped subordination exemption applies in accordance with Article 72b (3) of Regulation (EU) No 575/2013, the amount of funding issued that ranks </t>
    </r>
    <r>
      <rPr>
        <i/>
        <sz val="11"/>
        <rFont val="Trebuchet MS"/>
        <family val="2"/>
      </rPr>
      <t>pari passu</t>
    </r>
    <r>
      <rPr>
        <sz val="11"/>
        <rFont val="Trebuchet MS"/>
        <family val="2"/>
      </rPr>
      <t xml:space="preserve"> with excluded liabilities and that is recognised under row 1, divided by funding issued that ranks </t>
    </r>
    <r>
      <rPr>
        <i/>
        <sz val="11"/>
        <rFont val="Trebuchet MS"/>
        <family val="2"/>
      </rPr>
      <t>pari passu</t>
    </r>
    <r>
      <rPr>
        <sz val="11"/>
        <rFont val="Trebuchet MS"/>
        <family val="2"/>
      </rPr>
      <t xml:space="preserve"> with excluded liabilities and that would be recognised under row 1 if no cap was applied (%)</t>
    </r>
  </si>
  <si>
    <t>MREL expressed as a percentage of the TREA</t>
  </si>
  <si>
    <t xml:space="preserve">Of which to be met with own funds or subordinated liabilities </t>
  </si>
  <si>
    <t>MREL expressed as a percentage of the TEM</t>
  </si>
  <si>
    <t>Of which to be met with own funds or subordinated liabilities</t>
  </si>
  <si>
    <t xml:space="preserve">EU TLAC1 - Composition - MREL and, where applicable, G-SII Requirement for own funds and eligible liabilities </t>
  </si>
  <si>
    <t>G-SII requirement for own funds and eligible liabilities (TLAC)</t>
  </si>
  <si>
    <t>Memo item: Amounts eligible for the purposes of MREL, but not of TLAC</t>
  </si>
  <si>
    <t>Own funds and eligible liabilities and adjustments</t>
  </si>
  <si>
    <t>Common Equity Tier 1 capital (CET1)</t>
  </si>
  <si>
    <t>Additional Tier 1 capital (AT1)</t>
  </si>
  <si>
    <t>Empty set in the EU</t>
  </si>
  <si>
    <t>Tier 2 capital (T2)</t>
  </si>
  <si>
    <t xml:space="preserve">Own funds for the purpose of Articles 92a of Regulation (EU) No 575/2013 and 45 of Directive 2014/59/EU </t>
  </si>
  <si>
    <r>
      <t>Own funds and eligible liabilities: Non-regulatory capital elements</t>
    </r>
    <r>
      <rPr>
        <b/>
        <sz val="11"/>
        <color rgb="FF7030A0"/>
        <rFont val="Trebuchet MS"/>
        <family val="2"/>
      </rPr>
      <t xml:space="preserve"> </t>
    </r>
  </si>
  <si>
    <t>Eligible liabilities instruments issued directly by the resolution entity that are subordinated to excluded liabilities (not grandfathered)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</si>
  <si>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</si>
  <si>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</si>
  <si>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</si>
  <si>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</si>
  <si>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</si>
  <si>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</si>
  <si>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r>
      <t>Eligible liabilities that are not subordinated to excluded liabilities (not grandfathered pre</t>
    </r>
    <r>
      <rPr>
        <sz val="11"/>
        <color rgb="FFFF0000"/>
        <rFont val="Trebuchet MS"/>
        <family val="2"/>
      </rPr>
      <t>-</t>
    </r>
    <r>
      <rPr>
        <sz val="11"/>
        <rFont val="Trebuchet MS"/>
        <family val="2"/>
      </rPr>
      <t>cap)</t>
    </r>
  </si>
  <si>
    <t>EU-13a</t>
  </si>
  <si>
    <t>Eligible liabilities that are not subordinated to excluded liabilities  issued prior to 27 June 2019 (pre-cap)</t>
  </si>
  <si>
    <t xml:space="preserve">Amount of non subordinated eligible liabilities instruments, where applicable after application of Article 72b (3) CRR </t>
  </si>
  <si>
    <t>Eligible liabilities items before adjustments</t>
  </si>
  <si>
    <t>Of which subordinated liabilities items</t>
  </si>
  <si>
    <t xml:space="preserve">Own funds and eligible liabilities: Adjustments to non-regulatory capital elements </t>
  </si>
  <si>
    <t>Own funds and eligible liabilities items before adjustments</t>
  </si>
  <si>
    <t>(Deduction of exposures between multiple point of entry (MPE) resolution groups)</t>
  </si>
  <si>
    <t>(Deduction of investments in other eligible liabilities instruments)</t>
  </si>
  <si>
    <t>Own funds and eligible liabilities after adjustments</t>
  </si>
  <si>
    <t>Of which: own funds and subordinated liabilities</t>
  </si>
  <si>
    <t xml:space="preserve">Risk-weighted exposure amount and leverage exposure measure of the resolution group </t>
  </si>
  <si>
    <t>Total risk exposure amount (TREA)</t>
  </si>
  <si>
    <t>Total exposure measure (TEM)</t>
  </si>
  <si>
    <t>Ratio of own funds and eligible liabilities</t>
  </si>
  <si>
    <t>Own funds and eligible liabilities as a percentage of TREA</t>
  </si>
  <si>
    <t>Of which own funds and subordinated liabilities</t>
  </si>
  <si>
    <t>Own funds and eligible liabilities as a percentage of TEM</t>
  </si>
  <si>
    <t>CET1 (as a percentage of the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</si>
  <si>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</si>
  <si>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</si>
  <si>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</si>
  <si>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</si>
  <si>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</si>
  <si>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of which Global Systemically Important Institution (G-SII) or Other Systemically Important Institution (O-SII) buffer</t>
  </si>
  <si>
    <t>Memorandum items</t>
  </si>
  <si>
    <t>EU-32</t>
  </si>
  <si>
    <t>Total amount of excluded liabilities referred to in Article 72a(2) of Regulation (EU) No 575/2013</t>
  </si>
  <si>
    <t>EU TLAC3a: creditor ranking - resolution entity</t>
  </si>
  <si>
    <t>Insolvency ranking</t>
  </si>
  <si>
    <t>Sum of 1 to n</t>
  </si>
  <si>
    <t>…</t>
  </si>
  <si>
    <t>(most junior)</t>
  </si>
  <si>
    <t>(most senior)</t>
  </si>
  <si>
    <t>Description of insolvency rank (free text)</t>
  </si>
  <si>
    <t>Subordinated debt (AT1)</t>
  </si>
  <si>
    <t>Subordinated debt (T2)</t>
  </si>
  <si>
    <t>6th senior rank</t>
  </si>
  <si>
    <t>5th senior rank</t>
  </si>
  <si>
    <t>4th senior rank</t>
  </si>
  <si>
    <t>Liabilities and own funds</t>
  </si>
  <si>
    <t>of which excluded liabilities</t>
  </si>
  <si>
    <t>Liabilities and own funds less excluded liabilities</t>
  </si>
  <si>
    <t>Subset of liabilities and own funds less excluded liabilities that are own funds and liabilities potentially eligible for meeting [choose as a appropriate: MREL/TLAC]</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</si>
  <si>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</si>
  <si>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</si>
  <si>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</si>
  <si>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</si>
  <si>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</si>
  <si>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EU TLAC3b: creditor ranking - resolution entity</t>
  </si>
  <si>
    <t>Own funds and liabilities potentially eligible for meeting MREL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</si>
</sst>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quot;\ * #,##0.00_-;\-&quot;€&quot;\ * #,##0.00_-;_-&quot;€&quot;\ * &quot;-&quot;??_-;_-@_-"/>
    <numFmt numFmtId="43" formatCode="_-* #,##0.00_-;\-* #,##0.00_-;_-* &quot;-&quot;??_-;_-@_-"/>
    <numFmt numFmtId="164" formatCode="#,##0;\(#,##0\);\–"/>
    <numFmt numFmtId="165" formatCode="#,##0.0"/>
    <numFmt numFmtId="166" formatCode="#,##0.0,,"/>
    <numFmt numFmtId="167" formatCode="0.0"/>
    <numFmt numFmtId="168" formatCode="0.000"/>
    <numFmt numFmtId="169" formatCode="_-* #,##0.00\ _€_-;\-* #,##0.00\ _€_-;_-* &quot;-&quot;??\ _€_-;_-@_-"/>
    <numFmt numFmtId="170" formatCode="[$-809]dddd\ mmmm\ yyyy;@"/>
    <numFmt numFmtId="171" formatCode="#,#00.0,,"/>
  </numFmts>
  <fonts count="103">
    <font>
      <sz val="11"/>
      <color theme="1"/>
      <name val="Calibri"/>
      <family val="2"/>
      <scheme val="minor"/>
    </font>
    <font>
      <sz val="10"/>
      <name val="Arial"/>
      <family val="2"/>
    </font>
    <font>
      <b/>
      <sz val="12"/>
      <name val="Arial"/>
      <family val="2"/>
    </font>
    <font>
      <b/>
      <sz val="10"/>
      <name val="Arial"/>
      <family val="2"/>
    </font>
    <font>
      <b/>
      <sz val="20"/>
      <name val="Arial"/>
      <family val="2"/>
    </font>
    <font>
      <b/>
      <sz val="11"/>
      <color theme="1"/>
      <name val="Calibri"/>
      <family val="2"/>
      <scheme val="minor"/>
    </font>
    <font>
      <sz val="11"/>
      <color rgb="FFFF0000"/>
      <name val="Calibri"/>
      <family val="2"/>
      <scheme val="minor"/>
    </font>
    <font>
      <strike/>
      <sz val="10"/>
      <name val="Arial"/>
      <family val="2"/>
    </font>
    <font>
      <sz val="11"/>
      <color theme="1"/>
      <name val="Calibri"/>
      <family val="2"/>
      <scheme val="minor"/>
    </font>
    <font>
      <sz val="8"/>
      <name val="Calibri"/>
      <family val="2"/>
      <scheme val="minor"/>
    </font>
    <font>
      <sz val="11"/>
      <color theme="1"/>
      <name val="Calibri"/>
      <family val="2"/>
      <charset val="238"/>
      <scheme val="minor"/>
    </font>
    <font>
      <sz val="10"/>
      <name val="Calibri"/>
      <family val="2"/>
      <scheme val="minor"/>
    </font>
    <font>
      <b/>
      <strike/>
      <sz val="11"/>
      <color rgb="FFFF0000"/>
      <name val="Calibri"/>
      <family val="2"/>
      <scheme val="minor"/>
    </font>
    <font>
      <sz val="11"/>
      <color indexed="8"/>
      <name val="Calibri"/>
      <family val="2"/>
    </font>
    <font>
      <b/>
      <sz val="11"/>
      <color theme="0"/>
      <name val="Calibri"/>
      <family val="2"/>
      <scheme val="minor"/>
    </font>
    <font>
      <sz val="10"/>
      <color indexed="8"/>
      <name val="Helvetica Neue"/>
    </font>
    <font>
      <i/>
      <strike/>
      <sz val="11"/>
      <color rgb="FFFF0000"/>
      <name val="Calibri"/>
      <family val="2"/>
      <scheme val="minor"/>
    </font>
    <font>
      <u/>
      <sz val="11"/>
      <color theme="1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sz val="10"/>
      <name val="Arial"/>
      <family val="2"/>
      <charset val="238"/>
    </font>
    <font>
      <sz val="10"/>
      <color indexed="8"/>
      <name val="Arial"/>
      <family val="2"/>
    </font>
    <font>
      <sz val="11"/>
      <color indexed="8"/>
      <name val="Calibri"/>
      <family val="2"/>
      <charset val="238"/>
    </font>
    <font>
      <sz val="11"/>
      <color indexed="8"/>
      <name val="Arial"/>
      <family val="2"/>
    </font>
    <font>
      <sz val="10"/>
      <name val="Calibri"/>
      <family val="2"/>
    </font>
    <font>
      <b/>
      <sz val="14"/>
      <color theme="1"/>
      <name val="Trebuchet MS"/>
      <family val="2"/>
    </font>
    <font>
      <sz val="11"/>
      <color theme="1"/>
      <name val="Trebuchet MS"/>
      <family val="2"/>
    </font>
    <font>
      <b/>
      <sz val="11"/>
      <color theme="1"/>
      <name val="Trebuchet MS"/>
      <family val="2"/>
    </font>
    <font>
      <b/>
      <sz val="11"/>
      <color theme="0"/>
      <name val="Trebuchet MS"/>
      <family val="2"/>
    </font>
    <font>
      <b/>
      <sz val="11"/>
      <name val="Trebuchet MS"/>
      <family val="2"/>
    </font>
    <font>
      <u/>
      <sz val="11"/>
      <color theme="10"/>
      <name val="Trebuchet MS"/>
      <family val="2"/>
    </font>
    <font>
      <sz val="11"/>
      <color rgb="FF0070C0"/>
      <name val="Trebuchet MS"/>
      <family val="2"/>
    </font>
    <font>
      <sz val="11"/>
      <name val="Trebuchet MS"/>
      <family val="2"/>
    </font>
    <font>
      <sz val="10"/>
      <name val="Trebuchet MS"/>
      <family val="2"/>
    </font>
    <font>
      <b/>
      <sz val="14"/>
      <color rgb="FF000000"/>
      <name val="Trebuchet MS"/>
      <family val="2"/>
    </font>
    <font>
      <b/>
      <sz val="9"/>
      <color rgb="FF000000"/>
      <name val="Trebuchet MS"/>
      <family val="2"/>
    </font>
    <font>
      <b/>
      <sz val="11"/>
      <color rgb="FF000000"/>
      <name val="Trebuchet MS"/>
      <family val="2"/>
    </font>
    <font>
      <sz val="11"/>
      <color rgb="FF000000"/>
      <name val="Trebuchet MS"/>
      <family val="2"/>
    </font>
    <font>
      <b/>
      <sz val="14"/>
      <name val="Trebuchet MS"/>
      <family val="2"/>
    </font>
    <font>
      <b/>
      <sz val="8"/>
      <name val="Trebuchet MS"/>
      <family val="2"/>
    </font>
    <font>
      <b/>
      <sz val="10"/>
      <color rgb="FF000000"/>
      <name val="Trebuchet MS"/>
      <family val="2"/>
    </font>
    <font>
      <sz val="10"/>
      <color theme="1"/>
      <name val="Trebuchet MS"/>
      <family val="2"/>
    </font>
    <font>
      <strike/>
      <sz val="11"/>
      <color rgb="FF000000"/>
      <name val="Trebuchet MS"/>
      <family val="2"/>
    </font>
    <font>
      <b/>
      <sz val="12"/>
      <color theme="1"/>
      <name val="Trebuchet MS"/>
      <family val="2"/>
    </font>
    <font>
      <b/>
      <sz val="16"/>
      <color theme="1"/>
      <name val="Trebuchet MS"/>
      <family val="2"/>
    </font>
    <font>
      <sz val="10"/>
      <color rgb="FF000000"/>
      <name val="Trebuchet MS"/>
      <family val="2"/>
    </font>
    <font>
      <i/>
      <sz val="11"/>
      <name val="Trebuchet MS"/>
      <family val="2"/>
    </font>
    <font>
      <b/>
      <strike/>
      <sz val="14"/>
      <name val="Trebuchet MS"/>
      <family val="2"/>
    </font>
    <font>
      <sz val="11"/>
      <color rgb="FFFF0000"/>
      <name val="Trebuchet MS"/>
      <family val="2"/>
    </font>
    <font>
      <u/>
      <sz val="11"/>
      <color rgb="FF008080"/>
      <name val="Trebuchet MS"/>
      <family val="2"/>
    </font>
    <font>
      <b/>
      <sz val="10"/>
      <name val="Trebuchet MS"/>
      <family val="2"/>
    </font>
    <font>
      <b/>
      <strike/>
      <sz val="11"/>
      <color rgb="FF000000"/>
      <name val="Trebuchet MS"/>
      <family val="2"/>
    </font>
    <font>
      <u/>
      <sz val="11"/>
      <name val="Trebuchet MS"/>
      <family val="2"/>
    </font>
    <font>
      <sz val="8.5"/>
      <color theme="1"/>
      <name val="Trebuchet MS"/>
      <family val="2"/>
    </font>
    <font>
      <sz val="8"/>
      <color theme="1"/>
      <name val="Trebuchet MS"/>
      <family val="2"/>
    </font>
    <font>
      <b/>
      <sz val="18"/>
      <color rgb="FFFF0000"/>
      <name val="Trebuchet MS"/>
      <family val="2"/>
    </font>
    <font>
      <b/>
      <sz val="11"/>
      <color rgb="FFFF0000"/>
      <name val="Trebuchet MS"/>
      <family val="2"/>
    </font>
    <font>
      <sz val="14"/>
      <color theme="1"/>
      <name val="Trebuchet MS"/>
      <family val="2"/>
    </font>
    <font>
      <b/>
      <sz val="8.5"/>
      <color theme="1"/>
      <name val="Trebuchet MS"/>
      <family val="2"/>
    </font>
    <font>
      <b/>
      <sz val="16"/>
      <name val="Trebuchet MS"/>
      <family val="2"/>
    </font>
    <font>
      <sz val="16"/>
      <name val="Trebuchet MS"/>
      <family val="2"/>
    </font>
    <font>
      <sz val="8.5"/>
      <name val="Trebuchet MS"/>
      <family val="2"/>
    </font>
    <font>
      <sz val="8"/>
      <name val="Trebuchet MS"/>
      <family val="2"/>
    </font>
    <font>
      <sz val="12"/>
      <name val="Trebuchet MS"/>
      <family val="2"/>
    </font>
    <font>
      <sz val="9"/>
      <name val="Trebuchet MS"/>
      <family val="2"/>
    </font>
    <font>
      <b/>
      <i/>
      <sz val="11"/>
      <name val="Trebuchet MS"/>
      <family val="2"/>
    </font>
    <font>
      <b/>
      <sz val="9"/>
      <name val="Trebuchet MS"/>
      <family val="2"/>
    </font>
    <font>
      <i/>
      <sz val="9"/>
      <name val="Trebuchet MS"/>
      <family val="2"/>
    </font>
    <font>
      <i/>
      <sz val="8.5"/>
      <name val="Trebuchet MS"/>
      <family val="2"/>
    </font>
    <font>
      <b/>
      <i/>
      <sz val="11"/>
      <color theme="1"/>
      <name val="Trebuchet MS"/>
      <family val="2"/>
    </font>
    <font>
      <i/>
      <sz val="11"/>
      <color theme="1"/>
      <name val="Trebuchet MS"/>
      <family val="2"/>
    </font>
    <font>
      <i/>
      <sz val="11"/>
      <color rgb="FF000000"/>
      <name val="Trebuchet MS"/>
      <family val="2"/>
    </font>
    <font>
      <b/>
      <i/>
      <sz val="11"/>
      <color rgb="FF000000"/>
      <name val="Trebuchet MS"/>
      <family val="2"/>
    </font>
    <font>
      <sz val="9"/>
      <color theme="1"/>
      <name val="Trebuchet MS"/>
      <family val="2"/>
    </font>
    <font>
      <sz val="12"/>
      <color theme="1"/>
      <name val="Trebuchet MS"/>
      <family val="2"/>
    </font>
    <font>
      <sz val="12"/>
      <color rgb="FF000000"/>
      <name val="Trebuchet MS"/>
      <family val="2"/>
    </font>
    <font>
      <b/>
      <sz val="10"/>
      <color rgb="FF2F5773"/>
      <name val="Trebuchet MS"/>
      <family val="2"/>
    </font>
    <font>
      <i/>
      <sz val="11"/>
      <color theme="9" tint="-0.249977111117893"/>
      <name val="Trebuchet MS"/>
      <family val="2"/>
    </font>
    <font>
      <b/>
      <sz val="12"/>
      <name val="Trebuchet MS"/>
      <family val="2"/>
    </font>
    <font>
      <sz val="11"/>
      <color indexed="8"/>
      <name val="Trebuchet MS"/>
      <family val="2"/>
    </font>
    <font>
      <b/>
      <sz val="16"/>
      <color rgb="FF000000"/>
      <name val="Trebuchet MS"/>
      <family val="2"/>
    </font>
    <font>
      <sz val="14"/>
      <name val="Trebuchet MS"/>
      <family val="2"/>
    </font>
    <font>
      <i/>
      <sz val="8"/>
      <name val="Trebuchet MS"/>
      <family val="2"/>
    </font>
    <font>
      <b/>
      <sz val="7.5"/>
      <color theme="1"/>
      <name val="Trebuchet MS"/>
      <family val="2"/>
    </font>
    <font>
      <sz val="7.5"/>
      <color theme="1"/>
      <name val="Trebuchet MS"/>
      <family val="2"/>
    </font>
    <font>
      <b/>
      <sz val="11"/>
      <color rgb="FF7030A0"/>
      <name val="Trebuchet MS"/>
      <family val="2"/>
    </font>
    <font>
      <sz val="11"/>
      <color theme="1"/>
      <name val="Trebuchet MS"/>
    </font>
    <font>
      <sz val="11"/>
      <color rgb="FF000000"/>
      <name val="Trebuchet MS"/>
    </font>
    <font>
      <sz val="11"/>
      <name val="Trebuchet MS"/>
    </font>
    <font>
      <b/>
      <sz val="11"/>
      <name val="Trebuchet MS"/>
    </font>
    <font>
      <b/>
      <sz val="11"/>
      <color rgb="FFFF0000"/>
      <name val="Trebuchet MS"/>
    </font>
    <font>
      <b/>
      <sz val="14"/>
      <name val="Trebuchet MS"/>
    </font>
  </fonts>
  <fills count="7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rgb="FFBFBFBF"/>
        <bgColor indexed="64"/>
      </patternFill>
    </fill>
    <fill>
      <patternFill patternType="solid">
        <fgColor rgb="FFFFFFFF"/>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7E6E6"/>
        <bgColor indexed="64"/>
      </patternFill>
    </fill>
    <fill>
      <patternFill patternType="solid">
        <fgColor theme="0"/>
        <bgColor indexed="64"/>
      </patternFill>
    </fill>
    <fill>
      <patternFill patternType="solid">
        <fgColor theme="2"/>
        <bgColor indexed="64"/>
      </patternFill>
    </fill>
    <fill>
      <patternFill patternType="solid">
        <fgColor theme="1" tint="0.49998474074526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595959"/>
        <bgColor indexed="64"/>
      </patternFill>
    </fill>
    <fill>
      <patternFill patternType="solid">
        <fgColor rgb="FFFF4D5A"/>
        <bgColor indexed="64"/>
      </patternFill>
    </fill>
    <fill>
      <patternFill patternType="solid">
        <fgColor rgb="FF002D4B"/>
        <bgColor indexed="64"/>
      </patternFill>
    </fill>
    <fill>
      <patternFill patternType="solid">
        <fgColor rgb="FFFFFFFF"/>
        <bgColor rgb="FF000000"/>
      </patternFill>
    </fill>
    <fill>
      <patternFill patternType="solid">
        <fgColor rgb="FFBFBFBF"/>
        <bgColor rgb="FF000000"/>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8"/>
      </patternFill>
    </fill>
    <fill>
      <patternFill patternType="lightUp"/>
    </fill>
    <fill>
      <patternFill patternType="lightUp">
        <bgColor theme="0" tint="-0.14999847407452621"/>
      </patternFill>
    </fill>
    <fill>
      <patternFill patternType="lightUp">
        <bgColor theme="0"/>
      </patternFill>
    </fill>
    <fill>
      <patternFill patternType="lightGray">
        <bgColor theme="0" tint="-0.14996795556505021"/>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theme="0" tint="-0.24994659260841701"/>
      </bottom>
      <diagonal/>
    </border>
    <border>
      <left style="medium">
        <color indexed="64"/>
      </left>
      <right style="medium">
        <color indexed="64"/>
      </right>
      <top/>
      <bottom style="thin">
        <color theme="0" tint="-0.24994659260841701"/>
      </bottom>
      <diagonal/>
    </border>
    <border>
      <left/>
      <right style="medium">
        <color indexed="64"/>
      </right>
      <top/>
      <bottom style="thin">
        <color theme="0" tint="-0.24994659260841701"/>
      </bottom>
      <diagonal/>
    </border>
    <border>
      <left style="medium">
        <color indexed="64"/>
      </left>
      <right style="medium">
        <color indexed="64"/>
      </right>
      <top style="medium">
        <color indexed="64"/>
      </top>
      <bottom style="thin">
        <color theme="0" tint="-0.14996795556505021"/>
      </bottom>
      <diagonal/>
    </border>
    <border>
      <left style="medium">
        <color indexed="64"/>
      </left>
      <right style="medium">
        <color indexed="64"/>
      </right>
      <top/>
      <bottom style="thin">
        <color theme="0" tint="-0.14996795556505021"/>
      </bottom>
      <diagonal/>
    </border>
    <border>
      <left style="thin">
        <color rgb="FF000000"/>
      </left>
      <right style="thin">
        <color rgb="FF000000"/>
      </right>
      <top style="thin">
        <color rgb="FF000000"/>
      </top>
      <bottom style="thin">
        <color rgb="FF000000"/>
      </bottom>
      <diagonal/>
    </border>
    <border diagonalUp="1" diagonalDown="1">
      <left style="thin">
        <color rgb="FF000000"/>
      </left>
      <right style="thin">
        <color rgb="FF000000"/>
      </right>
      <top style="thin">
        <color rgb="FF000000"/>
      </top>
      <bottom style="thin">
        <color rgb="FF000000"/>
      </bottom>
      <diagonal style="thin">
        <color indexed="64"/>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diagonalUp="1" diagonalDown="1">
      <left style="thin">
        <color rgb="FF000000"/>
      </left>
      <right/>
      <top style="thin">
        <color rgb="FF000000"/>
      </top>
      <bottom/>
      <diagonal style="thin">
        <color indexed="64"/>
      </diagonal>
    </border>
    <border diagonalUp="1" diagonalDown="1">
      <left/>
      <right/>
      <top style="thin">
        <color rgb="FF000000"/>
      </top>
      <bottom/>
      <diagonal style="thin">
        <color indexed="64"/>
      </diagonal>
    </border>
    <border diagonalUp="1" diagonalDown="1">
      <left/>
      <right style="thin">
        <color rgb="FF000000"/>
      </right>
      <top style="thin">
        <color rgb="FF000000"/>
      </top>
      <bottom/>
      <diagonal style="thin">
        <color indexed="64"/>
      </diagonal>
    </border>
    <border diagonalUp="1" diagonalDown="1">
      <left style="thin">
        <color rgb="FF000000"/>
      </left>
      <right/>
      <top/>
      <bottom style="thin">
        <color rgb="FF000000"/>
      </bottom>
      <diagonal style="thin">
        <color indexed="64"/>
      </diagonal>
    </border>
    <border diagonalUp="1" diagonalDown="1">
      <left/>
      <right/>
      <top/>
      <bottom style="thin">
        <color rgb="FF000000"/>
      </bottom>
      <diagonal style="thin">
        <color indexed="64"/>
      </diagonal>
    </border>
    <border diagonalUp="1" diagonalDown="1">
      <left/>
      <right style="thin">
        <color rgb="FF000000"/>
      </right>
      <top/>
      <bottom style="thin">
        <color rgb="FF000000"/>
      </bottom>
      <diagonal style="thin">
        <color indexed="64"/>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medium">
        <color rgb="FF000000"/>
      </right>
      <top style="medium">
        <color rgb="FF000000"/>
      </top>
      <bottom style="thin">
        <color theme="0" tint="-0.24994659260841701"/>
      </bottom>
      <diagonal/>
    </border>
    <border>
      <left/>
      <right/>
      <top style="medium">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style="thin">
        <color rgb="FF000000"/>
      </bottom>
      <diagonal/>
    </border>
    <border>
      <left style="thin">
        <color rgb="FF000000"/>
      </left>
      <right style="thin">
        <color rgb="FF000000"/>
      </right>
      <top style="thin">
        <color indexed="64"/>
      </top>
      <bottom/>
      <diagonal/>
    </border>
    <border>
      <left/>
      <right style="medium">
        <color indexed="64"/>
      </right>
      <top style="medium">
        <color indexed="64"/>
      </top>
      <bottom style="thin">
        <color theme="0" tint="-0.14996795556505021"/>
      </bottom>
      <diagonal/>
    </border>
    <border>
      <left/>
      <right style="medium">
        <color indexed="64"/>
      </right>
      <top/>
      <bottom style="medium">
        <color indexed="64"/>
      </bottom>
      <diagonal/>
    </border>
    <border>
      <left style="thin">
        <color auto="1"/>
      </left>
      <right style="thin">
        <color auto="1"/>
      </right>
      <top/>
      <bottom style="medium">
        <color rgb="FFC00000"/>
      </bottom>
      <diagonal/>
    </border>
  </borders>
  <cellStyleXfs count="32725">
    <xf numFmtId="0" fontId="0" fillId="0" borderId="0"/>
    <xf numFmtId="0" fontId="4" fillId="2" borderId="3" applyNumberFormat="0" applyFill="0" applyBorder="0" applyAlignment="0" applyProtection="0">
      <alignment horizontal="left"/>
    </xf>
    <xf numFmtId="0" fontId="1" fillId="0" borderId="0">
      <alignment vertical="center"/>
    </xf>
    <xf numFmtId="0" fontId="1" fillId="0" borderId="0">
      <alignment vertical="center"/>
    </xf>
    <xf numFmtId="0" fontId="2" fillId="0" borderId="0" applyNumberFormat="0" applyFill="0" applyBorder="0" applyAlignment="0" applyProtection="0"/>
    <xf numFmtId="0" fontId="3" fillId="2" borderId="2" applyFont="0" applyBorder="0">
      <alignment horizontal="center" wrapText="1"/>
    </xf>
    <xf numFmtId="0" fontId="1" fillId="3" borderId="1" applyNumberFormat="0" applyFont="0" applyBorder="0">
      <alignment horizontal="center" vertical="center"/>
    </xf>
    <xf numFmtId="3" fontId="1" fillId="4" borderId="1" applyFont="0">
      <alignment horizontal="right" vertical="center"/>
      <protection locked="0"/>
    </xf>
    <xf numFmtId="0" fontId="1" fillId="0" borderId="0"/>
    <xf numFmtId="0" fontId="1" fillId="0" borderId="0"/>
    <xf numFmtId="0" fontId="10" fillId="0" borderId="0"/>
    <xf numFmtId="0" fontId="15" fillId="0" borderId="0" applyNumberFormat="0" applyFill="0" applyBorder="0" applyProtection="0">
      <alignment vertical="top" wrapText="1"/>
    </xf>
    <xf numFmtId="0" fontId="8" fillId="0" borderId="0"/>
    <xf numFmtId="0" fontId="1" fillId="0" borderId="0"/>
    <xf numFmtId="0" fontId="1" fillId="0" borderId="0"/>
    <xf numFmtId="43" fontId="8" fillId="0" borderId="0" applyFont="0" applyFill="0" applyBorder="0" applyAlignment="0" applyProtection="0"/>
    <xf numFmtId="0" fontId="17" fillId="0" borderId="0" applyNumberFormat="0" applyFill="0" applyBorder="0" applyAlignment="0" applyProtection="0"/>
    <xf numFmtId="49" fontId="3" fillId="0" borderId="14" applyNumberFormat="0" applyFill="0" applyAlignment="0" applyProtection="0"/>
    <xf numFmtId="0" fontId="3" fillId="0" borderId="48" applyNumberFormat="0" applyFill="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29" fillId="40" borderId="0" applyNumberFormat="0" applyBorder="0" applyAlignment="0" applyProtection="0"/>
    <xf numFmtId="0" fontId="29" fillId="44" borderId="0" applyNumberFormat="0" applyBorder="0" applyAlignment="0" applyProtection="0"/>
    <xf numFmtId="0" fontId="29" fillId="48" borderId="0" applyNumberFormat="0" applyBorder="0" applyAlignment="0" applyProtection="0"/>
    <xf numFmtId="0" fontId="25" fillId="25" borderId="55" applyNumberFormat="0" applyAlignment="0" applyProtection="0"/>
    <xf numFmtId="0" fontId="26" fillId="25" borderId="54" applyNumberFormat="0" applyAlignment="0" applyProtection="0"/>
    <xf numFmtId="0" fontId="24" fillId="24" borderId="54" applyNumberFormat="0" applyAlignment="0" applyProtection="0"/>
    <xf numFmtId="0" fontId="5" fillId="0" borderId="59" applyNumberFormat="0" applyFill="0" applyAlignment="0" applyProtection="0"/>
    <xf numFmtId="0" fontId="28" fillId="0" borderId="0" applyNumberFormat="0" applyFill="0" applyBorder="0" applyAlignment="0" applyProtection="0"/>
    <xf numFmtId="0" fontId="22" fillId="22" borderId="0" applyNumberFormat="0" applyBorder="0" applyAlignment="0" applyProtection="0"/>
    <xf numFmtId="0" fontId="8" fillId="27" borderId="58" applyNumberFormat="0" applyFont="0" applyAlignment="0" applyProtection="0"/>
    <xf numFmtId="0" fontId="23" fillId="23" borderId="0" applyNumberFormat="0" applyBorder="0" applyAlignment="0" applyProtection="0"/>
    <xf numFmtId="0" fontId="18" fillId="0" borderId="0" applyNumberFormat="0" applyFill="0" applyBorder="0" applyAlignment="0" applyProtection="0"/>
    <xf numFmtId="0" fontId="19" fillId="0" borderId="51" applyNumberFormat="0" applyFill="0" applyAlignment="0" applyProtection="0"/>
    <xf numFmtId="0" fontId="20" fillId="0" borderId="52" applyNumberFormat="0" applyFill="0" applyAlignment="0" applyProtection="0"/>
    <xf numFmtId="0" fontId="21" fillId="0" borderId="53" applyNumberFormat="0" applyFill="0" applyAlignment="0" applyProtection="0"/>
    <xf numFmtId="0" fontId="21" fillId="0" borderId="0" applyNumberFormat="0" applyFill="0" applyBorder="0" applyAlignment="0" applyProtection="0"/>
    <xf numFmtId="0" fontId="27" fillId="0" borderId="56" applyNumberFormat="0" applyFill="0" applyAlignment="0" applyProtection="0"/>
    <xf numFmtId="0" fontId="6" fillId="0" borderId="0" applyNumberFormat="0" applyFill="0" applyBorder="0" applyAlignment="0" applyProtection="0"/>
    <xf numFmtId="0" fontId="14" fillId="26" borderId="57" applyNumberFormat="0" applyAlignment="0" applyProtection="0"/>
    <xf numFmtId="0" fontId="30" fillId="0" borderId="0"/>
    <xf numFmtId="43" fontId="8" fillId="0" borderId="0" applyFont="0" applyFill="0" applyBorder="0" applyAlignment="0" applyProtection="0"/>
    <xf numFmtId="169" fontId="11" fillId="0" borderId="0" applyFont="0" applyFill="0" applyBorder="0" applyAlignment="0" applyProtection="0"/>
    <xf numFmtId="0" fontId="8" fillId="0" borderId="0"/>
    <xf numFmtId="0" fontId="1" fillId="0" borderId="0"/>
    <xf numFmtId="0" fontId="1" fillId="0" borderId="0"/>
    <xf numFmtId="0" fontId="1" fillId="0" borderId="0"/>
    <xf numFmtId="170" fontId="1" fillId="0" borderId="0"/>
    <xf numFmtId="0" fontId="31" fillId="0" borderId="0"/>
    <xf numFmtId="0" fontId="31" fillId="0" borderId="0"/>
    <xf numFmtId="170" fontId="31" fillId="0" borderId="0"/>
    <xf numFmtId="170" fontId="1" fillId="0" borderId="0"/>
    <xf numFmtId="0" fontId="31" fillId="0" borderId="0"/>
    <xf numFmtId="0" fontId="31" fillId="0" borderId="0"/>
    <xf numFmtId="0" fontId="1" fillId="0" borderId="0"/>
    <xf numFmtId="170" fontId="1" fillId="0" borderId="0"/>
    <xf numFmtId="0" fontId="31" fillId="0" borderId="0"/>
    <xf numFmtId="0" fontId="31" fillId="0" borderId="0"/>
    <xf numFmtId="170" fontId="31" fillId="0" borderId="0"/>
    <xf numFmtId="170" fontId="31" fillId="0" borderId="0"/>
    <xf numFmtId="0" fontId="31" fillId="0" borderId="0"/>
    <xf numFmtId="0" fontId="1" fillId="0" borderId="0"/>
    <xf numFmtId="170" fontId="1" fillId="0" borderId="0"/>
    <xf numFmtId="0" fontId="31" fillId="0" borderId="0"/>
    <xf numFmtId="170" fontId="1" fillId="0" borderId="0"/>
    <xf numFmtId="0" fontId="1" fillId="0" borderId="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32" fillId="53"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70" fontId="13" fillId="59" borderId="0" applyNumberFormat="0" applyBorder="0" applyAlignment="0" applyProtection="0"/>
    <xf numFmtId="0" fontId="32" fillId="53" borderId="0" applyNumberFormat="0" applyBorder="0" applyAlignment="0" applyProtection="0"/>
    <xf numFmtId="0" fontId="33" fillId="59" borderId="0" applyNumberFormat="0" applyBorder="0" applyAlignment="0" applyProtection="0"/>
    <xf numFmtId="0" fontId="34" fillId="53" borderId="0" applyNumberFormat="0" applyBorder="0" applyAlignment="0" applyProtection="0"/>
    <xf numFmtId="170" fontId="33" fillId="53" borderId="0" applyNumberFormat="0" applyBorder="0" applyAlignment="0" applyProtection="0"/>
    <xf numFmtId="0" fontId="34"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70" fontId="13" fillId="58" borderId="0" applyNumberFormat="0" applyBorder="0" applyAlignment="0" applyProtection="0"/>
    <xf numFmtId="0" fontId="32" fillId="54" borderId="0" applyNumberFormat="0" applyBorder="0" applyAlignment="0" applyProtection="0"/>
    <xf numFmtId="0" fontId="33" fillId="58" borderId="0" applyNumberFormat="0" applyBorder="0" applyAlignment="0" applyProtection="0"/>
    <xf numFmtId="0" fontId="34" fillId="54" borderId="0" applyNumberFormat="0" applyBorder="0" applyAlignment="0" applyProtection="0"/>
    <xf numFmtId="170" fontId="33" fillId="54" borderId="0" applyNumberFormat="0" applyBorder="0" applyAlignment="0" applyProtection="0"/>
    <xf numFmtId="0" fontId="34"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170" fontId="13" fillId="60" borderId="0" applyNumberFormat="0" applyBorder="0" applyAlignment="0" applyProtection="0"/>
    <xf numFmtId="0" fontId="32" fillId="55" borderId="0" applyNumberFormat="0" applyBorder="0" applyAlignment="0" applyProtection="0"/>
    <xf numFmtId="0" fontId="33" fillId="60" borderId="0" applyNumberFormat="0" applyBorder="0" applyAlignment="0" applyProtection="0"/>
    <xf numFmtId="0" fontId="34" fillId="55" borderId="0" applyNumberFormat="0" applyBorder="0" applyAlignment="0" applyProtection="0"/>
    <xf numFmtId="170" fontId="33" fillId="55" borderId="0" applyNumberFormat="0" applyBorder="0" applyAlignment="0" applyProtection="0"/>
    <xf numFmtId="0" fontId="34"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170" fontId="13" fillId="59" borderId="0" applyNumberFormat="0" applyBorder="0" applyAlignment="0" applyProtection="0"/>
    <xf numFmtId="0" fontId="32" fillId="56" borderId="0" applyNumberFormat="0" applyBorder="0" applyAlignment="0" applyProtection="0"/>
    <xf numFmtId="0" fontId="33" fillId="59" borderId="0" applyNumberFormat="0" applyBorder="0" applyAlignment="0" applyProtection="0"/>
    <xf numFmtId="0" fontId="34" fillId="56" borderId="0" applyNumberFormat="0" applyBorder="0" applyAlignment="0" applyProtection="0"/>
    <xf numFmtId="170" fontId="33" fillId="56" borderId="0" applyNumberFormat="0" applyBorder="0" applyAlignment="0" applyProtection="0"/>
    <xf numFmtId="0" fontId="34"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170" fontId="13" fillId="57" borderId="0" applyNumberFormat="0" applyBorder="0" applyAlignment="0" applyProtection="0"/>
    <xf numFmtId="0" fontId="32" fillId="57" borderId="0" applyNumberFormat="0" applyBorder="0" applyAlignment="0" applyProtection="0"/>
    <xf numFmtId="0" fontId="33" fillId="57" borderId="0" applyNumberFormat="0" applyBorder="0" applyAlignment="0" applyProtection="0"/>
    <xf numFmtId="0" fontId="34" fillId="57" borderId="0" applyNumberFormat="0" applyBorder="0" applyAlignment="0" applyProtection="0"/>
    <xf numFmtId="170" fontId="33" fillId="57" borderId="0" applyNumberFormat="0" applyBorder="0" applyAlignment="0" applyProtection="0"/>
    <xf numFmtId="0" fontId="34"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2" fillId="57" borderId="0" applyNumberFormat="0" applyBorder="0" applyAlignment="0" applyProtection="0"/>
    <xf numFmtId="0" fontId="32"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70" fontId="13" fillId="58" borderId="0" applyNumberFormat="0" applyBorder="0" applyAlignment="0" applyProtection="0"/>
    <xf numFmtId="0" fontId="32" fillId="58" borderId="0" applyNumberFormat="0" applyBorder="0" applyAlignment="0" applyProtection="0"/>
    <xf numFmtId="0" fontId="33" fillId="58" borderId="0" applyNumberFormat="0" applyBorder="0" applyAlignment="0" applyProtection="0"/>
    <xf numFmtId="0" fontId="34" fillId="58" borderId="0" applyNumberFormat="0" applyBorder="0" applyAlignment="0" applyProtection="0"/>
    <xf numFmtId="170" fontId="33" fillId="58" borderId="0" applyNumberFormat="0" applyBorder="0" applyAlignment="0" applyProtection="0"/>
    <xf numFmtId="0" fontId="34" fillId="58" borderId="0" applyNumberFormat="0" applyBorder="0" applyAlignment="0" applyProtection="0"/>
    <xf numFmtId="0" fontId="33" fillId="58" borderId="0" applyNumberFormat="0" applyBorder="0" applyAlignment="0" applyProtection="0"/>
    <xf numFmtId="0" fontId="33" fillId="58" borderId="0" applyNumberFormat="0" applyBorder="0" applyAlignment="0" applyProtection="0"/>
    <xf numFmtId="0" fontId="32" fillId="58"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5"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32" fillId="61"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170" fontId="13" fillId="65" borderId="0" applyNumberFormat="0" applyBorder="0" applyAlignment="0" applyProtection="0"/>
    <xf numFmtId="0" fontId="32" fillId="61" borderId="0" applyNumberFormat="0" applyBorder="0" applyAlignment="0" applyProtection="0"/>
    <xf numFmtId="0" fontId="33" fillId="65" borderId="0" applyNumberFormat="0" applyBorder="0" applyAlignment="0" applyProtection="0"/>
    <xf numFmtId="0" fontId="34" fillId="61" borderId="0" applyNumberFormat="0" applyBorder="0" applyAlignment="0" applyProtection="0"/>
    <xf numFmtId="170" fontId="33" fillId="61" borderId="0" applyNumberFormat="0" applyBorder="0" applyAlignment="0" applyProtection="0"/>
    <xf numFmtId="0" fontId="34"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170" fontId="13" fillId="62" borderId="0" applyNumberFormat="0" applyBorder="0" applyAlignment="0" applyProtection="0"/>
    <xf numFmtId="0" fontId="32" fillId="62" borderId="0" applyNumberFormat="0" applyBorder="0" applyAlignment="0" applyProtection="0"/>
    <xf numFmtId="0" fontId="33" fillId="62" borderId="0" applyNumberFormat="0" applyBorder="0" applyAlignment="0" applyProtection="0"/>
    <xf numFmtId="0" fontId="34" fillId="62" borderId="0" applyNumberFormat="0" applyBorder="0" applyAlignment="0" applyProtection="0"/>
    <xf numFmtId="170" fontId="33" fillId="62" borderId="0" applyNumberFormat="0" applyBorder="0" applyAlignment="0" applyProtection="0"/>
    <xf numFmtId="0" fontId="34" fillId="62" borderId="0" applyNumberFormat="0" applyBorder="0" applyAlignment="0" applyProtection="0"/>
    <xf numFmtId="0" fontId="33" fillId="62" borderId="0" applyNumberFormat="0" applyBorder="0" applyAlignment="0" applyProtection="0"/>
    <xf numFmtId="0" fontId="33"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170" fontId="13" fillId="66" borderId="0" applyNumberFormat="0" applyBorder="0" applyAlignment="0" applyProtection="0"/>
    <xf numFmtId="0" fontId="32" fillId="63" borderId="0" applyNumberFormat="0" applyBorder="0" applyAlignment="0" applyProtection="0"/>
    <xf numFmtId="0" fontId="33" fillId="66" borderId="0" applyNumberFormat="0" applyBorder="0" applyAlignment="0" applyProtection="0"/>
    <xf numFmtId="0" fontId="34" fillId="63" borderId="0" applyNumberFormat="0" applyBorder="0" applyAlignment="0" applyProtection="0"/>
    <xf numFmtId="170" fontId="33" fillId="63" borderId="0" applyNumberFormat="0" applyBorder="0" applyAlignment="0" applyProtection="0"/>
    <xf numFmtId="0" fontId="34" fillId="63" borderId="0" applyNumberFormat="0" applyBorder="0" applyAlignment="0" applyProtection="0"/>
    <xf numFmtId="0" fontId="33" fillId="63" borderId="0" applyNumberFormat="0" applyBorder="0" applyAlignment="0" applyProtection="0"/>
    <xf numFmtId="0" fontId="33" fillId="63" borderId="0" applyNumberFormat="0" applyBorder="0" applyAlignment="0" applyProtection="0"/>
    <xf numFmtId="0" fontId="32" fillId="63" borderId="0" applyNumberFormat="0" applyBorder="0" applyAlignment="0" applyProtection="0"/>
    <xf numFmtId="0" fontId="32" fillId="56" borderId="0" applyNumberFormat="0" applyBorder="0" applyAlignment="0" applyProtection="0"/>
    <xf numFmtId="0" fontId="13" fillId="65" borderId="0" applyNumberFormat="0" applyBorder="0" applyAlignment="0" applyProtection="0"/>
    <xf numFmtId="0" fontId="13" fillId="65" borderId="0" applyNumberFormat="0" applyBorder="0" applyAlignment="0" applyProtection="0"/>
    <xf numFmtId="170" fontId="13" fillId="65" borderId="0" applyNumberFormat="0" applyBorder="0" applyAlignment="0" applyProtection="0"/>
    <xf numFmtId="0" fontId="32" fillId="56" borderId="0" applyNumberFormat="0" applyBorder="0" applyAlignment="0" applyProtection="0"/>
    <xf numFmtId="0" fontId="33" fillId="65" borderId="0" applyNumberFormat="0" applyBorder="0" applyAlignment="0" applyProtection="0"/>
    <xf numFmtId="0" fontId="34" fillId="56" borderId="0" applyNumberFormat="0" applyBorder="0" applyAlignment="0" applyProtection="0"/>
    <xf numFmtId="170" fontId="33" fillId="56" borderId="0" applyNumberFormat="0" applyBorder="0" applyAlignment="0" applyProtection="0"/>
    <xf numFmtId="0" fontId="34"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2" fillId="56" borderId="0" applyNumberFormat="0" applyBorder="0" applyAlignment="0" applyProtection="0"/>
    <xf numFmtId="0" fontId="32" fillId="61"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170" fontId="13" fillId="67" borderId="0" applyNumberFormat="0" applyBorder="0" applyAlignment="0" applyProtection="0"/>
    <xf numFmtId="0" fontId="32" fillId="61" borderId="0" applyNumberFormat="0" applyBorder="0" applyAlignment="0" applyProtection="0"/>
    <xf numFmtId="0" fontId="33" fillId="67" borderId="0" applyNumberFormat="0" applyBorder="0" applyAlignment="0" applyProtection="0"/>
    <xf numFmtId="0" fontId="34" fillId="61" borderId="0" applyNumberFormat="0" applyBorder="0" applyAlignment="0" applyProtection="0"/>
    <xf numFmtId="170" fontId="33" fillId="61" borderId="0" applyNumberFormat="0" applyBorder="0" applyAlignment="0" applyProtection="0"/>
    <xf numFmtId="0" fontId="34" fillId="61"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2" fillId="61" borderId="0" applyNumberFormat="0" applyBorder="0" applyAlignment="0" applyProtection="0"/>
    <xf numFmtId="0" fontId="32" fillId="6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170" fontId="13" fillId="58" borderId="0" applyNumberFormat="0" applyBorder="0" applyAlignment="0" applyProtection="0"/>
    <xf numFmtId="0" fontId="32" fillId="64" borderId="0" applyNumberFormat="0" applyBorder="0" applyAlignment="0" applyProtection="0"/>
    <xf numFmtId="0" fontId="33" fillId="58" borderId="0" applyNumberFormat="0" applyBorder="0" applyAlignment="0" applyProtection="0"/>
    <xf numFmtId="0" fontId="34" fillId="64" borderId="0" applyNumberFormat="0" applyBorder="0" applyAlignment="0" applyProtection="0"/>
    <xf numFmtId="170" fontId="33" fillId="64" borderId="0" applyNumberFormat="0" applyBorder="0" applyAlignment="0" applyProtection="0"/>
    <xf numFmtId="0" fontId="34" fillId="64"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2" fillId="64"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58"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5"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6"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6"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cellStyleXfs>
  <cellXfs count="891">
    <xf numFmtId="0" fontId="0" fillId="0" borderId="0" xfId="0"/>
    <xf numFmtId="0" fontId="36" fillId="0" borderId="0" xfId="0" applyFont="1" applyAlignment="1">
      <alignment horizontal="left"/>
    </xf>
    <xf numFmtId="0" fontId="37" fillId="0" borderId="0" xfId="0" applyFont="1"/>
    <xf numFmtId="0" fontId="38" fillId="0" borderId="0" xfId="0" applyFont="1" applyAlignment="1">
      <alignment horizontal="center"/>
    </xf>
    <xf numFmtId="0" fontId="39" fillId="18" borderId="15" xfId="0" applyFont="1" applyFill="1" applyBorder="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38" fillId="0" borderId="47" xfId="0" applyFont="1" applyBorder="1" applyAlignment="1">
      <alignment horizontal="center" vertical="center"/>
    </xf>
    <xf numFmtId="0" fontId="41" fillId="0" borderId="24" xfId="16" applyFont="1" applyBorder="1" applyAlignment="1">
      <alignment horizontal="left" vertical="center"/>
    </xf>
    <xf numFmtId="0" fontId="38" fillId="0" borderId="23" xfId="0" applyFont="1" applyBorder="1" applyAlignment="1">
      <alignment horizontal="center" vertical="center"/>
    </xf>
    <xf numFmtId="0" fontId="38" fillId="0" borderId="22" xfId="0" applyFont="1" applyBorder="1" applyAlignment="1">
      <alignment horizontal="center" vertical="center"/>
    </xf>
    <xf numFmtId="0" fontId="41" fillId="0" borderId="23" xfId="16" applyFont="1" applyBorder="1" applyAlignment="1">
      <alignment horizontal="left" vertical="center"/>
    </xf>
    <xf numFmtId="0" fontId="38" fillId="0" borderId="19" xfId="0" applyFont="1" applyBorder="1" applyAlignment="1">
      <alignment horizontal="center" vertical="center"/>
    </xf>
    <xf numFmtId="0" fontId="38" fillId="0" borderId="21" xfId="0" applyFont="1" applyBorder="1" applyAlignment="1">
      <alignment horizontal="center"/>
    </xf>
    <xf numFmtId="0" fontId="38" fillId="0" borderId="19" xfId="0" applyFont="1" applyBorder="1" applyAlignment="1">
      <alignment horizontal="center"/>
    </xf>
    <xf numFmtId="0" fontId="38" fillId="0" borderId="15" xfId="0" applyFont="1" applyBorder="1" applyAlignment="1">
      <alignment horizontal="center"/>
    </xf>
    <xf numFmtId="0" fontId="38" fillId="0" borderId="18" xfId="0" applyFont="1" applyBorder="1" applyAlignment="1">
      <alignment horizontal="center"/>
    </xf>
    <xf numFmtId="0" fontId="41" fillId="0" borderId="17" xfId="16" applyFont="1" applyBorder="1" applyAlignment="1">
      <alignment horizontal="left" vertical="center"/>
    </xf>
    <xf numFmtId="0" fontId="38" fillId="0" borderId="15" xfId="0" applyFont="1" applyBorder="1" applyAlignment="1">
      <alignment horizontal="center" vertical="center"/>
    </xf>
    <xf numFmtId="0" fontId="37" fillId="0" borderId="0" xfId="0" applyFont="1" applyAlignment="1">
      <alignment horizontal="left" vertical="top"/>
    </xf>
    <xf numFmtId="0" fontId="38" fillId="0" borderId="25" xfId="0" applyFont="1" applyBorder="1" applyAlignment="1">
      <alignment horizontal="center" vertical="center"/>
    </xf>
    <xf numFmtId="0" fontId="38" fillId="0" borderId="26" xfId="0" applyFont="1" applyBorder="1" applyAlignment="1">
      <alignment horizontal="center" vertical="center"/>
    </xf>
    <xf numFmtId="0" fontId="38" fillId="0" borderId="0" xfId="0" applyFont="1" applyAlignment="1">
      <alignment horizontal="center" vertical="top"/>
    </xf>
    <xf numFmtId="0" fontId="38" fillId="0" borderId="0" xfId="0" applyFont="1" applyAlignment="1">
      <alignment horizontal="center" vertical="center" wrapText="1"/>
    </xf>
    <xf numFmtId="0" fontId="37" fillId="0" borderId="0" xfId="0" applyFont="1" applyAlignment="1">
      <alignment vertical="center" wrapText="1"/>
    </xf>
    <xf numFmtId="0" fontId="37" fillId="0" borderId="0" xfId="0" applyFont="1" applyAlignment="1">
      <alignment horizontal="center" vertical="center"/>
    </xf>
    <xf numFmtId="0" fontId="37"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vertical="top"/>
    </xf>
    <xf numFmtId="0" fontId="44" fillId="0" borderId="0" xfId="16329" applyFont="1"/>
    <xf numFmtId="49" fontId="43" fillId="0" borderId="1" xfId="9" applyNumberFormat="1" applyFont="1" applyBorder="1" applyAlignment="1">
      <alignment horizontal="center" vertical="center" wrapText="1"/>
    </xf>
    <xf numFmtId="0" fontId="40" fillId="0" borderId="1" xfId="9" applyFont="1" applyBorder="1" applyAlignment="1">
      <alignment horizontal="center" vertical="center" wrapText="1"/>
    </xf>
    <xf numFmtId="0" fontId="43" fillId="0" borderId="1" xfId="9" applyFont="1" applyBorder="1" applyAlignment="1">
      <alignment horizontal="center" vertical="center" wrapText="1"/>
    </xf>
    <xf numFmtId="0" fontId="43" fillId="0" borderId="1" xfId="9" applyFont="1" applyBorder="1" applyAlignment="1">
      <alignment horizontal="left" vertical="center" wrapText="1"/>
    </xf>
    <xf numFmtId="0" fontId="43" fillId="0" borderId="1" xfId="9" applyFont="1" applyBorder="1" applyAlignment="1">
      <alignment vertical="center" wrapText="1"/>
    </xf>
    <xf numFmtId="0" fontId="43" fillId="0" borderId="1" xfId="9" quotePrefix="1" applyFont="1" applyBorder="1" applyAlignment="1">
      <alignment horizontal="center" vertical="center" wrapText="1"/>
    </xf>
    <xf numFmtId="0" fontId="37" fillId="0" borderId="0" xfId="10" applyFont="1"/>
    <xf numFmtId="0" fontId="45" fillId="0" borderId="0" xfId="0" applyFont="1" applyAlignment="1">
      <alignment horizontal="justify" vertical="center" wrapText="1"/>
    </xf>
    <xf numFmtId="0" fontId="46" fillId="0" borderId="0" xfId="0" applyFont="1" applyAlignment="1">
      <alignment horizontal="justify" vertical="center" wrapText="1"/>
    </xf>
    <xf numFmtId="0" fontId="47" fillId="0" borderId="0" xfId="0" applyFont="1" applyAlignment="1">
      <alignment horizontal="justify" vertical="center" wrapText="1"/>
    </xf>
    <xf numFmtId="0" fontId="48" fillId="0" borderId="1" xfId="0" quotePrefix="1" applyFont="1" applyBorder="1" applyAlignment="1">
      <alignment horizontal="center" vertical="center" wrapText="1"/>
    </xf>
    <xf numFmtId="0" fontId="47" fillId="0" borderId="1" xfId="0" quotePrefix="1" applyFont="1" applyBorder="1" applyAlignment="1">
      <alignment horizontal="center" vertical="center" wrapText="1"/>
    </xf>
    <xf numFmtId="0" fontId="47" fillId="0" borderId="1" xfId="0" applyFont="1" applyBorder="1" applyAlignment="1">
      <alignment horizontal="justify" vertical="center" wrapText="1"/>
    </xf>
    <xf numFmtId="0" fontId="43" fillId="0" borderId="0" xfId="0" applyFont="1"/>
    <xf numFmtId="0" fontId="49" fillId="0" borderId="0" xfId="0" applyFont="1" applyAlignment="1">
      <alignment vertical="center" wrapText="1"/>
    </xf>
    <xf numFmtId="0" fontId="50" fillId="0" borderId="0" xfId="0" applyFont="1" applyAlignment="1">
      <alignment vertical="center" wrapText="1"/>
    </xf>
    <xf numFmtId="0" fontId="43" fillId="0" borderId="0" xfId="0" applyFont="1" applyAlignment="1">
      <alignment horizontal="right" vertical="center" wrapText="1"/>
    </xf>
    <xf numFmtId="0" fontId="43" fillId="0" borderId="0" xfId="0" applyFont="1" applyAlignment="1">
      <alignment vertical="center" wrapText="1"/>
    </xf>
    <xf numFmtId="0" fontId="43" fillId="0" borderId="6" xfId="0" applyFont="1" applyBorder="1" applyAlignment="1">
      <alignment vertical="center" wrapText="1"/>
    </xf>
    <xf numFmtId="0" fontId="40" fillId="0" borderId="1" xfId="0" applyFont="1" applyBorder="1" applyAlignment="1">
      <alignment horizontal="center" vertical="center" wrapText="1"/>
    </xf>
    <xf numFmtId="0" fontId="40" fillId="0" borderId="6" xfId="0" applyFont="1" applyBorder="1" applyAlignment="1">
      <alignment horizontal="center" vertical="center" wrapText="1"/>
    </xf>
    <xf numFmtId="0" fontId="43" fillId="0" borderId="1" xfId="0" quotePrefix="1" applyFont="1" applyBorder="1" applyAlignment="1">
      <alignment horizontal="center" vertical="center" wrapText="1"/>
    </xf>
    <xf numFmtId="0" fontId="40" fillId="0" borderId="1" xfId="0" applyFont="1" applyBorder="1" applyAlignment="1">
      <alignment vertical="center" wrapText="1"/>
    </xf>
    <xf numFmtId="0" fontId="43" fillId="0" borderId="1" xfId="0" applyFont="1" applyBorder="1" applyAlignment="1">
      <alignment horizontal="center" vertical="center" wrapText="1"/>
    </xf>
    <xf numFmtId="0" fontId="43" fillId="0" borderId="1" xfId="0" applyFont="1" applyBorder="1" applyAlignment="1">
      <alignment horizontal="left" vertical="center" wrapText="1" indent="3"/>
    </xf>
    <xf numFmtId="0" fontId="52" fillId="0" borderId="0" xfId="0" applyFont="1"/>
    <xf numFmtId="0" fontId="45" fillId="0" borderId="0" xfId="0" applyFont="1" applyAlignment="1">
      <alignment vertical="center" wrapText="1"/>
    </xf>
    <xf numFmtId="0" fontId="51" fillId="0" borderId="0" xfId="0" applyFont="1" applyAlignment="1">
      <alignment vertical="center" wrapText="1"/>
    </xf>
    <xf numFmtId="0" fontId="48" fillId="0" borderId="0" xfId="0" applyFont="1" applyAlignment="1">
      <alignment vertical="center" wrapText="1"/>
    </xf>
    <xf numFmtId="0" fontId="47" fillId="0" borderId="0" xfId="0" applyFont="1" applyAlignment="1">
      <alignment vertical="center" wrapText="1"/>
    </xf>
    <xf numFmtId="0" fontId="47" fillId="0" borderId="6" xfId="0" applyFont="1" applyBorder="1" applyAlignment="1">
      <alignment horizontal="center" vertical="center" wrapText="1"/>
    </xf>
    <xf numFmtId="0" fontId="47" fillId="0" borderId="1" xfId="0" applyFont="1" applyBorder="1" applyAlignment="1">
      <alignment horizontal="center" vertical="center" wrapText="1"/>
    </xf>
    <xf numFmtId="0" fontId="48" fillId="0" borderId="6" xfId="0" quotePrefix="1" applyFont="1" applyBorder="1" applyAlignment="1">
      <alignment horizontal="center" vertical="center" wrapText="1"/>
    </xf>
    <xf numFmtId="0" fontId="47" fillId="0" borderId="1" xfId="0" applyFont="1" applyBorder="1" applyAlignment="1">
      <alignment vertical="center" wrapText="1"/>
    </xf>
    <xf numFmtId="0" fontId="48" fillId="0" borderId="1" xfId="0" applyFont="1" applyBorder="1" applyAlignment="1">
      <alignment horizontal="left" vertical="center" wrapText="1" indent="1"/>
    </xf>
    <xf numFmtId="0" fontId="48" fillId="0" borderId="1" xfId="0" applyFont="1" applyBorder="1" applyAlignment="1">
      <alignment horizontal="left" vertical="center" wrapText="1" indent="2"/>
    </xf>
    <xf numFmtId="0" fontId="48" fillId="0" borderId="1" xfId="0" applyFont="1" applyBorder="1" applyAlignment="1">
      <alignment horizontal="center" vertical="center" wrapText="1"/>
    </xf>
    <xf numFmtId="0" fontId="36" fillId="0" borderId="0" xfId="0" applyFont="1" applyAlignment="1">
      <alignment vertical="center"/>
    </xf>
    <xf numFmtId="0" fontId="54" fillId="0" borderId="0" xfId="0" applyFont="1" applyAlignment="1">
      <alignment vertical="center"/>
    </xf>
    <xf numFmtId="0" fontId="52" fillId="0" borderId="0" xfId="0" applyFont="1" applyAlignment="1">
      <alignment vertical="center"/>
    </xf>
    <xf numFmtId="0" fontId="37" fillId="0" borderId="0" xfId="0" applyFont="1" applyAlignment="1">
      <alignment vertical="center"/>
    </xf>
    <xf numFmtId="0" fontId="55" fillId="0" borderId="0" xfId="0" applyFont="1" applyAlignment="1">
      <alignment vertical="center"/>
    </xf>
    <xf numFmtId="0" fontId="52" fillId="0" borderId="1" xfId="0" applyFont="1" applyBorder="1" applyAlignment="1">
      <alignment horizontal="center" vertical="center"/>
    </xf>
    <xf numFmtId="0" fontId="52" fillId="0" borderId="1" xfId="0" applyFont="1" applyBorder="1" applyAlignment="1">
      <alignment wrapText="1"/>
    </xf>
    <xf numFmtId="0" fontId="56" fillId="0" borderId="1" xfId="0" applyFont="1" applyBorder="1" applyAlignment="1">
      <alignment vertical="center" wrapText="1"/>
    </xf>
    <xf numFmtId="0" fontId="37" fillId="0" borderId="1" xfId="0" applyFont="1" applyBorder="1" applyAlignment="1">
      <alignment wrapText="1"/>
    </xf>
    <xf numFmtId="166" fontId="48" fillId="15" borderId="1" xfId="0" applyNumberFormat="1" applyFont="1" applyFill="1" applyBorder="1" applyAlignment="1">
      <alignment horizontal="center" vertical="center"/>
    </xf>
    <xf numFmtId="0" fontId="37" fillId="0" borderId="1" xfId="0" applyFont="1" applyBorder="1" applyAlignment="1">
      <alignment horizontal="center" wrapText="1"/>
    </xf>
    <xf numFmtId="0" fontId="48" fillId="0" borderId="1" xfId="0" applyFont="1" applyBorder="1" applyAlignment="1">
      <alignment horizontal="left" vertical="center" wrapText="1" indent="3"/>
    </xf>
    <xf numFmtId="0" fontId="38" fillId="0" borderId="1" xfId="0" applyFont="1" applyBorder="1" applyAlignment="1">
      <alignment horizontal="center" wrapText="1"/>
    </xf>
    <xf numFmtId="0" fontId="36" fillId="0" borderId="0" xfId="0" applyFont="1" applyAlignment="1">
      <alignment horizontal="left" vertical="top"/>
    </xf>
    <xf numFmtId="49" fontId="43" fillId="0" borderId="1" xfId="9" quotePrefix="1" applyNumberFormat="1" applyFont="1" applyBorder="1" applyAlignment="1">
      <alignment horizontal="center" vertical="center" wrapText="1"/>
    </xf>
    <xf numFmtId="0" fontId="43" fillId="0" borderId="1" xfId="0" applyFont="1" applyBorder="1" applyAlignment="1">
      <alignment wrapText="1"/>
    </xf>
    <xf numFmtId="0" fontId="43" fillId="0" borderId="6" xfId="0" applyFont="1" applyBorder="1" applyAlignment="1">
      <alignment wrapText="1"/>
    </xf>
    <xf numFmtId="0" fontId="57" fillId="0" borderId="6" xfId="0" applyFont="1" applyBorder="1" applyAlignment="1">
      <alignment horizontal="left" vertical="center" wrapText="1" indent="2"/>
    </xf>
    <xf numFmtId="0" fontId="49" fillId="0" borderId="0" xfId="0" applyFont="1"/>
    <xf numFmtId="0" fontId="44" fillId="0" borderId="0" xfId="0" applyFont="1" applyAlignment="1">
      <alignment vertical="center" wrapText="1"/>
    </xf>
    <xf numFmtId="0" fontId="37" fillId="0" borderId="1" xfId="0" applyFont="1" applyBorder="1" applyAlignment="1">
      <alignment horizontal="center" vertical="center" wrapText="1"/>
    </xf>
    <xf numFmtId="0" fontId="38" fillId="0" borderId="0" xfId="0" applyFont="1" applyAlignment="1">
      <alignment vertical="center" wrapText="1"/>
    </xf>
    <xf numFmtId="0" fontId="38" fillId="0" borderId="1" xfId="0" applyFont="1" applyBorder="1" applyAlignment="1">
      <alignment horizontal="center" vertical="center" wrapText="1"/>
    </xf>
    <xf numFmtId="0" fontId="43" fillId="0" borderId="1" xfId="0" applyFont="1" applyBorder="1" applyAlignment="1">
      <alignment horizontal="center" vertical="center"/>
    </xf>
    <xf numFmtId="0" fontId="43" fillId="0" borderId="1" xfId="0" applyFont="1" applyBorder="1" applyAlignment="1">
      <alignment vertical="center" wrapText="1"/>
    </xf>
    <xf numFmtId="0" fontId="38" fillId="0" borderId="1" xfId="0" applyFont="1" applyBorder="1" applyAlignment="1">
      <alignment horizontal="center" vertical="center"/>
    </xf>
    <xf numFmtId="0" fontId="38" fillId="0" borderId="1" xfId="0" applyFont="1" applyBorder="1" applyAlignment="1">
      <alignment vertical="center" wrapText="1"/>
    </xf>
    <xf numFmtId="0" fontId="38" fillId="0" borderId="0" xfId="0" applyFont="1"/>
    <xf numFmtId="0" fontId="59" fillId="0" borderId="0" xfId="0" applyFont="1"/>
    <xf numFmtId="0" fontId="60" fillId="0" borderId="0" xfId="0" applyFont="1" applyAlignment="1">
      <alignment horizontal="center" vertical="center"/>
    </xf>
    <xf numFmtId="0" fontId="37" fillId="0" borderId="5" xfId="0" applyFont="1" applyBorder="1" applyAlignment="1">
      <alignment horizontal="center" vertical="center" wrapText="1"/>
    </xf>
    <xf numFmtId="0" fontId="61" fillId="0" borderId="7" xfId="0" applyFont="1" applyBorder="1" applyAlignment="1">
      <alignment vertical="center" wrapText="1"/>
    </xf>
    <xf numFmtId="0" fontId="37" fillId="0" borderId="4" xfId="0" applyFont="1" applyBorder="1" applyAlignment="1">
      <alignment horizontal="center" vertical="center" wrapText="1"/>
    </xf>
    <xf numFmtId="9" fontId="38" fillId="0" borderId="1" xfId="0" applyNumberFormat="1" applyFont="1" applyBorder="1" applyAlignment="1">
      <alignment horizontal="center" vertical="center" wrapText="1"/>
    </xf>
    <xf numFmtId="0" fontId="37" fillId="0" borderId="1" xfId="0" applyFont="1" applyBorder="1" applyAlignment="1">
      <alignment vertical="center"/>
    </xf>
    <xf numFmtId="0" fontId="40" fillId="0" borderId="1" xfId="0" applyFont="1" applyBorder="1" applyAlignment="1">
      <alignment vertical="center"/>
    </xf>
    <xf numFmtId="0" fontId="37" fillId="0" borderId="0" xfId="0" applyFont="1" applyAlignment="1">
      <alignment horizontal="center"/>
    </xf>
    <xf numFmtId="0" fontId="49" fillId="0" borderId="0" xfId="0" applyFont="1" applyAlignment="1">
      <alignment vertical="center"/>
    </xf>
    <xf numFmtId="0" fontId="52" fillId="0" borderId="0" xfId="0" applyFont="1" applyAlignment="1">
      <alignment vertical="center" wrapText="1"/>
    </xf>
    <xf numFmtId="0" fontId="54" fillId="0" borderId="0" xfId="0" applyFont="1"/>
    <xf numFmtId="0" fontId="63" fillId="0" borderId="1" xfId="0" applyFont="1" applyBorder="1" applyAlignment="1">
      <alignment vertical="center" wrapText="1"/>
    </xf>
    <xf numFmtId="0" fontId="49" fillId="0" borderId="0" xfId="2" applyFont="1">
      <alignment vertical="center"/>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0" xfId="0" applyFont="1" applyAlignment="1">
      <alignment horizontal="center" vertical="center" wrapText="1"/>
    </xf>
    <xf numFmtId="0" fontId="37" fillId="0" borderId="1" xfId="0" applyFont="1" applyBorder="1" applyAlignment="1">
      <alignment vertical="center" wrapText="1"/>
    </xf>
    <xf numFmtId="0" fontId="44" fillId="0" borderId="1" xfId="0" applyFont="1" applyBorder="1" applyAlignment="1">
      <alignment horizontal="center" vertical="center" wrapText="1"/>
    </xf>
    <xf numFmtId="0" fontId="57" fillId="0" borderId="1" xfId="0" applyFont="1" applyBorder="1" applyAlignment="1">
      <alignment vertical="center" wrapText="1"/>
    </xf>
    <xf numFmtId="0" fontId="66" fillId="0" borderId="0" xfId="0" applyFont="1"/>
    <xf numFmtId="0" fontId="67" fillId="0" borderId="0" xfId="0" applyFont="1"/>
    <xf numFmtId="0" fontId="55" fillId="12" borderId="0" xfId="0" applyFont="1" applyFill="1"/>
    <xf numFmtId="0" fontId="36" fillId="12" borderId="0" xfId="0" applyFont="1" applyFill="1"/>
    <xf numFmtId="0" fontId="68" fillId="12" borderId="0" xfId="0" applyFont="1" applyFill="1"/>
    <xf numFmtId="0" fontId="37" fillId="12" borderId="0" xfId="0" applyFont="1" applyFill="1"/>
    <xf numFmtId="0" fontId="37" fillId="12" borderId="0" xfId="0" applyFont="1" applyFill="1" applyAlignment="1">
      <alignment horizontal="center" vertical="center" wrapText="1"/>
    </xf>
    <xf numFmtId="0" fontId="37" fillId="0" borderId="0" xfId="0" applyFont="1" applyAlignment="1">
      <alignment horizontal="center" vertical="center" wrapText="1"/>
    </xf>
    <xf numFmtId="0" fontId="38" fillId="12" borderId="0" xfId="0" applyFont="1" applyFill="1" applyAlignment="1">
      <alignment vertical="center" wrapText="1"/>
    </xf>
    <xf numFmtId="9" fontId="38" fillId="0" borderId="9" xfId="0" applyNumberFormat="1" applyFont="1" applyBorder="1" applyAlignment="1">
      <alignment horizontal="center" vertical="center" wrapText="1"/>
    </xf>
    <xf numFmtId="9" fontId="40" fillId="0" borderId="1" xfId="0" applyNumberFormat="1" applyFont="1" applyBorder="1" applyAlignment="1">
      <alignment horizontal="center" vertical="center" wrapText="1"/>
    </xf>
    <xf numFmtId="0" fontId="37" fillId="12" borderId="0" xfId="0" applyFont="1" applyFill="1" applyAlignment="1">
      <alignment horizontal="center" vertical="center"/>
    </xf>
    <xf numFmtId="0" fontId="43" fillId="12" borderId="9" xfId="0" applyFont="1" applyFill="1" applyBorder="1" applyAlignment="1">
      <alignment horizontal="center" vertical="center"/>
    </xf>
    <xf numFmtId="0" fontId="37" fillId="12" borderId="9" xfId="0" applyFont="1" applyFill="1" applyBorder="1" applyAlignment="1">
      <alignment horizontal="center" vertical="center"/>
    </xf>
    <xf numFmtId="0" fontId="37" fillId="12" borderId="0" xfId="0" applyFont="1" applyFill="1" applyAlignment="1">
      <alignment wrapText="1"/>
    </xf>
    <xf numFmtId="0" fontId="37" fillId="12" borderId="1" xfId="0" applyFont="1" applyFill="1" applyBorder="1" applyAlignment="1">
      <alignment vertical="center" wrapText="1"/>
    </xf>
    <xf numFmtId="0" fontId="48" fillId="0" borderId="1" xfId="0" applyFont="1" applyBorder="1" applyAlignment="1">
      <alignment wrapText="1"/>
    </xf>
    <xf numFmtId="0" fontId="37" fillId="0" borderId="0" xfId="0" applyFont="1" applyAlignment="1">
      <alignment wrapText="1"/>
    </xf>
    <xf numFmtId="0" fontId="38" fillId="12" borderId="1" xfId="0" applyFont="1" applyFill="1" applyBorder="1" applyAlignment="1">
      <alignment vertical="center" wrapText="1"/>
    </xf>
    <xf numFmtId="0" fontId="47" fillId="0" borderId="6" xfId="0" applyFont="1" applyBorder="1" applyAlignment="1">
      <alignment wrapText="1"/>
    </xf>
    <xf numFmtId="0" fontId="37" fillId="6" borderId="0" xfId="0" applyFont="1" applyFill="1"/>
    <xf numFmtId="0" fontId="38" fillId="0" borderId="9" xfId="0" applyFont="1" applyBorder="1" applyAlignment="1">
      <alignment horizontal="center" vertical="center" wrapText="1"/>
    </xf>
    <xf numFmtId="0" fontId="37" fillId="12" borderId="1" xfId="0" applyFont="1" applyFill="1" applyBorder="1" applyAlignment="1">
      <alignment horizontal="center" vertical="center"/>
    </xf>
    <xf numFmtId="0" fontId="37" fillId="12" borderId="1" xfId="0" applyFont="1" applyFill="1" applyBorder="1" applyAlignment="1">
      <alignment horizontal="center" vertical="center" wrapText="1"/>
    </xf>
    <xf numFmtId="0" fontId="43" fillId="0" borderId="1" xfId="0" applyFont="1" applyBorder="1" applyAlignment="1">
      <alignment horizontal="left" vertical="center" wrapText="1"/>
    </xf>
    <xf numFmtId="0" fontId="38" fillId="12" borderId="1" xfId="0" applyFont="1" applyFill="1" applyBorder="1" applyAlignment="1">
      <alignment horizontal="center" vertical="center" wrapText="1"/>
    </xf>
    <xf numFmtId="0" fontId="69" fillId="12" borderId="1" xfId="0" applyFont="1" applyFill="1" applyBorder="1" applyAlignment="1">
      <alignment vertical="center" wrapText="1"/>
    </xf>
    <xf numFmtId="0" fontId="43" fillId="0" borderId="0" xfId="0" applyFont="1" applyAlignment="1">
      <alignment vertical="center"/>
    </xf>
    <xf numFmtId="0" fontId="70" fillId="0" borderId="0" xfId="0" applyFont="1" applyAlignment="1">
      <alignment vertical="center" wrapText="1"/>
    </xf>
    <xf numFmtId="0" fontId="71" fillId="0" borderId="0" xfId="0" applyFont="1"/>
    <xf numFmtId="0" fontId="72" fillId="0" borderId="0" xfId="0" applyFont="1" applyAlignment="1">
      <alignment vertical="center" wrapText="1"/>
    </xf>
    <xf numFmtId="0" fontId="40" fillId="12" borderId="50" xfId="0" applyFont="1" applyFill="1" applyBorder="1" applyAlignment="1">
      <alignment vertical="center" wrapText="1"/>
    </xf>
    <xf numFmtId="0" fontId="40" fillId="12" borderId="10" xfId="0" applyFont="1" applyFill="1" applyBorder="1" applyAlignment="1">
      <alignment vertical="center" wrapText="1"/>
    </xf>
    <xf numFmtId="0" fontId="40" fillId="12" borderId="9" xfId="0" applyFont="1" applyFill="1" applyBorder="1" applyAlignment="1">
      <alignment vertical="center" wrapText="1"/>
    </xf>
    <xf numFmtId="0" fontId="72" fillId="12" borderId="0" xfId="0" applyFont="1" applyFill="1" applyAlignment="1">
      <alignment vertical="center" wrapText="1"/>
    </xf>
    <xf numFmtId="0" fontId="40" fillId="12" borderId="49" xfId="0" applyFont="1" applyFill="1" applyBorder="1" applyAlignment="1">
      <alignment horizontal="center" vertical="center" wrapText="1"/>
    </xf>
    <xf numFmtId="0" fontId="40" fillId="12" borderId="8" xfId="0" applyFont="1" applyFill="1" applyBorder="1" applyAlignment="1">
      <alignment horizontal="center" vertical="center" wrapText="1"/>
    </xf>
    <xf numFmtId="0" fontId="43" fillId="12" borderId="1" xfId="0" applyFont="1" applyFill="1" applyBorder="1" applyAlignment="1">
      <alignment horizontal="center" vertical="center" wrapText="1"/>
    </xf>
    <xf numFmtId="0" fontId="43" fillId="12" borderId="2" xfId="0" applyFont="1" applyFill="1" applyBorder="1" applyAlignment="1">
      <alignment horizontal="center" vertical="center" wrapText="1"/>
    </xf>
    <xf numFmtId="0" fontId="43" fillId="0" borderId="8" xfId="0" applyFont="1" applyBorder="1" applyAlignment="1">
      <alignment horizontal="center" vertical="center"/>
    </xf>
    <xf numFmtId="0" fontId="43" fillId="12" borderId="1" xfId="0" applyFont="1" applyFill="1" applyBorder="1" applyAlignment="1">
      <alignment vertical="center" wrapText="1"/>
    </xf>
    <xf numFmtId="0" fontId="43" fillId="0" borderId="0" xfId="0" applyFont="1" applyAlignment="1">
      <alignment horizontal="left" vertical="top" wrapText="1"/>
    </xf>
    <xf numFmtId="0" fontId="57" fillId="12"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5" fillId="0" borderId="0" xfId="0" applyFont="1" applyAlignment="1">
      <alignment vertical="center"/>
    </xf>
    <xf numFmtId="0" fontId="43" fillId="0" borderId="27" xfId="0" applyFont="1" applyBorder="1" applyAlignment="1">
      <alignment horizontal="center" vertical="center"/>
    </xf>
    <xf numFmtId="0" fontId="43" fillId="0" borderId="27" xfId="0" applyFont="1" applyBorder="1" applyAlignment="1">
      <alignment horizontal="center" vertical="center" wrapText="1"/>
    </xf>
    <xf numFmtId="0" fontId="75" fillId="0" borderId="0" xfId="0" applyFont="1" applyAlignment="1">
      <alignment horizontal="center" vertical="center"/>
    </xf>
    <xf numFmtId="0" fontId="40" fillId="0" borderId="27" xfId="0" applyFont="1" applyBorder="1" applyAlignment="1">
      <alignment horizontal="center" vertical="center"/>
    </xf>
    <xf numFmtId="0" fontId="40" fillId="0" borderId="37" xfId="0" applyFont="1" applyBorder="1" applyAlignment="1">
      <alignment horizontal="center" vertical="center" wrapText="1"/>
    </xf>
    <xf numFmtId="49" fontId="43" fillId="0" borderId="27" xfId="0" applyNumberFormat="1" applyFont="1" applyBorder="1" applyAlignment="1">
      <alignment horizontal="center" vertical="center" wrapText="1"/>
    </xf>
    <xf numFmtId="0" fontId="43" fillId="0" borderId="27" xfId="0" applyFont="1" applyBorder="1" applyAlignment="1">
      <alignment vertical="center"/>
    </xf>
    <xf numFmtId="49" fontId="57" fillId="0" borderId="27" xfId="0" applyNumberFormat="1" applyFont="1" applyBorder="1" applyAlignment="1">
      <alignment horizontal="center" vertical="center" wrapText="1"/>
    </xf>
    <xf numFmtId="0" fontId="57" fillId="0" borderId="27" xfId="0" applyFont="1" applyBorder="1" applyAlignment="1">
      <alignment vertical="center"/>
    </xf>
    <xf numFmtId="49" fontId="76" fillId="0" borderId="27" xfId="0" applyNumberFormat="1" applyFont="1" applyBorder="1" applyAlignment="1">
      <alignment horizontal="center" vertical="center" wrapText="1"/>
    </xf>
    <xf numFmtId="0" fontId="76" fillId="0" borderId="27" xfId="0" applyFont="1" applyBorder="1" applyAlignment="1">
      <alignment vertical="center"/>
    </xf>
    <xf numFmtId="49" fontId="49" fillId="0" borderId="0" xfId="0" applyNumberFormat="1" applyFont="1" applyAlignment="1">
      <alignment horizontal="left" vertical="center"/>
    </xf>
    <xf numFmtId="49" fontId="43" fillId="0" borderId="0" xfId="0" applyNumberFormat="1" applyFont="1"/>
    <xf numFmtId="49" fontId="74" fillId="0" borderId="0" xfId="0" applyNumberFormat="1" applyFont="1"/>
    <xf numFmtId="49" fontId="43" fillId="0" borderId="27" xfId="0" applyNumberFormat="1" applyFont="1" applyBorder="1" applyAlignment="1">
      <alignment horizontal="center" vertical="center"/>
    </xf>
    <xf numFmtId="49" fontId="40" fillId="0" borderId="30" xfId="0" applyNumberFormat="1" applyFont="1" applyBorder="1" applyAlignment="1">
      <alignment horizontal="center" vertical="center"/>
    </xf>
    <xf numFmtId="49" fontId="40" fillId="0" borderId="37" xfId="0" applyNumberFormat="1" applyFont="1" applyBorder="1" applyAlignment="1">
      <alignment horizontal="center" vertical="center" wrapText="1"/>
    </xf>
    <xf numFmtId="49" fontId="37" fillId="0" borderId="27" xfId="0" applyNumberFormat="1" applyFont="1" applyBorder="1" applyAlignment="1">
      <alignment horizontal="center" vertical="center" wrapText="1"/>
    </xf>
    <xf numFmtId="0" fontId="37" fillId="0" borderId="27" xfId="0" applyFont="1" applyBorder="1" applyAlignment="1">
      <alignment vertical="center" wrapText="1"/>
    </xf>
    <xf numFmtId="49" fontId="37" fillId="6" borderId="27" xfId="0" applyNumberFormat="1" applyFont="1" applyFill="1" applyBorder="1" applyAlignment="1">
      <alignment horizontal="center" vertical="center" wrapText="1"/>
    </xf>
    <xf numFmtId="49" fontId="75" fillId="12" borderId="0" xfId="0" applyNumberFormat="1" applyFont="1" applyFill="1" applyAlignment="1">
      <alignment vertical="center" wrapText="1"/>
    </xf>
    <xf numFmtId="49" fontId="80" fillId="6" borderId="27" xfId="0" applyNumberFormat="1" applyFont="1" applyFill="1" applyBorder="1" applyAlignment="1">
      <alignment horizontal="center" vertical="center" wrapText="1"/>
    </xf>
    <xf numFmtId="0" fontId="80" fillId="0" borderId="27" xfId="0" applyFont="1" applyBorder="1" applyAlignment="1">
      <alignment vertical="center" wrapText="1"/>
    </xf>
    <xf numFmtId="49" fontId="74" fillId="12" borderId="0" xfId="0" applyNumberFormat="1" applyFont="1" applyFill="1"/>
    <xf numFmtId="49" fontId="43" fillId="12" borderId="0" xfId="0" applyNumberFormat="1" applyFont="1" applyFill="1" applyAlignment="1">
      <alignment vertical="center" wrapText="1"/>
    </xf>
    <xf numFmtId="49" fontId="43" fillId="0" borderId="0" xfId="0" applyNumberFormat="1" applyFont="1" applyAlignment="1">
      <alignment vertical="center" wrapText="1"/>
    </xf>
    <xf numFmtId="49" fontId="75" fillId="0" borderId="0" xfId="0" applyNumberFormat="1" applyFont="1" applyAlignment="1">
      <alignment vertical="center" wrapText="1"/>
    </xf>
    <xf numFmtId="49" fontId="77" fillId="0" borderId="0" xfId="0" applyNumberFormat="1" applyFont="1" applyAlignment="1">
      <alignment vertical="center"/>
    </xf>
    <xf numFmtId="49" fontId="75" fillId="0" borderId="0" xfId="0" applyNumberFormat="1" applyFont="1" applyAlignment="1">
      <alignment horizontal="center" vertical="center"/>
    </xf>
    <xf numFmtId="49" fontId="75" fillId="0" borderId="0" xfId="0" applyNumberFormat="1" applyFont="1" applyAlignment="1">
      <alignment vertical="center"/>
    </xf>
    <xf numFmtId="49" fontId="40" fillId="0" borderId="38" xfId="0" applyNumberFormat="1" applyFont="1" applyBorder="1" applyAlignment="1">
      <alignment horizontal="center" vertical="center"/>
    </xf>
    <xf numFmtId="49" fontId="38" fillId="0" borderId="27" xfId="0" applyNumberFormat="1" applyFont="1" applyBorder="1" applyAlignment="1">
      <alignment horizontal="center" vertical="center" wrapText="1"/>
    </xf>
    <xf numFmtId="49" fontId="76" fillId="0" borderId="27" xfId="0" applyNumberFormat="1" applyFont="1" applyBorder="1" applyAlignment="1">
      <alignment vertical="center"/>
    </xf>
    <xf numFmtId="49" fontId="81" fillId="6" borderId="27" xfId="0" applyNumberFormat="1" applyFont="1" applyFill="1" applyBorder="1" applyAlignment="1">
      <alignment horizontal="center" vertical="center" wrapText="1"/>
    </xf>
    <xf numFmtId="0" fontId="82" fillId="0" borderId="27" xfId="0" applyFont="1" applyBorder="1" applyAlignment="1">
      <alignment wrapText="1"/>
    </xf>
    <xf numFmtId="49" fontId="57" fillId="0" borderId="27" xfId="0" applyNumberFormat="1" applyFont="1" applyBorder="1" applyAlignment="1">
      <alignment vertical="center"/>
    </xf>
    <xf numFmtId="49" fontId="81" fillId="6" borderId="29" xfId="0" applyNumberFormat="1" applyFont="1" applyFill="1" applyBorder="1" applyAlignment="1">
      <alignment horizontal="center" vertical="center" wrapText="1"/>
    </xf>
    <xf numFmtId="0" fontId="82" fillId="0" borderId="29" xfId="0" applyFont="1" applyBorder="1" applyAlignment="1">
      <alignment wrapText="1"/>
    </xf>
    <xf numFmtId="0" fontId="45" fillId="0" borderId="0" xfId="0" applyFont="1" applyAlignment="1">
      <alignment vertical="center"/>
    </xf>
    <xf numFmtId="0" fontId="37" fillId="0" borderId="27" xfId="0" applyFont="1" applyBorder="1" applyAlignment="1">
      <alignment horizontal="center" vertical="center" wrapText="1"/>
    </xf>
    <xf numFmtId="0" fontId="38" fillId="0" borderId="41" xfId="0" applyFont="1" applyBorder="1" applyAlignment="1">
      <alignment horizontal="center" vertical="center" wrapText="1"/>
    </xf>
    <xf numFmtId="0" fontId="81" fillId="6" borderId="27" xfId="0" applyFont="1" applyFill="1" applyBorder="1" applyAlignment="1">
      <alignment horizontal="left" vertical="center" wrapText="1" indent="1"/>
    </xf>
    <xf numFmtId="49" fontId="80" fillId="0" borderId="27" xfId="0" applyNumberFormat="1" applyFont="1" applyBorder="1" applyAlignment="1">
      <alignment horizontal="center" vertical="center" wrapText="1"/>
    </xf>
    <xf numFmtId="0" fontId="84" fillId="0" borderId="0" xfId="0" applyFont="1"/>
    <xf numFmtId="0" fontId="85" fillId="0" borderId="0" xfId="0" applyFont="1"/>
    <xf numFmtId="0" fontId="38" fillId="12" borderId="40" xfId="0" applyFont="1" applyFill="1" applyBorder="1" applyAlignment="1">
      <alignment horizontal="center" vertical="center" wrapText="1"/>
    </xf>
    <xf numFmtId="0" fontId="38" fillId="12" borderId="30" xfId="0" applyFont="1" applyFill="1" applyBorder="1" applyAlignment="1">
      <alignment horizontal="center" vertical="center" wrapText="1"/>
    </xf>
    <xf numFmtId="0" fontId="47" fillId="0" borderId="37" xfId="0" applyFont="1" applyBorder="1" applyAlignment="1">
      <alignment horizontal="center" vertical="center" wrapText="1"/>
    </xf>
    <xf numFmtId="0" fontId="47" fillId="0" borderId="27" xfId="0" applyFont="1" applyBorder="1" applyAlignment="1">
      <alignment horizontal="center" vertical="center" wrapText="1"/>
    </xf>
    <xf numFmtId="0" fontId="38" fillId="12" borderId="38" xfId="0" applyFont="1" applyFill="1" applyBorder="1" applyAlignment="1">
      <alignment horizontal="center" vertical="center" wrapText="1"/>
    </xf>
    <xf numFmtId="0" fontId="48" fillId="0" borderId="0" xfId="0" applyFont="1"/>
    <xf numFmtId="0" fontId="48" fillId="0" borderId="0" xfId="0" applyFont="1" applyAlignment="1">
      <alignment horizontal="center" vertical="center"/>
    </xf>
    <xf numFmtId="0" fontId="86" fillId="0" borderId="0" xfId="0" applyFont="1"/>
    <xf numFmtId="0" fontId="86" fillId="0" borderId="0" xfId="0" applyFont="1" applyAlignment="1">
      <alignment horizontal="center" vertical="center"/>
    </xf>
    <xf numFmtId="0" fontId="48" fillId="0" borderId="0" xfId="0" applyFont="1" applyAlignment="1">
      <alignment vertical="center"/>
    </xf>
    <xf numFmtId="0" fontId="48" fillId="0" borderId="27" xfId="0" applyFont="1" applyBorder="1" applyAlignment="1">
      <alignment horizontal="center" vertical="center" wrapText="1"/>
    </xf>
    <xf numFmtId="49" fontId="47" fillId="0" borderId="27" xfId="0" applyNumberFormat="1" applyFont="1" applyBorder="1" applyAlignment="1">
      <alignment horizontal="center" vertical="center" wrapText="1"/>
    </xf>
    <xf numFmtId="0" fontId="40" fillId="0" borderId="27" xfId="0" applyFont="1" applyBorder="1" applyAlignment="1">
      <alignment vertical="center" wrapText="1"/>
    </xf>
    <xf numFmtId="49" fontId="48" fillId="0" borderId="27" xfId="0" applyNumberFormat="1" applyFont="1" applyBorder="1" applyAlignment="1">
      <alignment horizontal="center" vertical="center" wrapText="1"/>
    </xf>
    <xf numFmtId="0" fontId="43" fillId="0" borderId="27" xfId="0" applyFont="1" applyBorder="1" applyAlignment="1">
      <alignment vertical="center" wrapText="1"/>
    </xf>
    <xf numFmtId="0" fontId="43" fillId="0" borderId="27" xfId="0" applyFont="1" applyBorder="1" applyAlignment="1">
      <alignment horizontal="left" vertical="center" wrapText="1" indent="1"/>
    </xf>
    <xf numFmtId="0" fontId="87" fillId="0" borderId="0" xfId="0" applyFont="1" applyAlignment="1">
      <alignment vertical="center"/>
    </xf>
    <xf numFmtId="0" fontId="37" fillId="0" borderId="1" xfId="0" applyFont="1" applyBorder="1" applyAlignment="1">
      <alignment horizontal="center"/>
    </xf>
    <xf numFmtId="0" fontId="37" fillId="0" borderId="1" xfId="0" applyFont="1" applyBorder="1" applyAlignment="1">
      <alignment horizontal="center" vertical="center"/>
    </xf>
    <xf numFmtId="0" fontId="40" fillId="0" borderId="1" xfId="0" applyFont="1" applyBorder="1" applyAlignment="1">
      <alignment wrapText="1"/>
    </xf>
    <xf numFmtId="0" fontId="85" fillId="0" borderId="0" xfId="0" applyFont="1" applyAlignment="1">
      <alignment vertical="center"/>
    </xf>
    <xf numFmtId="0" fontId="38" fillId="12" borderId="27" xfId="0" applyFont="1" applyFill="1" applyBorder="1" applyAlignment="1">
      <alignment horizontal="center" vertical="center" wrapText="1"/>
    </xf>
    <xf numFmtId="0" fontId="38" fillId="0" borderId="27" xfId="0" applyFont="1" applyBorder="1" applyAlignment="1">
      <alignment horizontal="center" vertical="center" wrapText="1"/>
    </xf>
    <xf numFmtId="0" fontId="81" fillId="6" borderId="27" xfId="0" applyFont="1" applyFill="1" applyBorder="1" applyAlignment="1">
      <alignment vertical="center" wrapText="1"/>
    </xf>
    <xf numFmtId="0" fontId="38" fillId="0" borderId="0" xfId="0" applyFont="1" applyAlignment="1">
      <alignment vertical="center"/>
    </xf>
    <xf numFmtId="0" fontId="37" fillId="0" borderId="27" xfId="0" applyFont="1" applyBorder="1" applyAlignment="1">
      <alignment horizontal="center" vertical="center"/>
    </xf>
    <xf numFmtId="0" fontId="40" fillId="0" borderId="27" xfId="0" applyFont="1" applyBorder="1" applyAlignment="1">
      <alignment horizontal="center" vertical="center" wrapText="1"/>
    </xf>
    <xf numFmtId="0" fontId="40" fillId="8" borderId="27" xfId="0" applyFont="1" applyFill="1" applyBorder="1" applyAlignment="1">
      <alignment vertical="center"/>
    </xf>
    <xf numFmtId="0" fontId="40" fillId="8" borderId="27" xfId="0" applyFont="1" applyFill="1" applyBorder="1" applyAlignment="1">
      <alignment horizontal="center" vertical="center"/>
    </xf>
    <xf numFmtId="0" fontId="43" fillId="13" borderId="27" xfId="0" applyFont="1" applyFill="1" applyBorder="1" applyAlignment="1">
      <alignment horizontal="center" vertical="center" wrapText="1"/>
    </xf>
    <xf numFmtId="0" fontId="43" fillId="13" borderId="27" xfId="0" applyFont="1" applyFill="1" applyBorder="1" applyAlignment="1">
      <alignment vertical="center" wrapText="1"/>
    </xf>
    <xf numFmtId="0" fontId="57" fillId="0" borderId="27" xfId="0" applyFont="1" applyBorder="1" applyAlignment="1">
      <alignment horizontal="left" vertical="center" wrapText="1" indent="2"/>
    </xf>
    <xf numFmtId="166" fontId="57" fillId="7" borderId="27" xfId="0" applyNumberFormat="1" applyFont="1" applyFill="1" applyBorder="1" applyAlignment="1">
      <alignment vertical="center" wrapText="1"/>
    </xf>
    <xf numFmtId="0" fontId="43" fillId="13" borderId="27" xfId="0" applyFont="1" applyFill="1" applyBorder="1" applyAlignment="1">
      <alignment horizontal="center" vertical="center"/>
    </xf>
    <xf numFmtId="166" fontId="57" fillId="7" borderId="27" xfId="0" applyNumberFormat="1" applyFont="1" applyFill="1" applyBorder="1" applyAlignment="1">
      <alignment horizontal="right" vertical="center" wrapText="1"/>
    </xf>
    <xf numFmtId="166" fontId="43" fillId="14" borderId="27" xfId="0" applyNumberFormat="1" applyFont="1" applyFill="1" applyBorder="1" applyAlignment="1">
      <alignment horizontal="right" vertical="center" wrapText="1"/>
    </xf>
    <xf numFmtId="166" fontId="43" fillId="7" borderId="27" xfId="0" applyNumberFormat="1" applyFont="1" applyFill="1" applyBorder="1" applyAlignment="1">
      <alignment vertical="center"/>
    </xf>
    <xf numFmtId="0" fontId="43" fillId="7" borderId="27" xfId="0" applyFont="1" applyFill="1" applyBorder="1" applyAlignment="1">
      <alignment vertical="center" wrapText="1"/>
    </xf>
    <xf numFmtId="166" fontId="40" fillId="7" borderId="27" xfId="0" applyNumberFormat="1" applyFont="1" applyFill="1" applyBorder="1" applyAlignment="1">
      <alignment vertical="center" wrapText="1"/>
    </xf>
    <xf numFmtId="166" fontId="40" fillId="7" borderId="27" xfId="0" applyNumberFormat="1" applyFont="1" applyFill="1" applyBorder="1" applyAlignment="1">
      <alignment horizontal="center" vertical="center" wrapText="1"/>
    </xf>
    <xf numFmtId="0" fontId="43" fillId="7" borderId="27" xfId="0" applyFont="1" applyFill="1" applyBorder="1" applyAlignment="1">
      <alignment horizontal="center" vertical="center" wrapText="1"/>
    </xf>
    <xf numFmtId="0" fontId="57" fillId="0" borderId="27" xfId="0" applyFont="1" applyBorder="1" applyAlignment="1">
      <alignment horizontal="left" vertical="center" wrapText="1" indent="4"/>
    </xf>
    <xf numFmtId="0" fontId="40" fillId="13" borderId="27" xfId="0" applyFont="1" applyFill="1" applyBorder="1" applyAlignment="1">
      <alignment vertical="center" wrapText="1"/>
    </xf>
    <xf numFmtId="0" fontId="43" fillId="14" borderId="27" xfId="0" applyFont="1" applyFill="1" applyBorder="1" applyAlignment="1">
      <alignment vertical="center" wrapText="1"/>
    </xf>
    <xf numFmtId="0" fontId="43" fillId="7" borderId="27" xfId="0" applyFont="1" applyFill="1" applyBorder="1" applyAlignment="1">
      <alignment vertical="center"/>
    </xf>
    <xf numFmtId="0" fontId="43" fillId="7" borderId="27" xfId="0" applyFont="1" applyFill="1" applyBorder="1" applyAlignment="1">
      <alignment horizontal="center" vertical="center"/>
    </xf>
    <xf numFmtId="14" fontId="37" fillId="0" borderId="0" xfId="10" applyNumberFormat="1" applyFont="1"/>
    <xf numFmtId="0" fontId="38" fillId="8" borderId="27" xfId="0" applyFont="1" applyFill="1" applyBorder="1" applyAlignment="1">
      <alignment vertical="center"/>
    </xf>
    <xf numFmtId="0" fontId="38" fillId="8" borderId="27" xfId="0" applyFont="1" applyFill="1" applyBorder="1" applyAlignment="1">
      <alignment horizontal="center" vertical="center"/>
    </xf>
    <xf numFmtId="0" fontId="37" fillId="13" borderId="27" xfId="0" applyFont="1" applyFill="1" applyBorder="1" applyAlignment="1">
      <alignment horizontal="center" vertical="center" wrapText="1"/>
    </xf>
    <xf numFmtId="0" fontId="37" fillId="13" borderId="27" xfId="0" applyFont="1" applyFill="1" applyBorder="1" applyAlignment="1">
      <alignment vertical="center" wrapText="1"/>
    </xf>
    <xf numFmtId="0" fontId="81" fillId="0" borderId="27" xfId="0" applyFont="1" applyBorder="1" applyAlignment="1">
      <alignment horizontal="left" vertical="center" wrapText="1" indent="2"/>
    </xf>
    <xf numFmtId="166" fontId="81" fillId="7" borderId="27" xfId="0" applyNumberFormat="1" applyFont="1" applyFill="1" applyBorder="1" applyAlignment="1">
      <alignment vertical="center" wrapText="1"/>
    </xf>
    <xf numFmtId="0" fontId="37" fillId="13" borderId="27" xfId="0" applyFont="1" applyFill="1" applyBorder="1" applyAlignment="1">
      <alignment horizontal="center" vertical="center"/>
    </xf>
    <xf numFmtId="0" fontId="38" fillId="0" borderId="27" xfId="0" applyFont="1" applyBorder="1" applyAlignment="1">
      <alignment horizontal="center" vertical="center"/>
    </xf>
    <xf numFmtId="0" fontId="38" fillId="0" borderId="27" xfId="0" applyFont="1" applyBorder="1" applyAlignment="1">
      <alignment vertical="center" wrapText="1"/>
    </xf>
    <xf numFmtId="166" fontId="37" fillId="7" borderId="27" xfId="0" applyNumberFormat="1" applyFont="1" applyFill="1" applyBorder="1" applyAlignment="1">
      <alignment vertical="center"/>
    </xf>
    <xf numFmtId="0" fontId="37" fillId="7" borderId="27" xfId="0" applyFont="1" applyFill="1" applyBorder="1" applyAlignment="1">
      <alignment vertical="center" wrapText="1"/>
    </xf>
    <xf numFmtId="0" fontId="37" fillId="7" borderId="27" xfId="0" applyFont="1" applyFill="1" applyBorder="1" applyAlignment="1">
      <alignment horizontal="center" vertical="center" wrapText="1"/>
    </xf>
    <xf numFmtId="0" fontId="81" fillId="0" borderId="27" xfId="0" applyFont="1" applyBorder="1" applyAlignment="1">
      <alignment horizontal="left" vertical="center" wrapText="1" indent="4"/>
    </xf>
    <xf numFmtId="0" fontId="38" fillId="13" borderId="27" xfId="0" applyFont="1" applyFill="1" applyBorder="1" applyAlignment="1">
      <alignment vertical="center" wrapText="1"/>
    </xf>
    <xf numFmtId="0" fontId="37" fillId="14" borderId="27" xfId="0" applyFont="1" applyFill="1" applyBorder="1" applyAlignment="1">
      <alignment vertical="center" wrapText="1"/>
    </xf>
    <xf numFmtId="0" fontId="37" fillId="7" borderId="27" xfId="0" applyFont="1" applyFill="1" applyBorder="1" applyAlignment="1">
      <alignment vertical="center"/>
    </xf>
    <xf numFmtId="0" fontId="89" fillId="0" borderId="0" xfId="0" applyFont="1" applyAlignment="1">
      <alignment vertical="center"/>
    </xf>
    <xf numFmtId="14" fontId="37" fillId="0" borderId="27" xfId="0" applyNumberFormat="1" applyFont="1" applyBorder="1" applyAlignment="1">
      <alignment horizontal="center" vertical="center" wrapText="1"/>
    </xf>
    <xf numFmtId="0" fontId="47" fillId="0" borderId="0" xfId="10" applyFont="1" applyAlignment="1">
      <alignment vertical="center"/>
    </xf>
    <xf numFmtId="0" fontId="91" fillId="0" borderId="0" xfId="0" applyFont="1" applyAlignment="1">
      <alignment horizontal="left" vertical="center" wrapText="1"/>
    </xf>
    <xf numFmtId="0" fontId="37" fillId="0" borderId="1" xfId="10" applyFont="1" applyBorder="1"/>
    <xf numFmtId="0" fontId="47" fillId="6" borderId="1" xfId="10" applyFont="1" applyFill="1" applyBorder="1" applyAlignment="1">
      <alignment horizontal="center" vertical="center" wrapText="1"/>
    </xf>
    <xf numFmtId="0" fontId="47" fillId="6" borderId="1" xfId="10" applyFont="1" applyFill="1" applyBorder="1" applyAlignment="1">
      <alignment vertical="center" wrapText="1"/>
    </xf>
    <xf numFmtId="0" fontId="48" fillId="6" borderId="1" xfId="10" applyFont="1" applyFill="1" applyBorder="1" applyAlignment="1">
      <alignment horizontal="center" vertical="center" wrapText="1"/>
    </xf>
    <xf numFmtId="0" fontId="48" fillId="6" borderId="1" xfId="10" applyFont="1" applyFill="1" applyBorder="1" applyAlignment="1">
      <alignment horizontal="left" vertical="center" wrapText="1" indent="1"/>
    </xf>
    <xf numFmtId="0" fontId="43" fillId="6" borderId="1" xfId="10" applyFont="1" applyFill="1" applyBorder="1" applyAlignment="1">
      <alignment horizontal="left" vertical="center" wrapText="1" indent="1"/>
    </xf>
    <xf numFmtId="0" fontId="40" fillId="0" borderId="0" xfId="10" applyFont="1"/>
    <xf numFmtId="0" fontId="43" fillId="0" borderId="0" xfId="10" applyFont="1" applyAlignment="1">
      <alignment vertical="center"/>
    </xf>
    <xf numFmtId="0" fontId="43" fillId="0" borderId="0" xfId="10" applyFont="1"/>
    <xf numFmtId="0" fontId="43" fillId="0" borderId="11" xfId="0" applyFont="1" applyBorder="1" applyAlignment="1">
      <alignment vertical="center"/>
    </xf>
    <xf numFmtId="0" fontId="43" fillId="0" borderId="13" xfId="0" applyFont="1" applyBorder="1"/>
    <xf numFmtId="14" fontId="40" fillId="0" borderId="1" xfId="0" applyNumberFormat="1" applyFont="1" applyBorder="1" applyAlignment="1">
      <alignment horizontal="center" vertical="center"/>
    </xf>
    <xf numFmtId="0" fontId="43" fillId="0" borderId="1" xfId="10" applyFont="1" applyBorder="1" applyAlignment="1">
      <alignment horizontal="center" vertical="center"/>
    </xf>
    <xf numFmtId="0" fontId="43" fillId="0" borderId="1" xfId="10" applyFont="1" applyBorder="1" applyAlignment="1">
      <alignment vertical="center" wrapText="1"/>
    </xf>
    <xf numFmtId="0" fontId="43" fillId="6" borderId="1" xfId="10" applyFont="1" applyFill="1" applyBorder="1" applyAlignment="1">
      <alignment horizontal="center" vertical="center" wrapText="1"/>
    </xf>
    <xf numFmtId="0" fontId="48" fillId="0" borderId="1" xfId="10" applyFont="1" applyBorder="1" applyAlignment="1">
      <alignment vertical="center" wrapText="1"/>
    </xf>
    <xf numFmtId="0" fontId="43" fillId="6" borderId="1" xfId="10" applyFont="1" applyFill="1" applyBorder="1" applyAlignment="1">
      <alignment vertical="center" wrapText="1"/>
    </xf>
    <xf numFmtId="0" fontId="43" fillId="10" borderId="1" xfId="10" applyFont="1" applyFill="1" applyBorder="1" applyAlignment="1">
      <alignment horizontal="center" vertical="center"/>
    </xf>
    <xf numFmtId="0" fontId="43" fillId="10" borderId="2" xfId="10" applyFont="1" applyFill="1" applyBorder="1" applyAlignment="1">
      <alignment horizontal="justify" vertical="center"/>
    </xf>
    <xf numFmtId="0" fontId="43" fillId="0" borderId="1" xfId="10" applyFont="1" applyBorder="1" applyAlignment="1">
      <alignment horizontal="center" vertical="center" wrapText="1"/>
    </xf>
    <xf numFmtId="0" fontId="43" fillId="0" borderId="1" xfId="10" applyFont="1" applyBorder="1" applyAlignment="1">
      <alignment horizontal="justify" vertical="top"/>
    </xf>
    <xf numFmtId="0" fontId="43" fillId="0" borderId="1" xfId="10" quotePrefix="1" applyFont="1" applyBorder="1" applyAlignment="1">
      <alignment vertical="center" wrapText="1"/>
    </xf>
    <xf numFmtId="0" fontId="43" fillId="0" borderId="1" xfId="10" applyFont="1" applyBorder="1" applyAlignment="1">
      <alignment horizontal="left" vertical="center" wrapText="1" indent="1"/>
    </xf>
    <xf numFmtId="0" fontId="43" fillId="0" borderId="0" xfId="10" applyFont="1" applyAlignment="1">
      <alignment wrapText="1"/>
    </xf>
    <xf numFmtId="0" fontId="40" fillId="10" borderId="1" xfId="10" applyFont="1" applyFill="1" applyBorder="1" applyAlignment="1">
      <alignment horizontal="center" vertical="center"/>
    </xf>
    <xf numFmtId="0" fontId="40" fillId="10" borderId="2" xfId="10" applyFont="1" applyFill="1" applyBorder="1" applyAlignment="1">
      <alignment horizontal="justify" vertical="center"/>
    </xf>
    <xf numFmtId="0" fontId="40" fillId="10" borderId="2" xfId="10" applyFont="1" applyFill="1" applyBorder="1" applyAlignment="1">
      <alignment horizontal="justify" vertical="top"/>
    </xf>
    <xf numFmtId="0" fontId="48" fillId="0" borderId="1" xfId="0" applyFont="1" applyBorder="1" applyAlignment="1">
      <alignment horizontal="justify" vertical="top" wrapText="1"/>
    </xf>
    <xf numFmtId="0" fontId="43" fillId="0" borderId="1" xfId="10" applyFont="1" applyBorder="1" applyAlignment="1">
      <alignment horizontal="justify" vertical="top" wrapText="1"/>
    </xf>
    <xf numFmtId="0" fontId="43" fillId="0" borderId="1" xfId="0" applyFont="1" applyBorder="1" applyAlignment="1">
      <alignment horizontal="justify" vertical="top"/>
    </xf>
    <xf numFmtId="0" fontId="43" fillId="0" borderId="0" xfId="10" applyFont="1" applyAlignment="1">
      <alignment vertical="center" wrapText="1"/>
    </xf>
    <xf numFmtId="0" fontId="43" fillId="10" borderId="2" xfId="10" applyFont="1" applyFill="1" applyBorder="1" applyAlignment="1">
      <alignment horizontal="justify" vertical="top"/>
    </xf>
    <xf numFmtId="0" fontId="40" fillId="0" borderId="1" xfId="10" applyFont="1" applyBorder="1"/>
    <xf numFmtId="0" fontId="40" fillId="10" borderId="2" xfId="0" applyFont="1" applyFill="1" applyBorder="1" applyAlignment="1">
      <alignment vertical="top"/>
    </xf>
    <xf numFmtId="0" fontId="43" fillId="0" borderId="1" xfId="10" applyFont="1" applyBorder="1"/>
    <xf numFmtId="0" fontId="40" fillId="0" borderId="0" xfId="0" applyFont="1"/>
    <xf numFmtId="0" fontId="89" fillId="0" borderId="0" xfId="10" applyFont="1" applyAlignment="1">
      <alignment vertical="center"/>
    </xf>
    <xf numFmtId="0" fontId="74" fillId="0" borderId="0" xfId="10" applyFont="1"/>
    <xf numFmtId="0" fontId="74" fillId="0" borderId="0" xfId="10" applyFont="1" applyAlignment="1">
      <alignment horizontal="center" vertical="center"/>
    </xf>
    <xf numFmtId="0" fontId="74" fillId="0" borderId="1" xfId="0" applyFont="1" applyBorder="1"/>
    <xf numFmtId="0" fontId="89" fillId="0" borderId="1" xfId="0" applyFont="1" applyBorder="1" applyAlignment="1">
      <alignment horizontal="center" vertical="center"/>
    </xf>
    <xf numFmtId="0" fontId="40" fillId="0" borderId="1" xfId="0" applyFont="1" applyBorder="1" applyAlignment="1">
      <alignment horizontal="center" vertical="center"/>
    </xf>
    <xf numFmtId="0" fontId="74" fillId="6" borderId="1" xfId="10" applyFont="1" applyFill="1" applyBorder="1" applyAlignment="1">
      <alignment horizontal="center" vertical="center" wrapText="1"/>
    </xf>
    <xf numFmtId="0" fontId="89" fillId="0" borderId="0" xfId="10" applyFont="1"/>
    <xf numFmtId="0" fontId="92" fillId="0" borderId="0" xfId="0" quotePrefix="1" applyFont="1" applyAlignment="1">
      <alignment wrapText="1"/>
    </xf>
    <xf numFmtId="0" fontId="89" fillId="10" borderId="1" xfId="10" applyFont="1" applyFill="1" applyBorder="1" applyAlignment="1">
      <alignment horizontal="center" vertical="center" wrapText="1"/>
    </xf>
    <xf numFmtId="0" fontId="40" fillId="10" borderId="1" xfId="10" applyFont="1" applyFill="1" applyBorder="1" applyAlignment="1">
      <alignment vertical="center" wrapText="1"/>
    </xf>
    <xf numFmtId="0" fontId="43" fillId="0" borderId="0" xfId="10" applyFont="1" applyAlignment="1">
      <alignment horizontal="center" vertical="center"/>
    </xf>
    <xf numFmtId="0" fontId="36" fillId="0" borderId="0" xfId="0" applyFont="1"/>
    <xf numFmtId="0" fontId="37" fillId="6" borderId="1" xfId="0" applyFont="1" applyFill="1" applyBorder="1" applyAlignment="1">
      <alignment horizontal="center" vertical="center" wrapText="1"/>
    </xf>
    <xf numFmtId="0" fontId="37" fillId="0" borderId="1" xfId="0" quotePrefix="1" applyFont="1" applyBorder="1" applyAlignment="1">
      <alignment horizontal="center" vertical="center"/>
    </xf>
    <xf numFmtId="0" fontId="43" fillId="0" borderId="1" xfId="3" applyFont="1" applyBorder="1" applyAlignment="1">
      <alignment horizontal="left" vertical="center" wrapText="1" indent="1"/>
    </xf>
    <xf numFmtId="0" fontId="49" fillId="0" borderId="0" xfId="0" applyFont="1" applyAlignment="1">
      <alignment horizontal="left" vertical="center"/>
    </xf>
    <xf numFmtId="0" fontId="43" fillId="0" borderId="0" xfId="0" applyFont="1" applyAlignment="1">
      <alignment horizontal="left"/>
    </xf>
    <xf numFmtId="0" fontId="43" fillId="6" borderId="1"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40" fillId="6" borderId="6" xfId="0" applyFont="1" applyFill="1" applyBorder="1" applyAlignment="1">
      <alignment horizontal="center" vertical="center" wrapText="1"/>
    </xf>
    <xf numFmtId="0" fontId="43" fillId="0" borderId="1" xfId="0" quotePrefix="1" applyFont="1" applyBorder="1" applyAlignment="1">
      <alignment horizontal="center" vertical="center"/>
    </xf>
    <xf numFmtId="0" fontId="40" fillId="10" borderId="1" xfId="3" applyFont="1" applyFill="1" applyBorder="1" applyAlignment="1">
      <alignment horizontal="left" vertical="center" wrapText="1"/>
    </xf>
    <xf numFmtId="3" fontId="43" fillId="10" borderId="1" xfId="7" applyFont="1" applyFill="1" applyAlignment="1">
      <alignment horizontal="center" vertical="center"/>
      <protection locked="0"/>
    </xf>
    <xf numFmtId="0" fontId="43" fillId="10" borderId="1" xfId="0" applyFont="1" applyFill="1" applyBorder="1"/>
    <xf numFmtId="168" fontId="43" fillId="0" borderId="1" xfId="0" quotePrefix="1" applyNumberFormat="1" applyFont="1" applyBorder="1" applyAlignment="1">
      <alignment horizontal="center" vertical="center"/>
    </xf>
    <xf numFmtId="0" fontId="43" fillId="2" borderId="1" xfId="3" applyFont="1" applyFill="1" applyBorder="1" applyAlignment="1">
      <alignment horizontal="left" vertical="center" wrapText="1"/>
    </xf>
    <xf numFmtId="168" fontId="40" fillId="0" borderId="1" xfId="0" quotePrefix="1" applyNumberFormat="1" applyFont="1" applyBorder="1" applyAlignment="1">
      <alignment horizontal="center" vertical="center"/>
    </xf>
    <xf numFmtId="0" fontId="40" fillId="0" borderId="1" xfId="3" applyFont="1" applyBorder="1" applyAlignment="1">
      <alignment horizontal="left" vertical="center" wrapText="1"/>
    </xf>
    <xf numFmtId="0" fontId="67" fillId="0" borderId="0" xfId="0" applyFont="1" applyAlignment="1">
      <alignment vertical="center" wrapText="1"/>
    </xf>
    <xf numFmtId="0" fontId="48" fillId="0" borderId="1" xfId="0" applyFont="1" applyBorder="1" applyAlignment="1">
      <alignment vertical="center"/>
    </xf>
    <xf numFmtId="0" fontId="82" fillId="0" borderId="1" xfId="0" applyFont="1" applyBorder="1" applyAlignment="1">
      <alignment vertical="center"/>
    </xf>
    <xf numFmtId="0" fontId="82" fillId="0" borderId="1" xfId="0" applyFont="1" applyBorder="1" applyAlignment="1">
      <alignment horizontal="center" vertical="center" wrapText="1"/>
    </xf>
    <xf numFmtId="0" fontId="43" fillId="0" borderId="1" xfId="0" applyFont="1" applyBorder="1" applyAlignment="1">
      <alignment vertical="center"/>
    </xf>
    <xf numFmtId="0" fontId="65" fillId="0" borderId="0" xfId="0" applyFont="1" applyAlignment="1">
      <alignment vertical="center"/>
    </xf>
    <xf numFmtId="0" fontId="86" fillId="0" borderId="0" xfId="0" applyFont="1" applyAlignment="1">
      <alignment vertical="center"/>
    </xf>
    <xf numFmtId="0" fontId="45" fillId="0" borderId="17" xfId="0" applyFont="1" applyBorder="1" applyAlignment="1">
      <alignment vertical="center"/>
    </xf>
    <xf numFmtId="0" fontId="48" fillId="0" borderId="1" xfId="0" applyFont="1" applyBorder="1" applyAlignment="1">
      <alignment vertical="center" wrapText="1"/>
    </xf>
    <xf numFmtId="164" fontId="37" fillId="0" borderId="0" xfId="0" applyNumberFormat="1" applyFont="1"/>
    <xf numFmtId="0" fontId="43" fillId="0" borderId="6" xfId="0" applyFont="1" applyBorder="1" applyAlignment="1">
      <alignment horizontal="center" vertical="center" wrapText="1"/>
    </xf>
    <xf numFmtId="0" fontId="43" fillId="0" borderId="6" xfId="0" applyFont="1" applyBorder="1" applyAlignment="1">
      <alignment horizontal="justify" vertical="center" wrapText="1"/>
    </xf>
    <xf numFmtId="0" fontId="43" fillId="0" borderId="1" xfId="0" applyFont="1" applyBorder="1" applyAlignment="1">
      <alignment horizontal="justify" vertical="center" wrapText="1"/>
    </xf>
    <xf numFmtId="0" fontId="59" fillId="0" borderId="0" xfId="0" applyFont="1" applyAlignment="1">
      <alignment wrapText="1"/>
    </xf>
    <xf numFmtId="0" fontId="40" fillId="0" borderId="1" xfId="0" applyFont="1" applyBorder="1" applyAlignment="1">
      <alignment horizontal="justify" vertical="center" wrapText="1"/>
    </xf>
    <xf numFmtId="0" fontId="93" fillId="0" borderId="1" xfId="0" applyFont="1" applyBorder="1" applyAlignment="1">
      <alignment horizontal="left" vertical="center"/>
    </xf>
    <xf numFmtId="0" fontId="43" fillId="0" borderId="1" xfId="0" applyFont="1" applyBorder="1"/>
    <xf numFmtId="0" fontId="43" fillId="0" borderId="1" xfId="0" applyFont="1" applyBorder="1" applyAlignment="1">
      <alignment horizontal="center" wrapText="1"/>
    </xf>
    <xf numFmtId="0" fontId="78" fillId="0" borderId="1" xfId="0" applyFont="1" applyBorder="1" applyAlignment="1">
      <alignment vertical="center"/>
    </xf>
    <xf numFmtId="0" fontId="78" fillId="0" borderId="1" xfId="0" applyFont="1" applyBorder="1" applyAlignment="1">
      <alignment vertical="center" wrapText="1"/>
    </xf>
    <xf numFmtId="0" fontId="44" fillId="0" borderId="0" xfId="0" applyFont="1" applyAlignment="1">
      <alignment horizontal="left" vertical="center"/>
    </xf>
    <xf numFmtId="0" fontId="44" fillId="0" borderId="0" xfId="0" applyFont="1"/>
    <xf numFmtId="0" fontId="73" fillId="0" borderId="1" xfId="0" applyFont="1" applyBorder="1" applyAlignment="1">
      <alignment horizontal="center" wrapText="1"/>
    </xf>
    <xf numFmtId="0" fontId="43" fillId="12" borderId="1" xfId="0" applyFont="1" applyFill="1" applyBorder="1" applyAlignment="1">
      <alignment horizontal="left" vertical="center" wrapText="1"/>
    </xf>
    <xf numFmtId="0" fontId="40" fillId="0" borderId="1" xfId="0" applyFont="1" applyBorder="1" applyAlignment="1">
      <alignment horizontal="left" vertical="center" wrapText="1"/>
    </xf>
    <xf numFmtId="0" fontId="92" fillId="0" borderId="0" xfId="0" applyFont="1"/>
    <xf numFmtId="0" fontId="38" fillId="0" borderId="1" xfId="0" applyFont="1" applyBorder="1" applyAlignment="1">
      <alignment horizontal="center" vertical="top" wrapText="1"/>
    </xf>
    <xf numFmtId="0" fontId="37" fillId="0" borderId="1" xfId="0" applyFont="1" applyBorder="1"/>
    <xf numFmtId="0" fontId="68" fillId="0" borderId="0" xfId="0" applyFont="1"/>
    <xf numFmtId="0" fontId="38" fillId="6" borderId="1" xfId="0" applyFont="1" applyFill="1" applyBorder="1" applyAlignment="1">
      <alignment horizontal="center" vertical="center" wrapText="1"/>
    </xf>
    <xf numFmtId="0" fontId="38" fillId="6" borderId="1" xfId="0" applyFont="1" applyFill="1" applyBorder="1" applyAlignment="1">
      <alignment vertical="center" wrapText="1"/>
    </xf>
    <xf numFmtId="0" fontId="81" fillId="6" borderId="1" xfId="0" applyFont="1" applyFill="1" applyBorder="1" applyAlignment="1">
      <alignment vertical="center" wrapText="1"/>
    </xf>
    <xf numFmtId="165" fontId="37" fillId="0" borderId="0" xfId="0" applyNumberFormat="1" applyFont="1"/>
    <xf numFmtId="0" fontId="38" fillId="10" borderId="1" xfId="0" applyFont="1" applyFill="1" applyBorder="1" applyAlignment="1">
      <alignment vertical="center" wrapText="1"/>
    </xf>
    <xf numFmtId="0" fontId="37" fillId="10" borderId="9" xfId="0" applyFont="1" applyFill="1" applyBorder="1" applyAlignment="1">
      <alignment vertical="center" wrapText="1"/>
    </xf>
    <xf numFmtId="0" fontId="52" fillId="10" borderId="1" xfId="0" applyFont="1" applyFill="1" applyBorder="1" applyAlignment="1">
      <alignment vertical="center" wrapText="1"/>
    </xf>
    <xf numFmtId="0" fontId="37" fillId="6" borderId="1" xfId="0" applyFont="1" applyFill="1" applyBorder="1" applyAlignment="1">
      <alignment vertical="center" wrapText="1"/>
    </xf>
    <xf numFmtId="49" fontId="38" fillId="0" borderId="1" xfId="0" applyNumberFormat="1" applyFont="1" applyBorder="1" applyAlignment="1">
      <alignment horizontal="center" vertical="center"/>
    </xf>
    <xf numFmtId="0" fontId="75" fillId="0" borderId="0" xfId="0" applyFont="1"/>
    <xf numFmtId="0" fontId="57" fillId="0" borderId="0" xfId="0" applyFont="1" applyAlignment="1">
      <alignment vertical="center" wrapText="1"/>
    </xf>
    <xf numFmtId="0" fontId="40" fillId="0" borderId="5" xfId="0" applyFont="1" applyBorder="1" applyAlignment="1">
      <alignment vertical="center" wrapText="1"/>
    </xf>
    <xf numFmtId="0" fontId="57" fillId="0" borderId="14" xfId="0" applyFont="1" applyBorder="1" applyAlignment="1">
      <alignment vertical="center" wrapText="1"/>
    </xf>
    <xf numFmtId="0" fontId="57" fillId="0" borderId="4" xfId="0" applyFont="1" applyBorder="1" applyAlignment="1">
      <alignment vertical="center" wrapText="1"/>
    </xf>
    <xf numFmtId="14" fontId="40" fillId="0" borderId="1" xfId="0" applyNumberFormat="1" applyFont="1" applyBorder="1" applyAlignment="1">
      <alignment horizontal="center" vertical="center" wrapText="1"/>
    </xf>
    <xf numFmtId="0" fontId="40" fillId="15" borderId="1" xfId="0" applyFont="1" applyFill="1" applyBorder="1" applyAlignment="1">
      <alignment vertical="center" wrapText="1"/>
    </xf>
    <xf numFmtId="0" fontId="40" fillId="15" borderId="1" xfId="0" applyFont="1" applyFill="1" applyBorder="1" applyAlignment="1">
      <alignment horizontal="center" vertical="center" wrapText="1"/>
    </xf>
    <xf numFmtId="0" fontId="43" fillId="12" borderId="2" xfId="0" applyFont="1" applyFill="1" applyBorder="1" applyAlignment="1">
      <alignment vertical="center" wrapText="1"/>
    </xf>
    <xf numFmtId="0" fontId="73" fillId="0" borderId="0" xfId="0" applyFont="1"/>
    <xf numFmtId="0" fontId="43" fillId="0" borderId="1" xfId="0" applyFont="1" applyBorder="1" applyAlignment="1">
      <alignment horizontal="left" vertical="center" wrapText="1" indent="1"/>
    </xf>
    <xf numFmtId="0" fontId="77" fillId="0" borderId="0" xfId="0" applyFont="1"/>
    <xf numFmtId="166" fontId="40" fillId="0" borderId="1" xfId="0" applyNumberFormat="1" applyFont="1" applyBorder="1" applyAlignment="1">
      <alignment horizontal="right" vertical="center" wrapText="1" indent="1"/>
    </xf>
    <xf numFmtId="166" fontId="43" fillId="0" borderId="1" xfId="0" applyNumberFormat="1" applyFont="1" applyBorder="1" applyAlignment="1">
      <alignment horizontal="right" vertical="center" wrapText="1" indent="1"/>
    </xf>
    <xf numFmtId="0" fontId="52" fillId="0" borderId="0" xfId="0" applyFont="1" applyAlignment="1">
      <alignment horizontal="right"/>
    </xf>
    <xf numFmtId="0" fontId="37" fillId="0" borderId="0" xfId="0" applyFont="1" applyAlignment="1">
      <alignment horizontal="right"/>
    </xf>
    <xf numFmtId="0" fontId="43" fillId="0" borderId="0" xfId="0" applyFont="1" applyAlignment="1">
      <alignment horizontal="right"/>
    </xf>
    <xf numFmtId="0" fontId="52" fillId="0" borderId="0" xfId="0" applyFont="1" applyAlignment="1">
      <alignment horizontal="right" vertical="center" wrapText="1"/>
    </xf>
    <xf numFmtId="0" fontId="37" fillId="12" borderId="0" xfId="0" applyFont="1" applyFill="1" applyAlignment="1">
      <alignment horizontal="right" wrapText="1"/>
    </xf>
    <xf numFmtId="0" fontId="37" fillId="6" borderId="0" xfId="0" applyFont="1" applyFill="1" applyAlignment="1">
      <alignment horizontal="right" wrapText="1"/>
    </xf>
    <xf numFmtId="0" fontId="37" fillId="12" borderId="0" xfId="0" applyFont="1" applyFill="1" applyAlignment="1">
      <alignment horizontal="right" vertical="center" wrapText="1"/>
    </xf>
    <xf numFmtId="166" fontId="47" fillId="0" borderId="30" xfId="0" applyNumberFormat="1" applyFont="1" applyBorder="1" applyAlignment="1">
      <alignment horizontal="right" vertical="center" wrapText="1"/>
    </xf>
    <xf numFmtId="166" fontId="47" fillId="0" borderId="30" xfId="0" quotePrefix="1" applyNumberFormat="1" applyFont="1" applyBorder="1" applyAlignment="1">
      <alignment horizontal="right" vertical="center" wrapText="1"/>
    </xf>
    <xf numFmtId="166" fontId="80" fillId="9" borderId="30" xfId="0" applyNumberFormat="1" applyFont="1" applyFill="1" applyBorder="1" applyAlignment="1">
      <alignment horizontal="right" vertical="center" wrapText="1"/>
    </xf>
    <xf numFmtId="166" fontId="48" fillId="0" borderId="27" xfId="0" applyNumberFormat="1" applyFont="1" applyBorder="1" applyAlignment="1">
      <alignment horizontal="right" vertical="center" wrapText="1"/>
    </xf>
    <xf numFmtId="166" fontId="48" fillId="0" borderId="27" xfId="0" quotePrefix="1" applyNumberFormat="1" applyFont="1" applyBorder="1" applyAlignment="1">
      <alignment horizontal="right" vertical="center" wrapText="1"/>
    </xf>
    <xf numFmtId="166" fontId="37" fillId="9" borderId="27" xfId="0" applyNumberFormat="1" applyFont="1" applyFill="1" applyBorder="1" applyAlignment="1">
      <alignment horizontal="right" vertical="center" wrapText="1"/>
    </xf>
    <xf numFmtId="166" fontId="47" fillId="0" borderId="27" xfId="0" applyNumberFormat="1" applyFont="1" applyBorder="1" applyAlignment="1">
      <alignment horizontal="right" vertical="center" wrapText="1"/>
    </xf>
    <xf numFmtId="166" fontId="48" fillId="0" borderId="29" xfId="0" applyNumberFormat="1" applyFont="1" applyBorder="1" applyAlignment="1">
      <alignment horizontal="right" vertical="center" wrapText="1"/>
    </xf>
    <xf numFmtId="166" fontId="37" fillId="9" borderId="29" xfId="0" applyNumberFormat="1" applyFont="1" applyFill="1" applyBorder="1" applyAlignment="1">
      <alignment horizontal="right" vertical="center" wrapText="1"/>
    </xf>
    <xf numFmtId="166" fontId="47" fillId="0" borderId="27" xfId="0" quotePrefix="1" applyNumberFormat="1" applyFont="1" applyBorder="1" applyAlignment="1">
      <alignment horizontal="right" vertical="center" wrapText="1"/>
    </xf>
    <xf numFmtId="0" fontId="37" fillId="0" borderId="27" xfId="0" applyFont="1" applyBorder="1" applyAlignment="1">
      <alignment horizontal="right" vertical="center"/>
    </xf>
    <xf numFmtId="0" fontId="48" fillId="20" borderId="27" xfId="0" applyFont="1" applyFill="1" applyBorder="1" applyAlignment="1">
      <alignment horizontal="right" vertical="center" wrapText="1"/>
    </xf>
    <xf numFmtId="0" fontId="43" fillId="6" borderId="27" xfId="0" applyFont="1" applyFill="1" applyBorder="1" applyAlignment="1">
      <alignment horizontal="right" vertical="center" wrapText="1"/>
    </xf>
    <xf numFmtId="0" fontId="43" fillId="0" borderId="27" xfId="0" applyFont="1" applyBorder="1" applyAlignment="1">
      <alignment horizontal="right" vertical="center" wrapText="1"/>
    </xf>
    <xf numFmtId="0" fontId="43" fillId="16" borderId="27" xfId="0" applyFont="1" applyFill="1" applyBorder="1" applyAlignment="1">
      <alignment horizontal="right" vertical="center" wrapText="1"/>
    </xf>
    <xf numFmtId="0" fontId="43" fillId="0" borderId="27" xfId="0" applyFont="1" applyBorder="1" applyAlignment="1">
      <alignment horizontal="right" vertical="center"/>
    </xf>
    <xf numFmtId="0" fontId="37" fillId="0" borderId="0" xfId="10" applyFont="1" applyAlignment="1">
      <alignment horizontal="right"/>
    </xf>
    <xf numFmtId="0" fontId="43" fillId="0" borderId="0" xfId="10" applyFont="1" applyAlignment="1">
      <alignment horizontal="right" vertical="center" indent="1"/>
    </xf>
    <xf numFmtId="0" fontId="43" fillId="0" borderId="0" xfId="10" applyFont="1" applyAlignment="1">
      <alignment horizontal="right" indent="1"/>
    </xf>
    <xf numFmtId="0" fontId="43" fillId="0" borderId="0" xfId="0" applyFont="1" applyAlignment="1">
      <alignment horizontal="right" indent="1"/>
    </xf>
    <xf numFmtId="166" fontId="43" fillId="0" borderId="1" xfId="10" applyNumberFormat="1" applyFont="1" applyBorder="1" applyAlignment="1">
      <alignment horizontal="right" vertical="center" wrapText="1" indent="1"/>
    </xf>
    <xf numFmtId="166" fontId="43" fillId="10" borderId="27" xfId="10" applyNumberFormat="1" applyFont="1" applyFill="1" applyBorder="1" applyAlignment="1">
      <alignment horizontal="right" vertical="center" wrapText="1" indent="1"/>
    </xf>
    <xf numFmtId="166" fontId="40" fillId="10" borderId="27" xfId="10" applyNumberFormat="1" applyFont="1" applyFill="1" applyBorder="1" applyAlignment="1">
      <alignment horizontal="right" vertical="center" wrapText="1" indent="1"/>
    </xf>
    <xf numFmtId="166" fontId="43" fillId="0" borderId="8" xfId="10" applyNumberFormat="1" applyFont="1" applyBorder="1" applyAlignment="1">
      <alignment horizontal="right" vertical="center" indent="1"/>
    </xf>
    <xf numFmtId="166" fontId="43" fillId="0" borderId="8" xfId="10" quotePrefix="1" applyNumberFormat="1" applyFont="1" applyBorder="1" applyAlignment="1">
      <alignment horizontal="right" vertical="center" indent="1"/>
    </xf>
    <xf numFmtId="165" fontId="43" fillId="0" borderId="8" xfId="10" applyNumberFormat="1" applyFont="1" applyBorder="1" applyAlignment="1">
      <alignment horizontal="right" vertical="center" indent="1"/>
    </xf>
    <xf numFmtId="165" fontId="43" fillId="10" borderId="27" xfId="10" applyNumberFormat="1" applyFont="1" applyFill="1" applyBorder="1" applyAlignment="1">
      <alignment horizontal="right" vertical="center" wrapText="1" indent="1"/>
    </xf>
    <xf numFmtId="166" fontId="40" fillId="0" borderId="8" xfId="10" applyNumberFormat="1" applyFont="1" applyBorder="1" applyAlignment="1">
      <alignment horizontal="right" vertical="center" wrapText="1" indent="1"/>
    </xf>
    <xf numFmtId="166" fontId="40" fillId="10" borderId="27" xfId="0" applyNumberFormat="1" applyFont="1" applyFill="1" applyBorder="1" applyAlignment="1">
      <alignment horizontal="right" vertical="top" indent="1"/>
    </xf>
    <xf numFmtId="10" fontId="43" fillId="0" borderId="1" xfId="10" applyNumberFormat="1" applyFont="1" applyBorder="1" applyAlignment="1">
      <alignment horizontal="right" vertical="center" wrapText="1" indent="1"/>
    </xf>
    <xf numFmtId="0" fontId="43" fillId="0" borderId="1" xfId="10" applyFont="1" applyBorder="1" applyAlignment="1">
      <alignment horizontal="right" indent="1"/>
    </xf>
    <xf numFmtId="166" fontId="43" fillId="0" borderId="1" xfId="10" applyNumberFormat="1" applyFont="1" applyBorder="1" applyAlignment="1">
      <alignment horizontal="right" vertical="center" indent="1"/>
    </xf>
    <xf numFmtId="10" fontId="43" fillId="0" borderId="1" xfId="27585" applyNumberFormat="1" applyFont="1" applyBorder="1" applyAlignment="1">
      <alignment horizontal="right" vertical="center" wrapText="1" indent="1"/>
    </xf>
    <xf numFmtId="10" fontId="43" fillId="0" borderId="1" xfId="7" applyNumberFormat="1" applyFont="1" applyFill="1" applyAlignment="1">
      <alignment horizontal="right" vertical="center" wrapText="1"/>
      <protection locked="0"/>
    </xf>
    <xf numFmtId="165" fontId="43" fillId="0" borderId="1" xfId="7" applyNumberFormat="1" applyFont="1" applyFill="1" applyAlignment="1">
      <alignment horizontal="right" vertical="center" wrapText="1"/>
      <protection locked="0"/>
    </xf>
    <xf numFmtId="165" fontId="40" fillId="0" borderId="1" xfId="7" applyNumberFormat="1" applyFont="1" applyFill="1" applyAlignment="1">
      <alignment horizontal="right" vertical="center" wrapText="1"/>
      <protection locked="0"/>
    </xf>
    <xf numFmtId="10" fontId="40" fillId="0" borderId="1" xfId="7" applyNumberFormat="1" applyFont="1" applyFill="1" applyAlignment="1">
      <alignment horizontal="right" vertical="center" wrapText="1"/>
      <protection locked="0"/>
    </xf>
    <xf numFmtId="10" fontId="40" fillId="9" borderId="1" xfId="27585" applyNumberFormat="1" applyFont="1" applyFill="1" applyBorder="1" applyAlignment="1" applyProtection="1">
      <alignment horizontal="right" vertical="center" wrapText="1"/>
      <protection locked="0"/>
    </xf>
    <xf numFmtId="165" fontId="47" fillId="0" borderId="1" xfId="0" applyNumberFormat="1" applyFont="1" applyBorder="1" applyAlignment="1">
      <alignment horizontal="right" vertical="center" wrapText="1"/>
    </xf>
    <xf numFmtId="0" fontId="43" fillId="0" borderId="1" xfId="0" applyFont="1" applyBorder="1" applyAlignment="1">
      <alignment horizontal="right" wrapText="1"/>
    </xf>
    <xf numFmtId="165" fontId="47" fillId="0" borderId="6" xfId="0" applyNumberFormat="1" applyFont="1" applyBorder="1" applyAlignment="1">
      <alignment horizontal="right" wrapText="1"/>
    </xf>
    <xf numFmtId="165" fontId="47" fillId="0" borderId="9" xfId="0" applyNumberFormat="1" applyFont="1" applyBorder="1" applyAlignment="1">
      <alignment horizontal="right" wrapText="1"/>
    </xf>
    <xf numFmtId="165" fontId="47" fillId="0" borderId="4" xfId="0" applyNumberFormat="1" applyFont="1" applyBorder="1" applyAlignment="1">
      <alignment horizontal="right" wrapText="1"/>
    </xf>
    <xf numFmtId="165" fontId="48" fillId="0" borderId="6" xfId="0" applyNumberFormat="1" applyFont="1" applyBorder="1" applyAlignment="1">
      <alignment horizontal="right" wrapText="1"/>
    </xf>
    <xf numFmtId="165" fontId="48" fillId="0" borderId="4" xfId="0" applyNumberFormat="1" applyFont="1" applyBorder="1" applyAlignment="1">
      <alignment horizontal="right" wrapText="1"/>
    </xf>
    <xf numFmtId="165" fontId="37" fillId="10" borderId="1" xfId="0" applyNumberFormat="1" applyFont="1" applyFill="1" applyBorder="1" applyAlignment="1">
      <alignment horizontal="right" vertical="center" wrapText="1"/>
    </xf>
    <xf numFmtId="3" fontId="37" fillId="10" borderId="1" xfId="0" applyNumberFormat="1" applyFont="1" applyFill="1" applyBorder="1" applyAlignment="1">
      <alignment horizontal="right" vertical="center" wrapText="1"/>
    </xf>
    <xf numFmtId="0" fontId="52" fillId="10" borderId="1" xfId="0" applyFont="1" applyFill="1" applyBorder="1" applyAlignment="1">
      <alignment horizontal="right" vertical="center" wrapText="1"/>
    </xf>
    <xf numFmtId="0" fontId="75" fillId="0" borderId="0" xfId="0" applyFont="1" applyAlignment="1">
      <alignment horizontal="right"/>
    </xf>
    <xf numFmtId="0" fontId="76" fillId="0" borderId="0" xfId="0" applyFont="1" applyAlignment="1">
      <alignment horizontal="right" wrapText="1"/>
    </xf>
    <xf numFmtId="0" fontId="48" fillId="6" borderId="0" xfId="0" applyFont="1" applyFill="1" applyAlignment="1">
      <alignment horizontal="left" vertical="center" wrapText="1"/>
    </xf>
    <xf numFmtId="0" fontId="37" fillId="0" borderId="0" xfId="0" applyFont="1" applyAlignment="1">
      <alignment horizontal="left"/>
    </xf>
    <xf numFmtId="0" fontId="48" fillId="20" borderId="27" xfId="0" applyFont="1" applyFill="1" applyBorder="1" applyAlignment="1">
      <alignment horizontal="left" wrapText="1"/>
    </xf>
    <xf numFmtId="0" fontId="43" fillId="0" borderId="27" xfId="0" applyFont="1" applyBorder="1" applyAlignment="1">
      <alignment horizontal="left" vertical="center" wrapText="1"/>
    </xf>
    <xf numFmtId="0" fontId="57" fillId="6" borderId="27" xfId="0" applyFont="1" applyFill="1" applyBorder="1" applyAlignment="1">
      <alignment horizontal="left" vertical="center" wrapText="1"/>
    </xf>
    <xf numFmtId="0" fontId="43" fillId="16" borderId="27" xfId="0" applyFont="1" applyFill="1" applyBorder="1" applyAlignment="1">
      <alignment horizontal="left" vertical="center" wrapText="1"/>
    </xf>
    <xf numFmtId="0" fontId="43" fillId="6" borderId="27" xfId="0" applyFont="1" applyFill="1" applyBorder="1" applyAlignment="1">
      <alignment horizontal="left" vertical="center" wrapText="1"/>
    </xf>
    <xf numFmtId="0" fontId="43" fillId="0" borderId="27" xfId="0" applyFont="1" applyBorder="1" applyAlignment="1">
      <alignment horizontal="left" vertical="center"/>
    </xf>
    <xf numFmtId="0" fontId="47" fillId="0" borderId="1" xfId="0" applyFont="1" applyBorder="1" applyAlignment="1">
      <alignment horizontal="left" vertical="center" wrapText="1"/>
    </xf>
    <xf numFmtId="0" fontId="43" fillId="0" borderId="0" xfId="2" applyFont="1" applyAlignment="1">
      <alignment vertical="top"/>
    </xf>
    <xf numFmtId="0" fontId="40" fillId="0" borderId="0" xfId="2" applyFont="1" applyAlignment="1">
      <alignment vertical="top" wrapText="1"/>
    </xf>
    <xf numFmtId="0" fontId="49" fillId="0" borderId="0" xfId="2" applyFont="1" applyAlignment="1">
      <alignment vertical="top"/>
    </xf>
    <xf numFmtId="0" fontId="40" fillId="0" borderId="0" xfId="4" applyFont="1" applyFill="1" applyBorder="1" applyAlignment="1">
      <alignment vertical="top"/>
    </xf>
    <xf numFmtId="0" fontId="40" fillId="0" borderId="5" xfId="4" applyFont="1" applyFill="1" applyBorder="1" applyAlignment="1">
      <alignment vertical="top"/>
    </xf>
    <xf numFmtId="0" fontId="43" fillId="0" borderId="1" xfId="3" quotePrefix="1" applyFont="1" applyBorder="1" applyAlignment="1">
      <alignment horizontal="center" vertical="top"/>
    </xf>
    <xf numFmtId="0" fontId="43" fillId="68" borderId="1" xfId="3" quotePrefix="1" applyFont="1" applyFill="1" applyBorder="1" applyAlignment="1">
      <alignment horizontal="center" vertical="top"/>
    </xf>
    <xf numFmtId="0" fontId="43" fillId="2" borderId="0" xfId="2" applyFont="1" applyFill="1" applyAlignment="1">
      <alignment vertical="top"/>
    </xf>
    <xf numFmtId="0" fontId="40" fillId="0" borderId="1" xfId="4" applyFont="1" applyFill="1" applyBorder="1" applyAlignment="1">
      <alignment horizontal="center" vertical="center" wrapText="1"/>
    </xf>
    <xf numFmtId="0" fontId="43" fillId="0" borderId="0" xfId="2" applyFont="1">
      <alignment vertical="center"/>
    </xf>
    <xf numFmtId="0" fontId="40" fillId="0" borderId="0" xfId="4" applyFont="1" applyFill="1" applyBorder="1" applyAlignment="1">
      <alignment vertical="center"/>
    </xf>
    <xf numFmtId="0" fontId="40" fillId="0" borderId="5" xfId="4" applyFont="1" applyFill="1" applyBorder="1" applyAlignment="1">
      <alignment vertical="center"/>
    </xf>
    <xf numFmtId="0" fontId="40" fillId="68" borderId="1" xfId="5" applyFont="1" applyFill="1" applyBorder="1" applyAlignment="1">
      <alignment horizontal="center" vertical="center" wrapText="1"/>
    </xf>
    <xf numFmtId="0" fontId="43" fillId="2" borderId="0" xfId="2" applyFont="1" applyFill="1">
      <alignment vertical="center"/>
    </xf>
    <xf numFmtId="3" fontId="43" fillId="10" borderId="10" xfId="7" applyFont="1" applyFill="1" applyBorder="1" applyAlignment="1">
      <alignment horizontal="center" vertical="top"/>
      <protection locked="0"/>
    </xf>
    <xf numFmtId="3" fontId="43" fillId="69" borderId="10" xfId="7" applyFont="1" applyFill="1" applyBorder="1" applyAlignment="1">
      <alignment horizontal="center" vertical="top"/>
      <protection locked="0"/>
    </xf>
    <xf numFmtId="3" fontId="43" fillId="69" borderId="9" xfId="7" applyFont="1" applyFill="1" applyBorder="1" applyAlignment="1">
      <alignment horizontal="center" vertical="top"/>
      <protection locked="0"/>
    </xf>
    <xf numFmtId="49" fontId="43" fillId="0" borderId="1" xfId="3" quotePrefix="1" applyNumberFormat="1" applyFont="1" applyBorder="1" applyAlignment="1">
      <alignment horizontal="center" vertical="center"/>
    </xf>
    <xf numFmtId="3" fontId="43" fillId="70" borderId="1" xfId="7" applyFont="1" applyFill="1" applyAlignment="1">
      <alignment horizontal="center" vertical="center"/>
      <protection locked="0"/>
    </xf>
    <xf numFmtId="44" fontId="43" fillId="2" borderId="0" xfId="32722" applyFont="1" applyFill="1" applyAlignment="1">
      <alignment vertical="top"/>
    </xf>
    <xf numFmtId="0" fontId="43" fillId="0" borderId="1" xfId="3" applyFont="1" applyBorder="1" applyAlignment="1">
      <alignment horizontal="left" vertical="center" wrapText="1" indent="3"/>
    </xf>
    <xf numFmtId="3" fontId="43" fillId="69" borderId="1" xfId="7" applyFont="1" applyFill="1" applyAlignment="1">
      <alignment horizontal="center" vertical="center"/>
      <protection locked="0"/>
    </xf>
    <xf numFmtId="3" fontId="43" fillId="68" borderId="1" xfId="7" applyFont="1" applyFill="1" applyAlignment="1">
      <alignment horizontal="center" vertical="center"/>
      <protection locked="0"/>
    </xf>
    <xf numFmtId="0" fontId="37" fillId="2" borderId="0" xfId="2" applyFont="1" applyFill="1" applyAlignment="1">
      <alignment vertical="top"/>
    </xf>
    <xf numFmtId="3" fontId="43" fillId="69" borderId="1" xfId="7" applyFont="1" applyFill="1" applyAlignment="1">
      <alignment horizontal="center" vertical="top"/>
      <protection locked="0"/>
    </xf>
    <xf numFmtId="0" fontId="41" fillId="0" borderId="62" xfId="16" applyFont="1" applyBorder="1" applyAlignment="1">
      <alignment vertical="center" wrapText="1"/>
    </xf>
    <xf numFmtId="0" fontId="41" fillId="0" borderId="24" xfId="16" applyFont="1" applyBorder="1" applyAlignment="1">
      <alignment vertical="center" wrapText="1"/>
    </xf>
    <xf numFmtId="0" fontId="41" fillId="0" borderId="63" xfId="16" applyFont="1" applyBorder="1" applyAlignment="1">
      <alignment vertical="center" wrapText="1"/>
    </xf>
    <xf numFmtId="0" fontId="37" fillId="0" borderId="8" xfId="0" applyFont="1" applyBorder="1" applyAlignment="1">
      <alignment horizontal="center" vertical="center" wrapText="1"/>
    </xf>
    <xf numFmtId="0" fontId="40" fillId="0" borderId="0" xfId="4" applyFont="1" applyFill="1" applyBorder="1" applyAlignment="1">
      <alignment horizontal="left"/>
    </xf>
    <xf numFmtId="0" fontId="40" fillId="0" borderId="2" xfId="0" applyFont="1" applyBorder="1" applyAlignment="1">
      <alignment horizontal="center" vertical="center" wrapText="1"/>
    </xf>
    <xf numFmtId="0" fontId="37" fillId="0" borderId="0" xfId="0" quotePrefix="1" applyFont="1"/>
    <xf numFmtId="0" fontId="37" fillId="0" borderId="1" xfId="0" applyFont="1" applyBorder="1" applyAlignment="1">
      <alignment horizontal="left" vertical="center" wrapText="1" indent="1"/>
    </xf>
    <xf numFmtId="0" fontId="38" fillId="0" borderId="1" xfId="0" applyFont="1" applyBorder="1" applyAlignment="1">
      <alignment horizontal="left" vertical="center" wrapText="1"/>
    </xf>
    <xf numFmtId="0" fontId="38" fillId="0" borderId="2" xfId="0" applyFont="1" applyBorder="1" applyAlignment="1">
      <alignment horizontal="left" vertical="center" wrapText="1"/>
    </xf>
    <xf numFmtId="0" fontId="37" fillId="71" borderId="1" xfId="0" applyFont="1" applyFill="1" applyBorder="1" applyAlignment="1">
      <alignment horizontal="center" vertical="center"/>
    </xf>
    <xf numFmtId="0" fontId="37" fillId="71" borderId="1" xfId="0" applyFont="1" applyFill="1" applyBorder="1" applyAlignment="1">
      <alignment horizontal="left" vertical="center" wrapText="1" indent="1"/>
    </xf>
    <xf numFmtId="0" fontId="38" fillId="71" borderId="1" xfId="0" applyFont="1" applyFill="1" applyBorder="1" applyAlignment="1">
      <alignment horizontal="left" vertical="center" wrapText="1"/>
    </xf>
    <xf numFmtId="0" fontId="38" fillId="71" borderId="6" xfId="0" applyFont="1" applyFill="1" applyBorder="1" applyAlignment="1">
      <alignment horizontal="left" vertical="center" wrapText="1"/>
    </xf>
    <xf numFmtId="0" fontId="38" fillId="71" borderId="8" xfId="0" applyFont="1" applyFill="1" applyBorder="1" applyAlignment="1">
      <alignment horizontal="left" vertical="center" wrapText="1"/>
    </xf>
    <xf numFmtId="0" fontId="40" fillId="71" borderId="1" xfId="0" applyFont="1" applyFill="1" applyBorder="1" applyAlignment="1">
      <alignment horizontal="left" vertical="center" wrapText="1"/>
    </xf>
    <xf numFmtId="0" fontId="40" fillId="71" borderId="6" xfId="0" applyFont="1" applyFill="1" applyBorder="1" applyAlignment="1">
      <alignment horizontal="left" vertical="center" wrapText="1"/>
    </xf>
    <xf numFmtId="0" fontId="40" fillId="71" borderId="8" xfId="0" applyFont="1" applyFill="1" applyBorder="1" applyAlignment="1">
      <alignment horizontal="left" vertical="center" wrapText="1"/>
    </xf>
    <xf numFmtId="0" fontId="40" fillId="71" borderId="1" xfId="0" applyFont="1" applyFill="1" applyBorder="1" applyAlignment="1">
      <alignment horizontal="center" vertical="center" wrapText="1"/>
    </xf>
    <xf numFmtId="0" fontId="37" fillId="0" borderId="1" xfId="0" applyFont="1" applyBorder="1" applyAlignment="1">
      <alignment horizontal="left" vertical="center" wrapText="1" indent="3"/>
    </xf>
    <xf numFmtId="0" fontId="40" fillId="10" borderId="8" xfId="0" applyFont="1" applyFill="1" applyBorder="1" applyAlignment="1">
      <alignment horizontal="left" vertical="center" wrapText="1"/>
    </xf>
    <xf numFmtId="0" fontId="40" fillId="10" borderId="1" xfId="0" applyFont="1" applyFill="1" applyBorder="1" applyAlignment="1">
      <alignment horizontal="left" vertical="center" wrapText="1"/>
    </xf>
    <xf numFmtId="0" fontId="43" fillId="0" borderId="2" xfId="0" applyFont="1" applyBorder="1" applyAlignment="1">
      <alignment horizontal="left" vertical="center" wrapText="1" indent="1"/>
    </xf>
    <xf numFmtId="0" fontId="38" fillId="0" borderId="8" xfId="0" applyFont="1" applyBorder="1" applyAlignment="1">
      <alignment horizontal="left" vertical="center" wrapText="1"/>
    </xf>
    <xf numFmtId="0" fontId="38" fillId="0" borderId="6" xfId="0" applyFont="1" applyBorder="1" applyAlignment="1">
      <alignment horizontal="left" vertical="center" wrapText="1"/>
    </xf>
    <xf numFmtId="0" fontId="37" fillId="12" borderId="1" xfId="0" applyFont="1" applyFill="1" applyBorder="1" applyAlignment="1">
      <alignment horizontal="left" vertical="center" wrapText="1" indent="3"/>
    </xf>
    <xf numFmtId="0" fontId="38" fillId="10" borderId="1" xfId="0" applyFont="1" applyFill="1" applyBorder="1" applyAlignment="1">
      <alignment horizontal="left" vertical="center" wrapText="1"/>
    </xf>
    <xf numFmtId="0" fontId="40" fillId="10" borderId="1" xfId="0" applyFont="1" applyFill="1" applyBorder="1" applyAlignment="1">
      <alignment horizontal="center" vertical="center" wrapText="1"/>
    </xf>
    <xf numFmtId="0" fontId="96" fillId="0" borderId="0" xfId="1" applyFont="1" applyFill="1" applyBorder="1" applyAlignment="1"/>
    <xf numFmtId="0" fontId="43" fillId="0" borderId="0" xfId="3" applyFont="1">
      <alignment vertical="center"/>
    </xf>
    <xf numFmtId="0" fontId="40" fillId="0" borderId="0" xfId="4" applyFont="1" applyFill="1" applyBorder="1" applyAlignment="1">
      <alignment horizontal="left" vertical="center"/>
    </xf>
    <xf numFmtId="0" fontId="40" fillId="0" borderId="1" xfId="5" applyFont="1" applyFill="1" applyBorder="1" applyAlignment="1">
      <alignment horizontal="center" vertical="center" wrapText="1"/>
    </xf>
    <xf numFmtId="0" fontId="43" fillId="0" borderId="1" xfId="3" quotePrefix="1" applyFont="1" applyBorder="1" applyAlignment="1">
      <alignment horizontal="center" vertical="center"/>
    </xf>
    <xf numFmtId="0" fontId="43" fillId="0" borderId="0" xfId="3" quotePrefix="1" applyFont="1" applyAlignment="1">
      <alignment horizontal="center" vertical="center"/>
    </xf>
    <xf numFmtId="0" fontId="43" fillId="0" borderId="0" xfId="3" applyFont="1" applyAlignment="1">
      <alignment horizontal="left" vertical="center" wrapText="1" indent="1"/>
    </xf>
    <xf numFmtId="3" fontId="43" fillId="0" borderId="0" xfId="7" applyFont="1" applyFill="1" applyBorder="1" applyAlignment="1">
      <alignment horizontal="center" vertical="center"/>
      <protection locked="0"/>
    </xf>
    <xf numFmtId="0" fontId="37" fillId="0" borderId="0" xfId="10" applyFont="1" applyAlignment="1">
      <alignment horizontal="left" vertical="top"/>
    </xf>
    <xf numFmtId="165" fontId="40" fillId="0" borderId="1" xfId="0" applyNumberFormat="1" applyFont="1" applyBorder="1" applyAlignment="1">
      <alignment horizontal="right" vertical="center" wrapText="1" indent="1"/>
    </xf>
    <xf numFmtId="165" fontId="43" fillId="0" borderId="1" xfId="0" applyNumberFormat="1" applyFont="1" applyBorder="1" applyAlignment="1">
      <alignment horizontal="right" vertical="center" wrapText="1" indent="1"/>
    </xf>
    <xf numFmtId="165" fontId="43" fillId="7" borderId="1" xfId="0" applyNumberFormat="1" applyFont="1" applyFill="1" applyBorder="1" applyAlignment="1">
      <alignment horizontal="right" vertical="center" wrapText="1" indent="1"/>
    </xf>
    <xf numFmtId="166" fontId="43" fillId="0" borderId="1" xfId="15" applyNumberFormat="1" applyFont="1" applyBorder="1" applyAlignment="1">
      <alignment horizontal="right" vertical="center" wrapText="1" indent="1"/>
    </xf>
    <xf numFmtId="0" fontId="43" fillId="0" borderId="1" xfId="15" applyNumberFormat="1" applyFont="1" applyBorder="1" applyAlignment="1">
      <alignment horizontal="right" vertical="center" wrapText="1" indent="1"/>
    </xf>
    <xf numFmtId="10" fontId="43" fillId="0" borderId="1" xfId="0" applyNumberFormat="1" applyFont="1" applyBorder="1" applyAlignment="1">
      <alignment horizontal="right" vertical="center" wrapText="1" indent="1"/>
    </xf>
    <xf numFmtId="165" fontId="43" fillId="0" borderId="1" xfId="32723" applyNumberFormat="1" applyFont="1" applyBorder="1" applyAlignment="1">
      <alignment horizontal="right" vertical="center" wrapText="1" indent="1"/>
    </xf>
    <xf numFmtId="166" fontId="43" fillId="0" borderId="6" xfId="0" applyNumberFormat="1" applyFont="1" applyBorder="1" applyAlignment="1">
      <alignment horizontal="right" vertical="center" wrapText="1" indent="1"/>
    </xf>
    <xf numFmtId="166" fontId="57" fillId="0" borderId="1" xfId="0" applyNumberFormat="1" applyFont="1" applyBorder="1" applyAlignment="1">
      <alignment horizontal="right" vertical="center" wrapText="1" indent="1"/>
    </xf>
    <xf numFmtId="166" fontId="43" fillId="0" borderId="1" xfId="0" applyNumberFormat="1" applyFont="1" applyBorder="1" applyAlignment="1">
      <alignment horizontal="right" wrapText="1" indent="1"/>
    </xf>
    <xf numFmtId="167" fontId="43" fillId="0" borderId="1" xfId="0" applyNumberFormat="1" applyFont="1" applyBorder="1" applyAlignment="1">
      <alignment horizontal="right" vertical="center" wrapText="1" indent="1"/>
    </xf>
    <xf numFmtId="165" fontId="43" fillId="0" borderId="1" xfId="0" applyNumberFormat="1" applyFont="1" applyBorder="1" applyAlignment="1">
      <alignment horizontal="right" wrapText="1" indent="1"/>
    </xf>
    <xf numFmtId="166" fontId="43" fillId="0" borderId="1" xfId="7" applyNumberFormat="1" applyFont="1" applyFill="1" applyAlignment="1">
      <alignment horizontal="right" vertical="center" indent="1"/>
      <protection locked="0"/>
    </xf>
    <xf numFmtId="10" fontId="43" fillId="0" borderId="1" xfId="7" applyNumberFormat="1" applyFont="1" applyFill="1" applyAlignment="1">
      <alignment horizontal="right" vertical="center" wrapText="1" indent="1"/>
      <protection locked="0"/>
    </xf>
    <xf numFmtId="166" fontId="40" fillId="10" borderId="1" xfId="10" applyNumberFormat="1" applyFont="1" applyFill="1" applyBorder="1" applyAlignment="1">
      <alignment horizontal="right" vertical="center" indent="1"/>
    </xf>
    <xf numFmtId="166" fontId="38" fillId="0" borderId="1" xfId="10" applyNumberFormat="1" applyFont="1" applyBorder="1" applyAlignment="1">
      <alignment horizontal="right" vertical="center" wrapText="1" indent="1"/>
    </xf>
    <xf numFmtId="166" fontId="37" fillId="0" borderId="1" xfId="10" applyNumberFormat="1" applyFont="1" applyBorder="1" applyAlignment="1">
      <alignment horizontal="right" vertical="center" indent="1"/>
    </xf>
    <xf numFmtId="166" fontId="37" fillId="0" borderId="1" xfId="10" applyNumberFormat="1" applyFont="1" applyBorder="1" applyAlignment="1">
      <alignment horizontal="right" vertical="center" wrapText="1" indent="1"/>
    </xf>
    <xf numFmtId="0" fontId="37" fillId="6" borderId="27" xfId="0" applyFont="1" applyFill="1" applyBorder="1" applyAlignment="1">
      <alignment horizontal="right" vertical="center" wrapText="1" indent="1"/>
    </xf>
    <xf numFmtId="166" fontId="37" fillId="6" borderId="1" xfId="0" applyNumberFormat="1" applyFont="1" applyFill="1" applyBorder="1" applyAlignment="1">
      <alignment horizontal="right" vertical="center" wrapText="1" indent="1"/>
    </xf>
    <xf numFmtId="166" fontId="90" fillId="52" borderId="1" xfId="0" applyNumberFormat="1" applyFont="1" applyFill="1" applyBorder="1" applyAlignment="1">
      <alignment horizontal="right" vertical="center" wrapText="1" indent="1"/>
    </xf>
    <xf numFmtId="10" fontId="90" fillId="52" borderId="1" xfId="27585" applyNumberFormat="1" applyFont="1" applyFill="1" applyBorder="1" applyAlignment="1">
      <alignment horizontal="right" vertical="center" wrapText="1" indent="1"/>
    </xf>
    <xf numFmtId="166" fontId="40" fillId="13" borderId="27" xfId="0" applyNumberFormat="1" applyFont="1" applyFill="1" applyBorder="1" applyAlignment="1">
      <alignment horizontal="right" vertical="center" wrapText="1" indent="1"/>
    </xf>
    <xf numFmtId="166" fontId="43" fillId="0" borderId="27" xfId="0" applyNumberFormat="1" applyFont="1" applyBorder="1" applyAlignment="1">
      <alignment horizontal="right" vertical="center" wrapText="1" indent="1"/>
    </xf>
    <xf numFmtId="166" fontId="40" fillId="0" borderId="27" xfId="0" applyNumberFormat="1" applyFont="1" applyBorder="1" applyAlignment="1">
      <alignment horizontal="right" vertical="center" wrapText="1" indent="1"/>
    </xf>
    <xf numFmtId="166" fontId="40" fillId="0" borderId="27" xfId="0" applyNumberFormat="1" applyFont="1" applyBorder="1" applyAlignment="1">
      <alignment horizontal="right" vertical="center" indent="1"/>
    </xf>
    <xf numFmtId="10" fontId="40" fillId="0" borderId="27" xfId="0" applyNumberFormat="1" applyFont="1" applyBorder="1" applyAlignment="1">
      <alignment horizontal="right" vertical="center" indent="1"/>
    </xf>
    <xf numFmtId="166" fontId="38" fillId="13" borderId="27" xfId="0" applyNumberFormat="1" applyFont="1" applyFill="1" applyBorder="1" applyAlignment="1">
      <alignment horizontal="right" vertical="top" wrapText="1" indent="1"/>
    </xf>
    <xf numFmtId="166" fontId="38" fillId="13" borderId="27" xfId="0" applyNumberFormat="1" applyFont="1" applyFill="1" applyBorder="1" applyAlignment="1">
      <alignment horizontal="right" vertical="center" wrapText="1" indent="1"/>
    </xf>
    <xf numFmtId="166" fontId="38" fillId="13" borderId="27" xfId="0" applyNumberFormat="1" applyFont="1" applyFill="1" applyBorder="1" applyAlignment="1">
      <alignment horizontal="right" vertical="center" indent="1"/>
    </xf>
    <xf numFmtId="166" fontId="37" fillId="0" borderId="27" xfId="0" applyNumberFormat="1" applyFont="1" applyBorder="1" applyAlignment="1">
      <alignment horizontal="right" vertical="center" indent="1"/>
    </xf>
    <xf numFmtId="166" fontId="37" fillId="0" borderId="27" xfId="0" applyNumberFormat="1" applyFont="1" applyBorder="1" applyAlignment="1">
      <alignment horizontal="right" vertical="center" wrapText="1" indent="1"/>
    </xf>
    <xf numFmtId="166" fontId="81" fillId="7" borderId="27" xfId="0" applyNumberFormat="1" applyFont="1" applyFill="1" applyBorder="1" applyAlignment="1">
      <alignment horizontal="right" vertical="center" wrapText="1" indent="1"/>
    </xf>
    <xf numFmtId="166" fontId="37" fillId="14" borderId="27" xfId="0" applyNumberFormat="1" applyFont="1" applyFill="1" applyBorder="1" applyAlignment="1">
      <alignment horizontal="right" vertical="center" wrapText="1" indent="1"/>
    </xf>
    <xf numFmtId="166" fontId="38" fillId="0" borderId="27" xfId="0" applyNumberFormat="1" applyFont="1" applyBorder="1" applyAlignment="1">
      <alignment horizontal="right" vertical="center" indent="1"/>
    </xf>
    <xf numFmtId="166" fontId="38" fillId="7" borderId="27" xfId="0" applyNumberFormat="1" applyFont="1" applyFill="1" applyBorder="1" applyAlignment="1">
      <alignment horizontal="right" vertical="center" wrapText="1" indent="1"/>
    </xf>
    <xf numFmtId="0" fontId="37" fillId="7" borderId="27" xfId="0" applyFont="1" applyFill="1" applyBorder="1" applyAlignment="1">
      <alignment horizontal="right" vertical="center" wrapText="1" indent="1"/>
    </xf>
    <xf numFmtId="0" fontId="37" fillId="7" borderId="27" xfId="0" applyFont="1" applyFill="1" applyBorder="1" applyAlignment="1">
      <alignment horizontal="right" vertical="center" indent="1"/>
    </xf>
    <xf numFmtId="10" fontId="38" fillId="0" borderId="27" xfId="0" applyNumberFormat="1" applyFont="1" applyBorder="1" applyAlignment="1">
      <alignment horizontal="right" vertical="center" indent="1"/>
    </xf>
    <xf numFmtId="166" fontId="37" fillId="7" borderId="27" xfId="0" applyNumberFormat="1" applyFont="1" applyFill="1" applyBorder="1" applyAlignment="1">
      <alignment horizontal="right" vertical="center" indent="1"/>
    </xf>
    <xf numFmtId="166" fontId="48" fillId="20" borderId="30" xfId="0" applyNumberFormat="1" applyFont="1" applyFill="1" applyBorder="1" applyAlignment="1">
      <alignment horizontal="right" vertical="center" wrapText="1" indent="1"/>
    </xf>
    <xf numFmtId="166" fontId="48" fillId="20" borderId="30" xfId="0" quotePrefix="1" applyNumberFormat="1" applyFont="1" applyFill="1" applyBorder="1" applyAlignment="1">
      <alignment horizontal="right" vertical="center" wrapText="1" indent="1"/>
    </xf>
    <xf numFmtId="166" fontId="48" fillId="20" borderId="27" xfId="0" applyNumberFormat="1" applyFont="1" applyFill="1" applyBorder="1" applyAlignment="1">
      <alignment horizontal="right" vertical="center" wrapText="1" indent="1"/>
    </xf>
    <xf numFmtId="166" fontId="48" fillId="20" borderId="27" xfId="0" quotePrefix="1" applyNumberFormat="1" applyFont="1" applyFill="1" applyBorder="1" applyAlignment="1">
      <alignment horizontal="right" vertical="center" wrapText="1" indent="1"/>
    </xf>
    <xf numFmtId="166" fontId="80" fillId="17" borderId="27" xfId="0" applyNumberFormat="1" applyFont="1" applyFill="1" applyBorder="1" applyAlignment="1">
      <alignment horizontal="right" vertical="center" wrapText="1" indent="1"/>
    </xf>
    <xf numFmtId="166" fontId="47" fillId="20" borderId="27" xfId="0" applyNumberFormat="1" applyFont="1" applyFill="1" applyBorder="1" applyAlignment="1">
      <alignment horizontal="right" vertical="center" wrapText="1" indent="1"/>
    </xf>
    <xf numFmtId="166" fontId="47" fillId="0" borderId="27" xfId="0" quotePrefix="1" applyNumberFormat="1" applyFont="1" applyBorder="1" applyAlignment="1">
      <alignment horizontal="right" vertical="center" wrapText="1" indent="1"/>
    </xf>
    <xf numFmtId="166" fontId="47" fillId="0" borderId="27" xfId="0" applyNumberFormat="1" applyFont="1" applyBorder="1" applyAlignment="1">
      <alignment horizontal="right" vertical="center" wrapText="1" indent="1"/>
    </xf>
    <xf numFmtId="166" fontId="47" fillId="20" borderId="27" xfId="0" quotePrefix="1" applyNumberFormat="1" applyFont="1" applyFill="1" applyBorder="1" applyAlignment="1">
      <alignment horizontal="right" vertical="center" wrapText="1" indent="1"/>
    </xf>
    <xf numFmtId="166" fontId="40" fillId="0" borderId="30" xfId="0" applyNumberFormat="1" applyFont="1" applyBorder="1" applyAlignment="1">
      <alignment horizontal="right" vertical="center" wrapText="1" indent="1"/>
    </xf>
    <xf numFmtId="166" fontId="43" fillId="0" borderId="27" xfId="0" quotePrefix="1" applyNumberFormat="1" applyFont="1" applyBorder="1" applyAlignment="1">
      <alignment horizontal="right" vertical="center" wrapText="1" indent="1"/>
    </xf>
    <xf numFmtId="166" fontId="43" fillId="0" borderId="27" xfId="0" quotePrefix="1" applyNumberFormat="1" applyFont="1" applyBorder="1" applyAlignment="1">
      <alignment horizontal="right" vertical="center" indent="1"/>
    </xf>
    <xf numFmtId="166" fontId="48" fillId="0" borderId="30" xfId="0" applyNumberFormat="1" applyFont="1" applyBorder="1" applyAlignment="1">
      <alignment horizontal="right" vertical="center" wrapText="1" indent="1"/>
    </xf>
    <xf numFmtId="166" fontId="48" fillId="0" borderId="27" xfId="0" applyNumberFormat="1" applyFont="1" applyBorder="1" applyAlignment="1">
      <alignment horizontal="right" vertical="center" wrapText="1" indent="1"/>
    </xf>
    <xf numFmtId="166" fontId="48" fillId="0" borderId="27" xfId="0" quotePrefix="1" applyNumberFormat="1" applyFont="1" applyBorder="1" applyAlignment="1">
      <alignment horizontal="right" vertical="center" wrapText="1" indent="1"/>
    </xf>
    <xf numFmtId="166" fontId="48" fillId="17" borderId="27" xfId="0" applyNumberFormat="1" applyFont="1" applyFill="1" applyBorder="1" applyAlignment="1">
      <alignment horizontal="right" vertical="center" wrapText="1" indent="1"/>
    </xf>
    <xf numFmtId="166" fontId="83" fillId="0" borderId="27" xfId="0" applyNumberFormat="1" applyFont="1" applyBorder="1" applyAlignment="1">
      <alignment horizontal="right" vertical="center" wrapText="1" indent="1"/>
    </xf>
    <xf numFmtId="166" fontId="43" fillId="0" borderId="30" xfId="0" applyNumberFormat="1" applyFont="1" applyBorder="1" applyAlignment="1">
      <alignment horizontal="right" vertical="center" wrapText="1" indent="1"/>
    </xf>
    <xf numFmtId="166" fontId="43" fillId="0" borderId="30" xfId="0" quotePrefix="1" applyNumberFormat="1" applyFont="1" applyBorder="1" applyAlignment="1">
      <alignment horizontal="right" vertical="center" wrapText="1" indent="1"/>
    </xf>
    <xf numFmtId="166" fontId="40" fillId="0" borderId="27" xfId="0" quotePrefix="1" applyNumberFormat="1" applyFont="1" applyBorder="1" applyAlignment="1">
      <alignment horizontal="right" vertical="center" wrapText="1" indent="1"/>
    </xf>
    <xf numFmtId="166" fontId="43" fillId="0" borderId="38" xfId="0" applyNumberFormat="1" applyFont="1" applyBorder="1" applyAlignment="1">
      <alignment horizontal="right" vertical="center" indent="1"/>
    </xf>
    <xf numFmtId="166" fontId="43" fillId="20" borderId="27" xfId="0" applyNumberFormat="1" applyFont="1" applyFill="1" applyBorder="1" applyAlignment="1">
      <alignment horizontal="right" vertical="center" wrapText="1" indent="1"/>
    </xf>
    <xf numFmtId="166" fontId="43" fillId="0" borderId="37" xfId="0" applyNumberFormat="1" applyFont="1" applyBorder="1" applyAlignment="1">
      <alignment horizontal="right" vertical="center" indent="1"/>
    </xf>
    <xf numFmtId="166" fontId="43" fillId="0" borderId="27" xfId="0" applyNumberFormat="1" applyFont="1" applyBorder="1" applyAlignment="1">
      <alignment horizontal="right" vertical="center" indent="1"/>
    </xf>
    <xf numFmtId="166" fontId="40" fillId="0" borderId="37" xfId="0" applyNumberFormat="1" applyFont="1" applyBorder="1" applyAlignment="1">
      <alignment horizontal="right" vertical="center" indent="1"/>
    </xf>
    <xf numFmtId="166" fontId="40" fillId="0" borderId="27" xfId="0" quotePrefix="1" applyNumberFormat="1" applyFont="1" applyBorder="1" applyAlignment="1">
      <alignment horizontal="right" vertical="center" indent="1"/>
    </xf>
    <xf numFmtId="166" fontId="48" fillId="0" borderId="1" xfId="0" applyNumberFormat="1" applyFont="1" applyBorder="1" applyAlignment="1">
      <alignment horizontal="right" wrapText="1" indent="1"/>
    </xf>
    <xf numFmtId="166" fontId="48" fillId="0" borderId="9" xfId="0" applyNumberFormat="1" applyFont="1" applyBorder="1" applyAlignment="1">
      <alignment horizontal="right" wrapText="1" indent="1"/>
    </xf>
    <xf numFmtId="166" fontId="48" fillId="0" borderId="13" xfId="0" applyNumberFormat="1" applyFont="1" applyBorder="1" applyAlignment="1">
      <alignment horizontal="right" wrapText="1" indent="1"/>
    </xf>
    <xf numFmtId="166" fontId="48" fillId="0" borderId="6" xfId="0" applyNumberFormat="1" applyFont="1" applyBorder="1" applyAlignment="1">
      <alignment horizontal="right" wrapText="1" indent="1"/>
    </xf>
    <xf numFmtId="166" fontId="48" fillId="0" borderId="4" xfId="0" applyNumberFormat="1" applyFont="1" applyBorder="1" applyAlignment="1">
      <alignment horizontal="right" wrapText="1" indent="1"/>
    </xf>
    <xf numFmtId="166" fontId="48" fillId="21" borderId="9" xfId="0" applyNumberFormat="1" applyFont="1" applyFill="1" applyBorder="1" applyAlignment="1">
      <alignment horizontal="right" wrapText="1" indent="1"/>
    </xf>
    <xf numFmtId="166" fontId="48" fillId="0" borderId="2" xfId="0" applyNumberFormat="1" applyFont="1" applyBorder="1" applyAlignment="1">
      <alignment horizontal="right" wrapText="1" indent="1"/>
    </xf>
    <xf numFmtId="166" fontId="48" fillId="0" borderId="0" xfId="0" applyNumberFormat="1" applyFont="1" applyAlignment="1">
      <alignment horizontal="right" wrapText="1" indent="1"/>
    </xf>
    <xf numFmtId="166" fontId="48" fillId="0" borderId="20" xfId="0" applyNumberFormat="1" applyFont="1" applyBorder="1" applyAlignment="1">
      <alignment horizontal="right" wrapText="1" indent="1"/>
    </xf>
    <xf numFmtId="165" fontId="48" fillId="21" borderId="6" xfId="0" applyNumberFormat="1" applyFont="1" applyFill="1" applyBorder="1" applyAlignment="1">
      <alignment horizontal="right" wrapText="1" indent="1"/>
    </xf>
    <xf numFmtId="165" fontId="48" fillId="21" borderId="9" xfId="0" applyNumberFormat="1" applyFont="1" applyFill="1" applyBorder="1" applyAlignment="1">
      <alignment horizontal="right" wrapText="1" indent="1"/>
    </xf>
    <xf numFmtId="166" fontId="37" fillId="12" borderId="9" xfId="0" applyNumberFormat="1" applyFont="1" applyFill="1" applyBorder="1" applyAlignment="1">
      <alignment horizontal="right" vertical="center" wrapText="1" indent="1"/>
    </xf>
    <xf numFmtId="166" fontId="43" fillId="0" borderId="9" xfId="0" applyNumberFormat="1" applyFont="1" applyBorder="1" applyAlignment="1">
      <alignment horizontal="right" vertical="center" wrapText="1" indent="1"/>
    </xf>
    <xf numFmtId="10" fontId="37" fillId="12" borderId="9" xfId="27585" applyNumberFormat="1" applyFont="1" applyFill="1" applyBorder="1" applyAlignment="1">
      <alignment horizontal="right" vertical="center" wrapText="1" indent="1"/>
    </xf>
    <xf numFmtId="166" fontId="38" fillId="12" borderId="9" xfId="0" applyNumberFormat="1" applyFont="1" applyFill="1" applyBorder="1" applyAlignment="1">
      <alignment horizontal="right" vertical="center" wrapText="1" indent="1"/>
    </xf>
    <xf numFmtId="166" fontId="40" fillId="0" borderId="9" xfId="0" applyNumberFormat="1" applyFont="1" applyBorder="1" applyAlignment="1">
      <alignment horizontal="right" vertical="center" wrapText="1" indent="1"/>
    </xf>
    <xf numFmtId="10" fontId="38" fillId="12" borderId="9" xfId="27585" applyNumberFormat="1" applyFont="1" applyFill="1" applyBorder="1" applyAlignment="1">
      <alignment horizontal="right" vertical="center" wrapText="1" indent="1"/>
    </xf>
    <xf numFmtId="166" fontId="37" fillId="0" borderId="9" xfId="0" applyNumberFormat="1" applyFont="1" applyBorder="1" applyAlignment="1">
      <alignment horizontal="right" vertical="center" wrapText="1" indent="1"/>
    </xf>
    <xf numFmtId="166" fontId="38" fillId="0" borderId="9" xfId="0" applyNumberFormat="1" applyFont="1" applyBorder="1" applyAlignment="1">
      <alignment horizontal="right" vertical="center" wrapText="1" indent="1"/>
    </xf>
    <xf numFmtId="166" fontId="43" fillId="0" borderId="0" xfId="2" applyNumberFormat="1" applyFont="1" applyAlignment="1">
      <alignment horizontal="right" vertical="center" wrapText="1" indent="1"/>
    </xf>
    <xf numFmtId="166" fontId="37" fillId="5" borderId="1" xfId="0" applyNumberFormat="1" applyFont="1" applyFill="1" applyBorder="1" applyAlignment="1">
      <alignment horizontal="right" vertical="center" wrapText="1" indent="1"/>
    </xf>
    <xf numFmtId="166" fontId="48" fillId="0" borderId="1" xfId="0" applyNumberFormat="1" applyFont="1" applyBorder="1" applyAlignment="1">
      <alignment horizontal="right" vertical="center" wrapText="1" indent="1"/>
    </xf>
    <xf numFmtId="166" fontId="60" fillId="5" borderId="1" xfId="0" applyNumberFormat="1" applyFont="1" applyFill="1" applyBorder="1" applyAlignment="1">
      <alignment horizontal="right" vertical="center" wrapText="1" indent="1"/>
    </xf>
    <xf numFmtId="166" fontId="38" fillId="5" borderId="1" xfId="0" applyNumberFormat="1" applyFont="1" applyFill="1" applyBorder="1" applyAlignment="1">
      <alignment horizontal="right" vertical="center" wrapText="1" indent="1"/>
    </xf>
    <xf numFmtId="166" fontId="38" fillId="6" borderId="1" xfId="0" applyNumberFormat="1" applyFont="1" applyFill="1" applyBorder="1" applyAlignment="1">
      <alignment horizontal="right" vertical="center" wrapText="1" indent="1"/>
    </xf>
    <xf numFmtId="166" fontId="37" fillId="0" borderId="1" xfId="0" applyNumberFormat="1" applyFont="1" applyBorder="1" applyAlignment="1">
      <alignment horizontal="right" vertical="center" wrapText="1" indent="1"/>
    </xf>
    <xf numFmtId="166" fontId="38" fillId="0" borderId="1" xfId="0" applyNumberFormat="1" applyFont="1" applyBorder="1" applyAlignment="1">
      <alignment horizontal="right" vertical="center" wrapText="1" indent="1"/>
    </xf>
    <xf numFmtId="166" fontId="48" fillId="15" borderId="1" xfId="0" applyNumberFormat="1" applyFont="1" applyFill="1" applyBorder="1" applyAlignment="1">
      <alignment horizontal="right" vertical="center" indent="1"/>
    </xf>
    <xf numFmtId="166" fontId="47" fillId="0" borderId="1" xfId="0" applyNumberFormat="1" applyFont="1" applyBorder="1" applyAlignment="1">
      <alignment horizontal="right" vertical="center" wrapText="1" indent="1"/>
    </xf>
    <xf numFmtId="166" fontId="40" fillId="0" borderId="1" xfId="0" applyNumberFormat="1" applyFont="1" applyBorder="1" applyAlignment="1">
      <alignment horizontal="right" vertical="center" indent="1"/>
    </xf>
    <xf numFmtId="165" fontId="47" fillId="0" borderId="1" xfId="0" applyNumberFormat="1" applyFont="1" applyBorder="1" applyAlignment="1">
      <alignment horizontal="right" vertical="center" wrapText="1" indent="1"/>
    </xf>
    <xf numFmtId="165" fontId="47" fillId="9" borderId="1" xfId="0" applyNumberFormat="1" applyFont="1" applyFill="1" applyBorder="1" applyAlignment="1">
      <alignment horizontal="right" vertical="center" wrapText="1" indent="1"/>
    </xf>
    <xf numFmtId="165" fontId="48" fillId="9" borderId="1" xfId="0" applyNumberFormat="1" applyFont="1" applyFill="1" applyBorder="1" applyAlignment="1">
      <alignment horizontal="right" vertical="center" wrapText="1" indent="1"/>
    </xf>
    <xf numFmtId="165" fontId="48" fillId="0" borderId="1" xfId="0" applyNumberFormat="1" applyFont="1" applyBorder="1" applyAlignment="1">
      <alignment horizontal="right" vertical="center" wrapText="1" indent="1"/>
    </xf>
    <xf numFmtId="165" fontId="53" fillId="9" borderId="1" xfId="0" applyNumberFormat="1" applyFont="1" applyFill="1" applyBorder="1" applyAlignment="1">
      <alignment horizontal="right" vertical="center" wrapText="1" indent="1"/>
    </xf>
    <xf numFmtId="165" fontId="40" fillId="9" borderId="1" xfId="0" applyNumberFormat="1" applyFont="1" applyFill="1" applyBorder="1" applyAlignment="1">
      <alignment horizontal="right" vertical="center" wrapText="1" indent="1"/>
    </xf>
    <xf numFmtId="4" fontId="43" fillId="0" borderId="1" xfId="9" applyNumberFormat="1" applyFont="1" applyBorder="1" applyAlignment="1">
      <alignment horizontal="right" vertical="center" wrapText="1" indent="1"/>
    </xf>
    <xf numFmtId="0" fontId="43" fillId="10" borderId="1" xfId="9" applyFont="1" applyFill="1" applyBorder="1" applyAlignment="1">
      <alignment horizontal="right" vertical="center" wrapText="1" indent="1"/>
    </xf>
    <xf numFmtId="171" fontId="43" fillId="12" borderId="1" xfId="7" applyNumberFormat="1" applyFont="1" applyFill="1" applyAlignment="1">
      <alignment horizontal="right" vertical="center" indent="1"/>
      <protection locked="0"/>
    </xf>
    <xf numFmtId="10" fontId="43" fillId="0" borderId="1" xfId="32724" applyNumberFormat="1" applyFont="1" applyBorder="1" applyAlignment="1">
      <alignment horizontal="right" vertical="center" wrapText="1" indent="1"/>
    </xf>
    <xf numFmtId="3" fontId="43" fillId="10" borderId="1" xfId="7" applyFont="1" applyFill="1" applyAlignment="1">
      <alignment horizontal="right" vertical="center" indent="1"/>
      <protection locked="0"/>
    </xf>
    <xf numFmtId="0" fontId="48" fillId="0" borderId="1" xfId="0" applyFont="1" applyBorder="1" applyAlignment="1">
      <alignment horizontal="right" vertical="center" wrapText="1" indent="1"/>
    </xf>
    <xf numFmtId="0" fontId="43" fillId="0" borderId="1" xfId="0" applyFont="1" applyBorder="1" applyAlignment="1">
      <alignment horizontal="right" vertical="center" wrapText="1" indent="2"/>
    </xf>
    <xf numFmtId="0" fontId="48" fillId="0" borderId="1" xfId="0" applyFont="1" applyBorder="1" applyAlignment="1">
      <alignment horizontal="right" vertical="center" indent="2"/>
    </xf>
    <xf numFmtId="0" fontId="37" fillId="0" borderId="1" xfId="0" applyFont="1" applyBorder="1" applyAlignment="1">
      <alignment horizontal="right" indent="2"/>
    </xf>
    <xf numFmtId="14" fontId="48" fillId="0" borderId="1" xfId="0" applyNumberFormat="1" applyFont="1" applyBorder="1" applyAlignment="1">
      <alignment horizontal="right" vertical="center" indent="2"/>
    </xf>
    <xf numFmtId="0" fontId="82" fillId="0" borderId="1" xfId="0" applyFont="1" applyBorder="1" applyAlignment="1">
      <alignment horizontal="right" vertical="center" wrapText="1" indent="2"/>
    </xf>
    <xf numFmtId="0" fontId="43" fillId="0" borderId="1" xfId="0" applyFont="1" applyBorder="1" applyAlignment="1">
      <alignment horizontal="right" vertical="center" indent="2"/>
    </xf>
    <xf numFmtId="0" fontId="48" fillId="0" borderId="1" xfId="0" applyFont="1" applyBorder="1" applyAlignment="1">
      <alignment horizontal="right" vertical="center" wrapText="1" indent="2"/>
    </xf>
    <xf numFmtId="49" fontId="49" fillId="0" borderId="0" xfId="0" applyNumberFormat="1" applyFont="1" applyAlignment="1">
      <alignment vertical="center"/>
    </xf>
    <xf numFmtId="165" fontId="48" fillId="0" borderId="0" xfId="0" applyNumberFormat="1" applyFont="1"/>
    <xf numFmtId="166" fontId="98" fillId="20" borderId="30" xfId="0" applyNumberFormat="1" applyFont="1" applyFill="1" applyBorder="1" applyAlignment="1">
      <alignment horizontal="right" vertical="center" wrapText="1" indent="1"/>
    </xf>
    <xf numFmtId="0" fontId="99" fillId="0" borderId="1" xfId="0" applyFont="1" applyBorder="1" applyAlignment="1">
      <alignment horizontal="left" vertical="center" wrapText="1" indent="3"/>
    </xf>
    <xf numFmtId="0" fontId="99" fillId="0" borderId="1" xfId="0" applyFont="1" applyBorder="1" applyAlignment="1">
      <alignment horizontal="left" vertical="center" wrapText="1" indent="2"/>
    </xf>
    <xf numFmtId="0" fontId="100" fillId="0" borderId="1" xfId="0" applyFont="1" applyBorder="1" applyAlignment="1">
      <alignment vertical="center" wrapText="1"/>
    </xf>
    <xf numFmtId="0" fontId="97" fillId="0" borderId="0" xfId="0" applyFont="1"/>
    <xf numFmtId="0" fontId="97" fillId="0" borderId="0" xfId="0" applyFont="1" applyAlignment="1">
      <alignment horizontal="right"/>
    </xf>
    <xf numFmtId="0" fontId="98" fillId="0" borderId="0" xfId="0" applyFont="1"/>
    <xf numFmtId="0" fontId="101" fillId="0" borderId="0" xfId="0" applyFont="1"/>
    <xf numFmtId="0" fontId="98" fillId="0" borderId="0" xfId="0" applyFont="1" applyAlignment="1">
      <alignment horizontal="right"/>
    </xf>
    <xf numFmtId="0" fontId="100" fillId="0" borderId="0" xfId="0" applyFont="1" applyAlignment="1">
      <alignment wrapText="1"/>
    </xf>
    <xf numFmtId="0" fontId="99" fillId="0" borderId="0" xfId="0" applyFont="1"/>
    <xf numFmtId="0" fontId="100" fillId="0" borderId="0" xfId="0" applyFont="1" applyAlignment="1">
      <alignment horizontal="right" wrapText="1"/>
    </xf>
    <xf numFmtId="0" fontId="99"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99" fillId="0" borderId="1" xfId="0" applyFont="1" applyBorder="1" applyAlignment="1">
      <alignment vertical="center" wrapText="1"/>
    </xf>
    <xf numFmtId="165" fontId="99" fillId="0" borderId="1" xfId="0" applyNumberFormat="1" applyFont="1" applyBorder="1" applyAlignment="1">
      <alignment horizontal="right" vertical="center" wrapText="1"/>
    </xf>
    <xf numFmtId="165" fontId="97" fillId="0" borderId="0" xfId="0" applyNumberFormat="1" applyFont="1"/>
    <xf numFmtId="10" fontId="99" fillId="0" borderId="1" xfId="0" applyNumberFormat="1" applyFont="1" applyBorder="1" applyAlignment="1">
      <alignment horizontal="right" vertical="center" wrapText="1"/>
    </xf>
    <xf numFmtId="14" fontId="100" fillId="0" borderId="1" xfId="0" applyNumberFormat="1" applyFont="1" applyBorder="1" applyAlignment="1">
      <alignment horizontal="center" vertical="center" wrapText="1"/>
    </xf>
    <xf numFmtId="4" fontId="80" fillId="9" borderId="39" xfId="0" applyNumberFormat="1" applyFont="1" applyFill="1" applyBorder="1" applyAlignment="1">
      <alignment horizontal="right" vertical="center" wrapText="1"/>
    </xf>
    <xf numFmtId="4" fontId="80" fillId="9" borderId="37" xfId="0" applyNumberFormat="1" applyFont="1" applyFill="1" applyBorder="1" applyAlignment="1">
      <alignment horizontal="right" vertical="center" wrapText="1"/>
    </xf>
    <xf numFmtId="0" fontId="83" fillId="0" borderId="27" xfId="0" applyFont="1" applyBorder="1" applyAlignment="1">
      <alignment wrapText="1"/>
    </xf>
    <xf numFmtId="166" fontId="38" fillId="9" borderId="27" xfId="0" applyNumberFormat="1" applyFont="1" applyFill="1" applyBorder="1" applyAlignment="1">
      <alignment horizontal="right" vertical="center" wrapText="1"/>
    </xf>
    <xf numFmtId="0" fontId="41" fillId="0" borderId="23" xfId="16" applyFont="1" applyBorder="1" applyAlignment="1">
      <alignment horizontal="left" vertical="center" wrapText="1"/>
    </xf>
    <xf numFmtId="166" fontId="43" fillId="0" borderId="1" xfId="9" applyNumberFormat="1" applyFont="1" applyBorder="1" applyAlignment="1">
      <alignment horizontal="right" vertical="center" wrapText="1" indent="1"/>
    </xf>
    <xf numFmtId="0" fontId="43" fillId="0" borderId="1" xfId="3" applyFont="1" applyBorder="1" applyAlignment="1">
      <alignment horizontal="center" vertical="center" wrapText="1"/>
    </xf>
    <xf numFmtId="165" fontId="43" fillId="0" borderId="1" xfId="9" applyNumberFormat="1" applyFont="1" applyBorder="1" applyAlignment="1">
      <alignment horizontal="right" vertical="center" wrapText="1" indent="1"/>
    </xf>
    <xf numFmtId="167" fontId="43" fillId="0" borderId="1" xfId="9" applyNumberFormat="1" applyFont="1" applyBorder="1" applyAlignment="1">
      <alignment horizontal="right" vertical="center" wrapText="1" indent="1"/>
    </xf>
    <xf numFmtId="2" fontId="43" fillId="0" borderId="1" xfId="9" applyNumberFormat="1" applyFont="1" applyBorder="1" applyAlignment="1">
      <alignment horizontal="right" vertical="center" wrapText="1" indent="1"/>
    </xf>
    <xf numFmtId="165" fontId="48" fillId="20" borderId="27" xfId="0" applyNumberFormat="1" applyFont="1" applyFill="1" applyBorder="1" applyAlignment="1">
      <alignment horizontal="right" vertical="center" wrapText="1" indent="1"/>
    </xf>
    <xf numFmtId="0" fontId="39" fillId="19" borderId="16" xfId="0" applyFont="1" applyFill="1" applyBorder="1" applyAlignment="1">
      <alignment horizontal="center" vertical="center"/>
    </xf>
    <xf numFmtId="0" fontId="37" fillId="19" borderId="17" xfId="0" applyFont="1" applyFill="1" applyBorder="1" applyAlignment="1">
      <alignment horizontal="center" vertical="center"/>
    </xf>
    <xf numFmtId="0" fontId="38" fillId="19" borderId="17" xfId="0" applyFont="1" applyFill="1" applyBorder="1" applyAlignment="1">
      <alignment horizontal="center" vertical="center"/>
    </xf>
    <xf numFmtId="0" fontId="43" fillId="0" borderId="0" xfId="0" applyFont="1" applyAlignment="1">
      <alignment horizontal="center" vertical="center" wrapText="1"/>
    </xf>
    <xf numFmtId="0" fontId="43" fillId="0" borderId="5"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4" xfId="0" applyFont="1" applyBorder="1" applyAlignment="1">
      <alignment horizontal="center" vertical="center" wrapText="1"/>
    </xf>
    <xf numFmtId="0" fontId="40" fillId="0" borderId="1" xfId="0" applyFont="1" applyBorder="1" applyAlignment="1">
      <alignment horizontal="center" vertical="center" wrapText="1"/>
    </xf>
    <xf numFmtId="0" fontId="40" fillId="15" borderId="2" xfId="0" applyFont="1" applyFill="1" applyBorder="1" applyAlignment="1">
      <alignment horizontal="left" vertical="center" wrapText="1"/>
    </xf>
    <xf numFmtId="0" fontId="40" fillId="15" borderId="10" xfId="0" applyFont="1" applyFill="1" applyBorder="1" applyAlignment="1">
      <alignment horizontal="left" vertical="center" wrapText="1"/>
    </xf>
    <xf numFmtId="0" fontId="40" fillId="15" borderId="9" xfId="0" applyFont="1" applyFill="1" applyBorder="1" applyAlignment="1">
      <alignment horizontal="left" vertical="center" wrapText="1"/>
    </xf>
    <xf numFmtId="0" fontId="40" fillId="15" borderId="2" xfId="0" applyFont="1" applyFill="1" applyBorder="1" applyAlignment="1">
      <alignment horizontal="left" vertical="top" wrapText="1"/>
    </xf>
    <xf numFmtId="0" fontId="40" fillId="15" borderId="10" xfId="0" applyFont="1" applyFill="1" applyBorder="1" applyAlignment="1">
      <alignment horizontal="left" vertical="top" wrapText="1"/>
    </xf>
    <xf numFmtId="0" fontId="40" fillId="15" borderId="9" xfId="0" applyFont="1" applyFill="1" applyBorder="1" applyAlignment="1">
      <alignment horizontal="left" vertical="top" wrapText="1"/>
    </xf>
    <xf numFmtId="0" fontId="40" fillId="10" borderId="2" xfId="0" applyFont="1" applyFill="1" applyBorder="1" applyAlignment="1">
      <alignment horizontal="left" vertical="center" wrapText="1"/>
    </xf>
    <xf numFmtId="0" fontId="40" fillId="10" borderId="10" xfId="0" applyFont="1" applyFill="1" applyBorder="1" applyAlignment="1">
      <alignment horizontal="left" vertical="center" wrapText="1"/>
    </xf>
    <xf numFmtId="0" fontId="40" fillId="10" borderId="9" xfId="0" applyFont="1" applyFill="1" applyBorder="1" applyAlignment="1">
      <alignment horizontal="left" vertical="center" wrapText="1"/>
    </xf>
    <xf numFmtId="0" fontId="102" fillId="0" borderId="0" xfId="0" applyFont="1" applyAlignment="1">
      <alignment horizontal="left" wrapText="1"/>
    </xf>
    <xf numFmtId="0" fontId="100" fillId="15" borderId="2" xfId="0" applyFont="1" applyFill="1" applyBorder="1" applyAlignment="1">
      <alignment horizontal="left" vertical="center" wrapText="1"/>
    </xf>
    <xf numFmtId="0" fontId="100" fillId="15" borderId="10" xfId="0" applyFont="1" applyFill="1" applyBorder="1" applyAlignment="1">
      <alignment horizontal="left" vertical="center" wrapText="1"/>
    </xf>
    <xf numFmtId="0" fontId="100" fillId="15" borderId="9" xfId="0" applyFont="1" applyFill="1" applyBorder="1" applyAlignment="1">
      <alignment horizontal="left" vertical="center" wrapText="1"/>
    </xf>
    <xf numFmtId="0" fontId="38" fillId="6" borderId="1" xfId="0" applyFont="1" applyFill="1" applyBorder="1" applyAlignment="1">
      <alignment horizontal="center" vertical="center" wrapText="1"/>
    </xf>
    <xf numFmtId="0" fontId="38" fillId="0" borderId="12" xfId="0" applyFont="1" applyBorder="1" applyAlignment="1">
      <alignment horizontal="justify" vertical="center" wrapText="1"/>
    </xf>
    <xf numFmtId="0" fontId="95" fillId="0" borderId="0" xfId="0" applyFont="1" applyAlignment="1">
      <alignment horizontal="justify" vertical="center" wrapText="1"/>
    </xf>
    <xf numFmtId="0" fontId="94" fillId="0" borderId="0" xfId="0" applyFont="1" applyAlignment="1">
      <alignment horizontal="justify" vertical="center" wrapText="1"/>
    </xf>
    <xf numFmtId="0" fontId="38" fillId="0" borderId="1" xfId="0" applyFont="1" applyBorder="1" applyAlignment="1">
      <alignment horizontal="center" vertical="center"/>
    </xf>
    <xf numFmtId="0" fontId="38" fillId="0" borderId="1" xfId="0" applyFont="1" applyBorder="1" applyAlignment="1">
      <alignment horizontal="center" vertical="center" wrapText="1"/>
    </xf>
    <xf numFmtId="0" fontId="38" fillId="0" borderId="2" xfId="0" applyFont="1" applyBorder="1" applyAlignment="1">
      <alignment horizontal="center" vertical="center"/>
    </xf>
    <xf numFmtId="0" fontId="38" fillId="0" borderId="10" xfId="0" applyFont="1" applyBorder="1" applyAlignment="1">
      <alignment horizontal="center" vertical="center"/>
    </xf>
    <xf numFmtId="0" fontId="38" fillId="0" borderId="9" xfId="0" applyFont="1" applyBorder="1" applyAlignment="1">
      <alignment horizontal="center" vertical="center"/>
    </xf>
    <xf numFmtId="0" fontId="40" fillId="10" borderId="2" xfId="0" applyFont="1" applyFill="1" applyBorder="1" applyAlignment="1">
      <alignment horizontal="center" vertical="center" wrapText="1"/>
    </xf>
    <xf numFmtId="0" fontId="40" fillId="10" borderId="10" xfId="0" applyFont="1" applyFill="1" applyBorder="1" applyAlignment="1">
      <alignment horizontal="center" vertical="center" wrapText="1"/>
    </xf>
    <xf numFmtId="0" fontId="40" fillId="10" borderId="9" xfId="0" applyFont="1" applyFill="1" applyBorder="1" applyAlignment="1">
      <alignment horizontal="center" vertical="center" wrapText="1"/>
    </xf>
    <xf numFmtId="0" fontId="43" fillId="0" borderId="1" xfId="0" applyFont="1" applyBorder="1" applyAlignment="1">
      <alignment horizontal="center" vertical="center" wrapText="1"/>
    </xf>
    <xf numFmtId="0" fontId="43" fillId="0" borderId="1" xfId="0" applyFont="1" applyBorder="1" applyAlignment="1">
      <alignment horizontal="justify" vertical="center" wrapText="1"/>
    </xf>
    <xf numFmtId="167" fontId="43" fillId="0" borderId="8" xfId="0" applyNumberFormat="1" applyFont="1" applyBorder="1" applyAlignment="1">
      <alignment horizontal="right" vertical="center" wrapText="1" indent="1"/>
    </xf>
    <xf numFmtId="0" fontId="0" fillId="0" borderId="20" xfId="0" applyBorder="1" applyAlignment="1">
      <alignment horizontal="right" vertical="center" wrapText="1" indent="1"/>
    </xf>
    <xf numFmtId="0" fontId="0" fillId="0" borderId="6" xfId="0" applyBorder="1" applyAlignment="1">
      <alignment horizontal="right" vertical="center" wrapText="1" indent="1"/>
    </xf>
    <xf numFmtId="167" fontId="43" fillId="0" borderId="8" xfId="0" applyNumberFormat="1" applyFont="1" applyBorder="1" applyAlignment="1">
      <alignment horizontal="right" vertical="center" wrapText="1"/>
    </xf>
    <xf numFmtId="0" fontId="0" fillId="0" borderId="20" xfId="0" applyBorder="1" applyAlignment="1">
      <alignment horizontal="right" vertical="center" wrapText="1"/>
    </xf>
    <xf numFmtId="0" fontId="0" fillId="0" borderId="6" xfId="0" applyBorder="1" applyAlignment="1">
      <alignment horizontal="right" vertical="center" wrapText="1"/>
    </xf>
    <xf numFmtId="0" fontId="40" fillId="0" borderId="0" xfId="0" applyFont="1" applyAlignment="1">
      <alignment horizontal="center" vertical="center" wrapText="1"/>
    </xf>
    <xf numFmtId="0" fontId="47" fillId="10" borderId="2" xfId="0" applyFont="1" applyFill="1" applyBorder="1" applyAlignment="1">
      <alignment horizontal="center" vertical="center" wrapText="1"/>
    </xf>
    <xf numFmtId="0" fontId="47" fillId="10" borderId="10" xfId="0" applyFont="1" applyFill="1" applyBorder="1" applyAlignment="1">
      <alignment horizontal="center" vertical="center" wrapText="1"/>
    </xf>
    <xf numFmtId="0" fontId="47" fillId="10" borderId="9" xfId="0" applyFont="1" applyFill="1" applyBorder="1" applyAlignment="1">
      <alignment horizontal="center" vertical="center" wrapText="1"/>
    </xf>
    <xf numFmtId="0" fontId="43" fillId="0" borderId="0" xfId="0" applyFont="1"/>
    <xf numFmtId="0" fontId="37" fillId="0" borderId="0" xfId="0" applyFont="1"/>
    <xf numFmtId="0" fontId="40" fillId="6" borderId="8" xfId="0" applyFont="1" applyFill="1" applyBorder="1" applyAlignment="1">
      <alignment horizontal="center" vertical="center" wrapText="1"/>
    </xf>
    <xf numFmtId="0" fontId="40" fillId="6" borderId="20" xfId="0" applyFont="1" applyFill="1" applyBorder="1" applyAlignment="1">
      <alignment horizontal="center" vertical="center" wrapText="1"/>
    </xf>
    <xf numFmtId="0" fontId="40" fillId="6" borderId="6" xfId="0" applyFont="1" applyFill="1" applyBorder="1" applyAlignment="1">
      <alignment horizontal="center" vertical="center" wrapText="1"/>
    </xf>
    <xf numFmtId="0" fontId="40" fillId="0" borderId="11"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4" xfId="0" applyFont="1" applyBorder="1" applyAlignment="1">
      <alignment horizontal="center" vertical="center" wrapText="1"/>
    </xf>
    <xf numFmtId="0" fontId="40" fillId="6" borderId="11" xfId="0" applyFont="1" applyFill="1" applyBorder="1" applyAlignment="1">
      <alignment horizontal="center" vertical="center" wrapText="1"/>
    </xf>
    <xf numFmtId="0" fontId="40" fillId="6" borderId="13" xfId="0" applyFont="1" applyFill="1" applyBorder="1" applyAlignment="1">
      <alignment horizontal="center" vertical="center" wrapText="1"/>
    </xf>
    <xf numFmtId="0" fontId="40" fillId="6" borderId="7" xfId="0" applyFont="1" applyFill="1" applyBorder="1" applyAlignment="1">
      <alignment horizontal="center" vertical="center" wrapText="1"/>
    </xf>
    <xf numFmtId="0" fontId="40" fillId="6" borderId="4" xfId="0" applyFont="1" applyFill="1" applyBorder="1" applyAlignment="1">
      <alignment horizontal="center" vertical="center" wrapText="1"/>
    </xf>
    <xf numFmtId="0" fontId="40" fillId="0" borderId="8"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6" xfId="0" applyFont="1" applyBorder="1" applyAlignment="1">
      <alignment horizontal="center" vertical="center" wrapText="1"/>
    </xf>
    <xf numFmtId="0" fontId="40" fillId="6" borderId="12" xfId="0" applyFont="1" applyFill="1" applyBorder="1" applyAlignment="1">
      <alignment horizontal="center" vertical="center" wrapText="1"/>
    </xf>
    <xf numFmtId="0" fontId="40" fillId="6" borderId="14" xfId="0" applyFont="1" applyFill="1" applyBorder="1" applyAlignment="1">
      <alignment horizontal="center" vertical="center" wrapText="1"/>
    </xf>
    <xf numFmtId="0" fontId="40" fillId="6" borderId="5" xfId="0" applyFont="1" applyFill="1" applyBorder="1" applyAlignment="1">
      <alignment horizontal="center" vertical="center" wrapText="1"/>
    </xf>
    <xf numFmtId="0" fontId="43" fillId="0" borderId="0" xfId="0" applyFont="1" applyAlignment="1">
      <alignment horizontal="left" vertical="top"/>
    </xf>
    <xf numFmtId="0" fontId="37" fillId="0" borderId="0" xfId="0" applyFont="1" applyAlignment="1">
      <alignment horizontal="left" vertical="top"/>
    </xf>
    <xf numFmtId="0" fontId="49" fillId="0" borderId="0" xfId="0" applyFont="1" applyAlignment="1">
      <alignment horizontal="left" vertical="top" wrapText="1"/>
    </xf>
    <xf numFmtId="0" fontId="40" fillId="8" borderId="2" xfId="10" applyFont="1" applyFill="1" applyBorder="1" applyAlignment="1">
      <alignment horizontal="center"/>
    </xf>
    <xf numFmtId="0" fontId="40" fillId="8" borderId="10" xfId="10" applyFont="1" applyFill="1" applyBorder="1" applyAlignment="1">
      <alignment horizontal="center"/>
    </xf>
    <xf numFmtId="0" fontId="40" fillId="8" borderId="9" xfId="10" applyFont="1" applyFill="1" applyBorder="1" applyAlignment="1">
      <alignment horizontal="center"/>
    </xf>
    <xf numFmtId="0" fontId="40" fillId="8" borderId="14" xfId="10" applyFont="1" applyFill="1" applyBorder="1" applyAlignment="1">
      <alignment horizontal="center"/>
    </xf>
    <xf numFmtId="0" fontId="40" fillId="8" borderId="2" xfId="10" applyFont="1" applyFill="1" applyBorder="1" applyAlignment="1">
      <alignment horizontal="center" wrapText="1"/>
    </xf>
    <xf numFmtId="0" fontId="40" fillId="8" borderId="10" xfId="10" applyFont="1" applyFill="1" applyBorder="1" applyAlignment="1">
      <alignment horizontal="center" wrapText="1"/>
    </xf>
    <xf numFmtId="0" fontId="40" fillId="8" borderId="14" xfId="10" applyFont="1" applyFill="1" applyBorder="1" applyAlignment="1">
      <alignment horizontal="center" wrapText="1"/>
    </xf>
    <xf numFmtId="0" fontId="40" fillId="8" borderId="9" xfId="10" applyFont="1" applyFill="1" applyBorder="1" applyAlignment="1">
      <alignment horizontal="center" wrapText="1"/>
    </xf>
    <xf numFmtId="0" fontId="40" fillId="8" borderId="2" xfId="0" applyFont="1" applyFill="1" applyBorder="1" applyAlignment="1">
      <alignment horizontal="center" vertical="center" wrapText="1"/>
    </xf>
    <xf numFmtId="0" fontId="40" fillId="8" borderId="10"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0" borderId="1" xfId="0" applyFont="1" applyBorder="1" applyAlignment="1">
      <alignment horizontal="center"/>
    </xf>
    <xf numFmtId="0" fontId="43" fillId="0" borderId="3" xfId="0" applyFont="1" applyBorder="1" applyAlignment="1">
      <alignment horizontal="center"/>
    </xf>
    <xf numFmtId="0" fontId="40" fillId="8" borderId="2" xfId="10" applyFont="1" applyFill="1" applyBorder="1" applyAlignment="1">
      <alignment horizontal="center" vertical="center"/>
    </xf>
    <xf numFmtId="0" fontId="40" fillId="8" borderId="10" xfId="10" applyFont="1" applyFill="1" applyBorder="1" applyAlignment="1">
      <alignment horizontal="center" vertical="center"/>
    </xf>
    <xf numFmtId="0" fontId="40" fillId="8" borderId="9" xfId="10" applyFont="1" applyFill="1" applyBorder="1" applyAlignment="1">
      <alignment horizontal="center" vertical="center"/>
    </xf>
    <xf numFmtId="0" fontId="40" fillId="8" borderId="2" xfId="10" applyFont="1" applyFill="1" applyBorder="1" applyAlignment="1">
      <alignment horizontal="center" vertical="center" wrapText="1"/>
    </xf>
    <xf numFmtId="0" fontId="40" fillId="8" borderId="10" xfId="10" applyFont="1" applyFill="1" applyBorder="1" applyAlignment="1">
      <alignment horizontal="center" vertical="center" wrapText="1"/>
    </xf>
    <xf numFmtId="0" fontId="40" fillId="8" borderId="14" xfId="10" applyFont="1" applyFill="1" applyBorder="1" applyAlignment="1">
      <alignment horizontal="center" vertical="center" wrapText="1"/>
    </xf>
    <xf numFmtId="0" fontId="40" fillId="8" borderId="9" xfId="10" applyFont="1" applyFill="1" applyBorder="1" applyAlignment="1">
      <alignment horizontal="center" vertical="center" wrapText="1"/>
    </xf>
    <xf numFmtId="0" fontId="45" fillId="0" borderId="0" xfId="0" applyFont="1" applyAlignment="1">
      <alignment horizontal="left" vertical="top" wrapText="1"/>
    </xf>
    <xf numFmtId="166" fontId="43" fillId="6" borderId="61" xfId="0" applyNumberFormat="1" applyFont="1" applyFill="1" applyBorder="1" applyAlignment="1">
      <alignment horizontal="right" vertical="center" wrapText="1" indent="1"/>
    </xf>
    <xf numFmtId="166" fontId="43" fillId="6" borderId="30" xfId="0" applyNumberFormat="1" applyFont="1" applyFill="1" applyBorder="1" applyAlignment="1">
      <alignment horizontal="right" vertical="center" wrapText="1" indent="1"/>
    </xf>
    <xf numFmtId="166" fontId="43" fillId="6" borderId="29" xfId="0" applyNumberFormat="1" applyFont="1" applyFill="1" applyBorder="1" applyAlignment="1">
      <alignment horizontal="right" vertical="center" wrapText="1" indent="1"/>
    </xf>
    <xf numFmtId="0" fontId="43" fillId="11" borderId="27" xfId="0" applyFont="1" applyFill="1" applyBorder="1" applyAlignment="1">
      <alignment horizontal="left" vertical="center" wrapText="1"/>
    </xf>
    <xf numFmtId="0" fontId="43" fillId="11" borderId="27" xfId="0" applyFont="1" applyFill="1" applyBorder="1" applyAlignment="1">
      <alignment horizontal="right" vertical="center" wrapText="1"/>
    </xf>
    <xf numFmtId="0" fontId="43" fillId="6" borderId="27" xfId="0" applyFont="1" applyFill="1" applyBorder="1" applyAlignment="1">
      <alignment horizontal="left" vertical="center" wrapText="1"/>
    </xf>
    <xf numFmtId="0" fontId="43" fillId="8" borderId="31" xfId="0" applyFont="1" applyFill="1" applyBorder="1" applyAlignment="1">
      <alignment horizontal="right" vertical="center" wrapText="1" indent="1"/>
    </xf>
    <xf numFmtId="0" fontId="43" fillId="8" borderId="32" xfId="0" applyFont="1" applyFill="1" applyBorder="1" applyAlignment="1">
      <alignment horizontal="right" vertical="center" wrapText="1" indent="1"/>
    </xf>
    <xf numFmtId="0" fontId="43" fillId="8" borderId="33" xfId="0" applyFont="1" applyFill="1" applyBorder="1" applyAlignment="1">
      <alignment horizontal="right" vertical="center" wrapText="1" indent="1"/>
    </xf>
    <xf numFmtId="0" fontId="43" fillId="8" borderId="34" xfId="0" applyFont="1" applyFill="1" applyBorder="1" applyAlignment="1">
      <alignment horizontal="right" vertical="center" wrapText="1" indent="1"/>
    </xf>
    <xf numFmtId="0" fontId="43" fillId="8" borderId="35" xfId="0" applyFont="1" applyFill="1" applyBorder="1" applyAlignment="1">
      <alignment horizontal="right" vertical="center" wrapText="1" indent="1"/>
    </xf>
    <xf numFmtId="0" fontId="43" fillId="8" borderId="36" xfId="0" applyFont="1" applyFill="1" applyBorder="1" applyAlignment="1">
      <alignment horizontal="right" vertical="center" wrapText="1" indent="1"/>
    </xf>
    <xf numFmtId="166" fontId="48" fillId="8" borderId="28" xfId="0" applyNumberFormat="1" applyFont="1" applyFill="1" applyBorder="1" applyAlignment="1">
      <alignment horizontal="right" wrapText="1" indent="1"/>
    </xf>
    <xf numFmtId="0" fontId="47" fillId="6" borderId="8" xfId="0" applyFont="1" applyFill="1" applyBorder="1" applyAlignment="1">
      <alignment horizontal="center" vertical="center" wrapText="1"/>
    </xf>
    <xf numFmtId="0" fontId="47" fillId="6" borderId="11"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3" fillId="15" borderId="27" xfId="0" applyFont="1" applyFill="1" applyBorder="1" applyAlignment="1">
      <alignment horizontal="right" vertical="center" wrapText="1"/>
    </xf>
    <xf numFmtId="0" fontId="48" fillId="8" borderId="28" xfId="0" applyFont="1" applyFill="1" applyBorder="1" applyAlignment="1">
      <alignment horizontal="right" wrapText="1"/>
    </xf>
    <xf numFmtId="0" fontId="37" fillId="0" borderId="0" xfId="0" applyFont="1" applyAlignment="1">
      <alignment horizontal="left" vertical="center" wrapText="1"/>
    </xf>
    <xf numFmtId="0" fontId="43" fillId="6" borderId="27" xfId="0" applyFont="1" applyFill="1" applyBorder="1" applyAlignment="1">
      <alignment horizontal="right" vertical="center" wrapText="1"/>
    </xf>
    <xf numFmtId="0" fontId="57" fillId="6" borderId="27" xfId="0" applyFont="1" applyFill="1" applyBorder="1" applyAlignment="1">
      <alignment horizontal="left" vertical="center" wrapText="1"/>
    </xf>
    <xf numFmtId="0" fontId="43" fillId="8" borderId="28" xfId="0" applyFont="1" applyFill="1" applyBorder="1" applyAlignment="1">
      <alignment horizontal="right" vertical="center"/>
    </xf>
    <xf numFmtId="0" fontId="40" fillId="10" borderId="27" xfId="0" applyFont="1" applyFill="1" applyBorder="1" applyAlignment="1">
      <alignment horizontal="left"/>
    </xf>
    <xf numFmtId="0" fontId="43" fillId="8" borderId="28" xfId="0" applyFont="1" applyFill="1" applyBorder="1" applyAlignment="1">
      <alignment horizontal="right" vertical="center" wrapText="1"/>
    </xf>
    <xf numFmtId="0" fontId="81" fillId="0" borderId="27" xfId="0" applyFont="1" applyBorder="1" applyAlignment="1">
      <alignment vertical="center"/>
    </xf>
    <xf numFmtId="0" fontId="76" fillId="0" borderId="27" xfId="0" applyFont="1" applyBorder="1" applyAlignment="1">
      <alignment vertical="center"/>
    </xf>
    <xf numFmtId="0" fontId="40" fillId="0" borderId="27" xfId="0" applyFont="1" applyBorder="1" applyAlignment="1">
      <alignment horizontal="center" vertical="center" wrapText="1"/>
    </xf>
    <xf numFmtId="0" fontId="40" fillId="8" borderId="27" xfId="0" applyFont="1" applyFill="1" applyBorder="1" applyAlignment="1">
      <alignment horizontal="left" vertical="center"/>
    </xf>
    <xf numFmtId="0" fontId="80" fillId="0" borderId="27" xfId="0" applyFont="1" applyBorder="1" applyAlignment="1">
      <alignment vertical="center"/>
    </xf>
    <xf numFmtId="0" fontId="38" fillId="0" borderId="27" xfId="0" applyFont="1" applyBorder="1" applyAlignment="1">
      <alignment horizontal="center" vertical="center" wrapText="1"/>
    </xf>
    <xf numFmtId="166" fontId="43" fillId="0" borderId="39" xfId="0" applyNumberFormat="1" applyFont="1" applyBorder="1" applyAlignment="1">
      <alignment horizontal="center" vertical="center" wrapText="1"/>
    </xf>
    <xf numFmtId="166" fontId="43" fillId="0" borderId="60" xfId="0" applyNumberFormat="1" applyFont="1" applyBorder="1" applyAlignment="1">
      <alignment horizontal="center" vertical="center" wrapText="1"/>
    </xf>
    <xf numFmtId="166" fontId="43" fillId="0" borderId="37" xfId="0" applyNumberFormat="1" applyFont="1" applyBorder="1" applyAlignment="1">
      <alignment horizontal="center" vertical="center" wrapText="1"/>
    </xf>
    <xf numFmtId="166" fontId="43" fillId="0" borderId="27" xfId="0" applyNumberFormat="1" applyFont="1" applyBorder="1" applyAlignment="1">
      <alignment horizontal="center" vertical="center" wrapText="1"/>
    </xf>
    <xf numFmtId="0" fontId="38" fillId="8" borderId="27" xfId="0" applyFont="1" applyFill="1" applyBorder="1" applyAlignment="1">
      <alignment horizontal="left" vertical="center"/>
    </xf>
    <xf numFmtId="166" fontId="37" fillId="0" borderId="27" xfId="0" applyNumberFormat="1" applyFont="1" applyBorder="1" applyAlignment="1">
      <alignment horizontal="center" vertical="center" wrapText="1"/>
    </xf>
    <xf numFmtId="166" fontId="97" fillId="0" borderId="27" xfId="0" applyNumberFormat="1" applyFont="1" applyBorder="1" applyAlignment="1">
      <alignment horizontal="center" vertical="center" wrapText="1"/>
    </xf>
    <xf numFmtId="14" fontId="43" fillId="0" borderId="0" xfId="0" applyNumberFormat="1" applyFont="1" applyAlignment="1">
      <alignment horizontal="left"/>
    </xf>
    <xf numFmtId="49" fontId="75" fillId="12" borderId="0" xfId="0" applyNumberFormat="1" applyFont="1" applyFill="1" applyAlignment="1">
      <alignment horizontal="justify" vertical="center" wrapText="1"/>
    </xf>
    <xf numFmtId="0" fontId="38" fillId="0" borderId="39" xfId="0" applyFont="1" applyBorder="1" applyAlignment="1">
      <alignment horizontal="center" vertical="center" wrapText="1"/>
    </xf>
    <xf numFmtId="0" fontId="38" fillId="0" borderId="60" xfId="0" applyFont="1" applyBorder="1" applyAlignment="1">
      <alignment horizontal="center" vertical="center" wrapText="1"/>
    </xf>
    <xf numFmtId="0" fontId="38" fillId="0" borderId="37" xfId="0" applyFont="1" applyBorder="1" applyAlignment="1">
      <alignment horizontal="center" vertical="center" wrapText="1"/>
    </xf>
    <xf numFmtId="0" fontId="38" fillId="0" borderId="29" xfId="0" applyFont="1" applyBorder="1" applyAlignment="1">
      <alignment horizontal="center" vertical="center" wrapText="1"/>
    </xf>
    <xf numFmtId="0" fontId="38" fillId="0" borderId="30" xfId="0" applyFont="1" applyBorder="1" applyAlignment="1">
      <alignment horizontal="center" vertical="center" wrapText="1"/>
    </xf>
    <xf numFmtId="0" fontId="38" fillId="0" borderId="1" xfId="0" applyFont="1" applyBorder="1" applyAlignment="1">
      <alignment horizontal="center"/>
    </xf>
    <xf numFmtId="0" fontId="84" fillId="0" borderId="0" xfId="0" applyFont="1"/>
    <xf numFmtId="0" fontId="47" fillId="0" borderId="27" xfId="0" applyFont="1" applyBorder="1" applyAlignment="1">
      <alignment horizontal="center" vertical="center" wrapText="1"/>
    </xf>
    <xf numFmtId="0" fontId="47" fillId="0" borderId="39" xfId="0" applyFont="1" applyBorder="1" applyAlignment="1">
      <alignment horizontal="center" vertical="center" wrapText="1"/>
    </xf>
    <xf numFmtId="0" fontId="37" fillId="0" borderId="0" xfId="0" applyFont="1" applyAlignment="1">
      <alignment vertical="center" wrapText="1"/>
    </xf>
    <xf numFmtId="0" fontId="38" fillId="12" borderId="41" xfId="0" applyFont="1" applyFill="1" applyBorder="1" applyAlignment="1">
      <alignment horizontal="center" vertical="center" wrapText="1"/>
    </xf>
    <xf numFmtId="0" fontId="38" fillId="0" borderId="41" xfId="0" applyFont="1" applyBorder="1" applyAlignment="1">
      <alignment horizontal="center" vertical="center" wrapText="1"/>
    </xf>
    <xf numFmtId="0" fontId="38" fillId="0" borderId="0" xfId="0" applyFont="1" applyAlignment="1">
      <alignment horizontal="center" vertical="center" wrapText="1"/>
    </xf>
    <xf numFmtId="0" fontId="38" fillId="0" borderId="45" xfId="0" applyFont="1" applyBorder="1" applyAlignment="1">
      <alignment horizontal="center" vertical="center" wrapText="1"/>
    </xf>
    <xf numFmtId="0" fontId="38" fillId="0" borderId="46" xfId="0" applyFont="1" applyBorder="1" applyAlignment="1">
      <alignment horizontal="center" vertical="center" wrapText="1"/>
    </xf>
    <xf numFmtId="0" fontId="38" fillId="0" borderId="17" xfId="0" applyFont="1" applyBorder="1" applyAlignment="1">
      <alignment horizontal="center" vertical="center" wrapText="1"/>
    </xf>
    <xf numFmtId="0" fontId="38" fillId="12" borderId="0" xfId="0" applyFont="1" applyFill="1" applyAlignment="1">
      <alignment horizontal="center" vertical="center" wrapText="1"/>
    </xf>
    <xf numFmtId="165" fontId="48" fillId="0" borderId="39" xfId="0" applyNumberFormat="1" applyFont="1" applyBorder="1" applyAlignment="1">
      <alignment horizontal="right" vertical="center" wrapText="1"/>
    </xf>
    <xf numFmtId="165" fontId="48" fillId="0" borderId="37" xfId="0" applyNumberFormat="1" applyFont="1" applyBorder="1" applyAlignment="1">
      <alignment horizontal="right" vertical="center" wrapText="1"/>
    </xf>
    <xf numFmtId="4" fontId="80" fillId="9" borderId="27" xfId="0" applyNumberFormat="1" applyFont="1" applyFill="1" applyBorder="1" applyAlignment="1">
      <alignment horizontal="right" vertical="center" wrapText="1"/>
    </xf>
    <xf numFmtId="165" fontId="47" fillId="0" borderId="39" xfId="0" applyNumberFormat="1" applyFont="1" applyBorder="1" applyAlignment="1">
      <alignment horizontal="right" vertical="center" wrapText="1"/>
    </xf>
    <xf numFmtId="165" fontId="47" fillId="0" borderId="37" xfId="0" applyNumberFormat="1" applyFont="1" applyBorder="1" applyAlignment="1">
      <alignment horizontal="right" vertical="center" wrapText="1"/>
    </xf>
    <xf numFmtId="49" fontId="75" fillId="0" borderId="0" xfId="0" applyNumberFormat="1" applyFont="1" applyAlignment="1">
      <alignment horizontal="center" vertical="center"/>
    </xf>
    <xf numFmtId="49" fontId="43" fillId="0" borderId="27" xfId="0" applyNumberFormat="1" applyFont="1" applyBorder="1" applyAlignment="1">
      <alignment horizontal="center" vertical="center"/>
    </xf>
    <xf numFmtId="49" fontId="40" fillId="0" borderId="29" xfId="0" applyNumberFormat="1" applyFont="1" applyBorder="1" applyAlignment="1">
      <alignment horizontal="center" vertical="center"/>
    </xf>
    <xf numFmtId="49" fontId="40" fillId="0" borderId="27" xfId="0" applyNumberFormat="1" applyFont="1" applyBorder="1" applyAlignment="1">
      <alignment horizontal="center" vertical="center"/>
    </xf>
    <xf numFmtId="49" fontId="40" fillId="0" borderId="27" xfId="0" applyNumberFormat="1" applyFont="1" applyBorder="1" applyAlignment="1">
      <alignment horizontal="center" vertical="center" wrapText="1"/>
    </xf>
    <xf numFmtId="49" fontId="40" fillId="0" borderId="42" xfId="0" applyNumberFormat="1" applyFont="1" applyBorder="1" applyAlignment="1">
      <alignment horizontal="center" vertical="center"/>
    </xf>
    <xf numFmtId="49" fontId="40" fillId="0" borderId="30" xfId="0" applyNumberFormat="1" applyFont="1" applyBorder="1" applyAlignment="1">
      <alignment horizontal="center" vertical="center"/>
    </xf>
    <xf numFmtId="49" fontId="40" fillId="0" borderId="43" xfId="0" applyNumberFormat="1" applyFont="1" applyBorder="1" applyAlignment="1">
      <alignment horizontal="center" vertical="center" wrapText="1"/>
    </xf>
    <xf numFmtId="49" fontId="74" fillId="0" borderId="0" xfId="0" applyNumberFormat="1" applyFont="1" applyAlignment="1">
      <alignment vertical="center" wrapText="1"/>
    </xf>
    <xf numFmtId="49" fontId="43" fillId="0" borderId="0" xfId="0" applyNumberFormat="1" applyFont="1" applyAlignment="1">
      <alignment vertical="center" wrapText="1"/>
    </xf>
    <xf numFmtId="49" fontId="77" fillId="0" borderId="0" xfId="0" applyNumberFormat="1" applyFont="1" applyAlignment="1">
      <alignment horizontal="justify" vertical="center" wrapText="1"/>
    </xf>
    <xf numFmtId="4" fontId="80" fillId="9" borderId="29" xfId="0" applyNumberFormat="1" applyFont="1" applyFill="1" applyBorder="1" applyAlignment="1">
      <alignment horizontal="right" vertical="center" wrapText="1"/>
    </xf>
    <xf numFmtId="49" fontId="75" fillId="0" borderId="0" xfId="0" applyNumberFormat="1" applyFont="1" applyAlignment="1">
      <alignment horizontal="center" vertical="center" wrapText="1"/>
    </xf>
    <xf numFmtId="49" fontId="75" fillId="0" borderId="0" xfId="0" applyNumberFormat="1" applyFont="1" applyAlignment="1">
      <alignment vertical="center" wrapText="1"/>
    </xf>
    <xf numFmtId="49" fontId="40" fillId="0" borderId="44" xfId="0" applyNumberFormat="1" applyFont="1" applyBorder="1" applyAlignment="1">
      <alignment horizontal="center" vertical="center"/>
    </xf>
    <xf numFmtId="49" fontId="40" fillId="0" borderId="43" xfId="0" applyNumberFormat="1" applyFont="1" applyBorder="1" applyAlignment="1">
      <alignment horizontal="center" vertical="center"/>
    </xf>
    <xf numFmtId="49" fontId="75" fillId="12" borderId="0" xfId="0" applyNumberFormat="1" applyFont="1" applyFill="1" applyAlignment="1">
      <alignment vertical="center" wrapText="1"/>
    </xf>
    <xf numFmtId="49" fontId="78" fillId="0" borderId="0" xfId="0" applyNumberFormat="1" applyFont="1" applyAlignment="1">
      <alignment horizontal="justify" vertical="center"/>
    </xf>
    <xf numFmtId="49" fontId="74" fillId="12" borderId="0" xfId="0" applyNumberFormat="1" applyFont="1" applyFill="1"/>
    <xf numFmtId="49" fontId="77" fillId="0" borderId="0" xfId="0" applyNumberFormat="1" applyFont="1" applyAlignment="1">
      <alignment horizontal="justify" vertical="center"/>
    </xf>
    <xf numFmtId="49" fontId="74" fillId="0" borderId="0" xfId="0" applyNumberFormat="1" applyFont="1"/>
    <xf numFmtId="49" fontId="78" fillId="0" borderId="0" xfId="0" applyNumberFormat="1" applyFont="1" applyAlignment="1">
      <alignment horizontal="justify" vertical="center" wrapText="1"/>
    </xf>
    <xf numFmtId="49" fontId="75" fillId="0" borderId="0" xfId="0" applyNumberFormat="1" applyFont="1" applyAlignment="1">
      <alignment horizontal="justify" vertical="center" wrapText="1"/>
    </xf>
    <xf numFmtId="49" fontId="79" fillId="0" borderId="0" xfId="0" applyNumberFormat="1" applyFont="1" applyAlignment="1">
      <alignment horizontal="justify" vertical="center" wrapText="1"/>
    </xf>
    <xf numFmtId="0" fontId="78" fillId="0" borderId="0" xfId="0" applyFont="1" applyAlignment="1">
      <alignment horizontal="justify" vertical="center" wrapText="1"/>
    </xf>
    <xf numFmtId="0" fontId="49" fillId="0" borderId="0" xfId="0" applyFont="1" applyAlignment="1">
      <alignment horizontal="left" vertical="center"/>
    </xf>
    <xf numFmtId="0" fontId="40" fillId="0" borderId="29" xfId="0" applyFont="1" applyBorder="1" applyAlignment="1">
      <alignment horizontal="center" vertical="center"/>
    </xf>
    <xf numFmtId="0" fontId="40" fillId="0" borderId="27" xfId="0" applyFont="1" applyBorder="1" applyAlignment="1">
      <alignment horizontal="center" vertical="center"/>
    </xf>
    <xf numFmtId="0" fontId="43" fillId="12" borderId="0" xfId="0" applyFont="1" applyFill="1" applyAlignment="1">
      <alignment vertical="center" wrapText="1"/>
    </xf>
    <xf numFmtId="0" fontId="40" fillId="12" borderId="8" xfId="0" applyFont="1" applyFill="1" applyBorder="1" applyAlignment="1">
      <alignment horizontal="center" vertical="center" wrapText="1"/>
    </xf>
    <xf numFmtId="0" fontId="37" fillId="0" borderId="6" xfId="0" applyFont="1" applyBorder="1" applyAlignment="1">
      <alignment horizontal="center" vertical="center" wrapText="1"/>
    </xf>
    <xf numFmtId="0" fontId="40" fillId="12" borderId="11" xfId="0" applyFont="1" applyFill="1" applyBorder="1" applyAlignment="1">
      <alignment horizontal="center" vertical="center" wrapText="1"/>
    </xf>
    <xf numFmtId="0" fontId="37" fillId="0" borderId="20" xfId="0" applyFont="1" applyBorder="1" applyAlignment="1">
      <alignment horizontal="center" vertical="center" wrapText="1"/>
    </xf>
    <xf numFmtId="0" fontId="38" fillId="12" borderId="1" xfId="0" applyFont="1" applyFill="1" applyBorder="1" applyAlignment="1">
      <alignment horizontal="center" vertical="center" wrapText="1"/>
    </xf>
    <xf numFmtId="0" fontId="38" fillId="0" borderId="9"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10" xfId="0" applyFont="1" applyBorder="1" applyAlignment="1">
      <alignment horizontal="center" vertical="center" wrapText="1"/>
    </xf>
    <xf numFmtId="9" fontId="40" fillId="0" borderId="1" xfId="0" applyNumberFormat="1" applyFont="1" applyBorder="1" applyAlignment="1">
      <alignment horizontal="center" vertical="center" wrapText="1"/>
    </xf>
    <xf numFmtId="0" fontId="49" fillId="0" borderId="0" xfId="0" applyFont="1" applyAlignment="1">
      <alignment horizontal="center" vertical="center" wrapText="1"/>
    </xf>
    <xf numFmtId="0" fontId="52" fillId="0" borderId="0" xfId="0" applyFont="1" applyAlignment="1">
      <alignment vertical="center" wrapText="1"/>
    </xf>
    <xf numFmtId="0" fontId="43" fillId="0" borderId="0" xfId="0" applyFont="1" applyAlignment="1">
      <alignment vertical="center" wrapText="1"/>
    </xf>
    <xf numFmtId="0" fontId="40" fillId="0" borderId="1" xfId="9" applyFont="1" applyBorder="1" applyAlignment="1">
      <alignment horizontal="center" vertical="center" wrapText="1"/>
    </xf>
    <xf numFmtId="0" fontId="45" fillId="0" borderId="0" xfId="0" applyFont="1" applyAlignment="1">
      <alignment vertical="center" wrapText="1"/>
    </xf>
    <xf numFmtId="0" fontId="51" fillId="0" borderId="0" xfId="0" applyFont="1" applyAlignment="1">
      <alignment vertical="center" wrapText="1"/>
    </xf>
    <xf numFmtId="0" fontId="47" fillId="0" borderId="11"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8" xfId="0" applyFont="1" applyBorder="1" applyAlignment="1">
      <alignment horizontal="center" vertical="center" wrapText="1"/>
    </xf>
    <xf numFmtId="0" fontId="45" fillId="0" borderId="0" xfId="0" applyFont="1" applyAlignment="1">
      <alignment horizontal="left" vertical="center"/>
    </xf>
    <xf numFmtId="0" fontId="40" fillId="0" borderId="11" xfId="9" applyFont="1" applyBorder="1" applyAlignment="1">
      <alignment horizontal="center" vertical="center" wrapText="1"/>
    </xf>
    <xf numFmtId="0" fontId="40" fillId="0" borderId="13" xfId="9" applyFont="1" applyBorder="1" applyAlignment="1">
      <alignment horizontal="center" vertical="center" wrapText="1"/>
    </xf>
    <xf numFmtId="0" fontId="40" fillId="0" borderId="3" xfId="9" applyFont="1" applyBorder="1" applyAlignment="1">
      <alignment horizontal="center" vertical="center" wrapText="1"/>
    </xf>
    <xf numFmtId="0" fontId="40" fillId="0" borderId="5" xfId="9" applyFont="1" applyBorder="1" applyAlignment="1">
      <alignment horizontal="center" vertical="center" wrapText="1"/>
    </xf>
    <xf numFmtId="0" fontId="40" fillId="0" borderId="7" xfId="9" applyFont="1" applyBorder="1" applyAlignment="1">
      <alignment horizontal="center" vertical="center" wrapText="1"/>
    </xf>
    <xf numFmtId="0" fontId="40" fillId="0" borderId="4" xfId="9" applyFont="1" applyBorder="1" applyAlignment="1">
      <alignment horizontal="center" vertical="center" wrapText="1"/>
    </xf>
    <xf numFmtId="0" fontId="40" fillId="0" borderId="2" xfId="9" applyFont="1" applyBorder="1" applyAlignment="1">
      <alignment horizontal="center" vertical="center" wrapText="1"/>
    </xf>
    <xf numFmtId="0" fontId="40" fillId="0" borderId="9" xfId="9" applyFont="1" applyBorder="1" applyAlignment="1">
      <alignment horizontal="center" vertical="center" wrapText="1"/>
    </xf>
    <xf numFmtId="0" fontId="40" fillId="68" borderId="2" xfId="4" applyFont="1" applyFill="1" applyBorder="1" applyAlignment="1">
      <alignment horizontal="center" vertical="center" wrapText="1"/>
    </xf>
    <xf numFmtId="0" fontId="40" fillId="68" borderId="10" xfId="4" applyFont="1" applyFill="1" applyBorder="1" applyAlignment="1">
      <alignment horizontal="center" vertical="center" wrapText="1"/>
    </xf>
    <xf numFmtId="0" fontId="40" fillId="68" borderId="9" xfId="4" applyFont="1" applyFill="1" applyBorder="1" applyAlignment="1">
      <alignment horizontal="center" vertical="center" wrapText="1"/>
    </xf>
    <xf numFmtId="0" fontId="40" fillId="10" borderId="2" xfId="0" applyFont="1" applyFill="1" applyBorder="1" applyAlignment="1">
      <alignment horizontal="left" vertical="center" wrapText="1" indent="1"/>
    </xf>
    <xf numFmtId="0" fontId="40" fillId="10" borderId="10" xfId="0" applyFont="1" applyFill="1" applyBorder="1" applyAlignment="1">
      <alignment horizontal="left" vertical="center" wrapText="1" indent="1"/>
    </xf>
    <xf numFmtId="0" fontId="40" fillId="10" borderId="11" xfId="0" applyFont="1" applyFill="1" applyBorder="1" applyAlignment="1">
      <alignment horizontal="left" vertical="center" wrapText="1" indent="1"/>
    </xf>
    <xf numFmtId="0" fontId="40" fillId="10" borderId="12" xfId="0" applyFont="1" applyFill="1" applyBorder="1" applyAlignment="1">
      <alignment horizontal="left" vertical="center" wrapText="1" indent="1"/>
    </xf>
    <xf numFmtId="0" fontId="40" fillId="10" borderId="5" xfId="0" applyFont="1" applyFill="1" applyBorder="1" applyAlignment="1">
      <alignment horizontal="left" vertical="center" wrapText="1" indent="1"/>
    </xf>
    <xf numFmtId="0" fontId="40" fillId="10" borderId="13" xfId="0" applyFont="1" applyFill="1" applyBorder="1" applyAlignment="1">
      <alignment horizontal="left" vertical="center" wrapText="1" indent="1"/>
    </xf>
    <xf numFmtId="0" fontId="43" fillId="0" borderId="0" xfId="3" applyFont="1" applyAlignment="1">
      <alignment horizontal="center" vertical="center"/>
    </xf>
    <xf numFmtId="0" fontId="43" fillId="0" borderId="5" xfId="3" applyFont="1" applyBorder="1" applyAlignment="1">
      <alignment horizontal="center" vertical="center"/>
    </xf>
    <xf numFmtId="0" fontId="43" fillId="0" borderId="14" xfId="3" applyFont="1" applyBorder="1" applyAlignment="1">
      <alignment horizontal="center" vertical="center"/>
    </xf>
    <xf numFmtId="0" fontId="43" fillId="0" borderId="4" xfId="3" applyFont="1" applyBorder="1" applyAlignment="1">
      <alignment horizontal="center" vertical="center"/>
    </xf>
    <xf numFmtId="0" fontId="40" fillId="0" borderId="1" xfId="5" applyFont="1" applyFill="1" applyBorder="1" applyAlignment="1">
      <alignment horizontal="center" vertical="center" wrapText="1"/>
    </xf>
    <xf numFmtId="0" fontId="40" fillId="0" borderId="8" xfId="5" applyFont="1" applyFill="1" applyBorder="1" applyAlignment="1">
      <alignment horizontal="center" vertical="center" wrapText="1"/>
    </xf>
    <xf numFmtId="0" fontId="40" fillId="0" borderId="20" xfId="5" applyFont="1" applyFill="1" applyBorder="1" applyAlignment="1">
      <alignment horizontal="center" vertical="center" wrapText="1"/>
    </xf>
    <xf numFmtId="0" fontId="40" fillId="0" borderId="64" xfId="5" applyFont="1" applyFill="1" applyBorder="1" applyAlignment="1">
      <alignment horizontal="center" vertical="center" wrapText="1"/>
    </xf>
  </cellXfs>
  <cellStyles count="32725">
    <cellStyle name="]_x000d__x000a_Extension=conv.dll_x000d__x000a_MS-DOS Tools Extentions=C:\DOS\MSTOOLS.DLL_x000d__x000a__x000d__x000a_[Settings]_x000d__x000a_UNDELETE.DLL=C:\DOS\MSTOOLS.DLL_x000d__x000a_W" xfId="63" xr:uid="{BE02C02A-0E97-4D98-8868-6AB4DCF438E4}"/>
    <cellStyle name="]_x000d__x000a_Extension=conv.dll_x000d__x000a_MS-DOS Tools Extentions=C:\DOS\MSTOOLS.DLL_x000d__x000a__x000d__x000a_[Settings]_x000d__x000a_UNDELETE.DLL=C:\DOS\MSTOOLS.DLL_x000d__x000a_W 2" xfId="64" xr:uid="{A3DD72A6-8735-48A1-8996-9925432550AD}"/>
    <cellStyle name="]_x000d__x000a_Extension=conv.dll_x000d__x000a_MS-DOS Tools Extentions=C:\DOS\MSTOOLS.DLL_x000d__x000a__x000d__x000a_[Settings]_x000d__x000a_UNDELETE.DLL=C:\DOS\MSTOOLS.DLL_x000d__x000a_W 2 2" xfId="65" xr:uid="{D34A0EC9-2BD8-44DB-BEFB-F79BCAB4A320}"/>
    <cellStyle name="]_x000d__x000a_Extension=conv.dll_x000d__x000a_MS-DOS Tools Extentions=C:\DOS\MSTOOLS.DLL_x000d__x000a__x000d__x000a_[Settings]_x000d__x000a_UNDELETE.DLL=C:\DOS\MSTOOLS.DLL_x000d__x000a_W 2 2 2" xfId="66" xr:uid="{CB710B0A-68ED-4D0F-AA5E-8C0D6CFF805E}"/>
    <cellStyle name="]_x000d__x000a_Extension=conv.dll_x000d__x000a_MS-DOS Tools Extentions=C:\DOS\MSTOOLS.DLL_x000d__x000a__x000d__x000a_[Settings]_x000d__x000a_UNDELETE.DLL=C:\DOS\MSTOOLS.DLL_x000d__x000a_W 2 2_CAD-L.C." xfId="67" xr:uid="{D1197572-F1D4-427C-805F-3FB31B1AC04E}"/>
    <cellStyle name="]_x000d__x000a_Extension=conv.dll_x000d__x000a_MS-DOS Tools Extentions=C:\DOS\MSTOOLS.DLL_x000d__x000a__x000d__x000a_[Settings]_x000d__x000a_UNDELETE.DLL=C:\DOS\MSTOOLS.DLL_x000d__x000a_W 2 3" xfId="68" xr:uid="{FE182CF3-D14F-4A55-B278-53671159247B}"/>
    <cellStyle name="]_x000d__x000a_Extension=conv.dll_x000d__x000a_MS-DOS Tools Extentions=C:\DOS\MSTOOLS.DLL_x000d__x000a__x000d__x000a_[Settings]_x000d__x000a_UNDELETE.DLL=C:\DOS\MSTOOLS.DLL_x000d__x000a_W 2 3 2" xfId="69" xr:uid="{AA780F18-FE96-4E82-9ED2-F530CDA88B24}"/>
    <cellStyle name="]_x000d__x000a_Extension=conv.dll_x000d__x000a_MS-DOS Tools Extentions=C:\DOS\MSTOOLS.DLL_x000d__x000a__x000d__x000a_[Settings]_x000d__x000a_UNDELETE.DLL=C:\DOS\MSTOOLS.DLL_x000d__x000a_W 2 4" xfId="70" xr:uid="{CB5FA7A8-2914-45F2-BF73-F3BD5E248290}"/>
    <cellStyle name="]_x000d__x000a_Extension=conv.dll_x000d__x000a_MS-DOS Tools Extentions=C:\DOS\MSTOOLS.DLL_x000d__x000a__x000d__x000a_[Settings]_x000d__x000a_UNDELETE.DLL=C:\DOS\MSTOOLS.DLL_x000d__x000a_W 2_CAD-L.C." xfId="71" xr:uid="{DF1E8428-303A-4A54-AE69-723D80FA71DA}"/>
    <cellStyle name="]_x000d__x000a_Extension=conv.dll_x000d__x000a_MS-DOS Tools Extentions=C:\DOS\MSTOOLS.DLL_x000d__x000a__x000d__x000a_[Settings]_x000d__x000a_UNDELETE.DLL=C:\DOS\MSTOOLS.DLL_x000d__x000a_W 3" xfId="72" xr:uid="{BF5EFE00-5690-44FC-9323-91839D8F21AD}"/>
    <cellStyle name="]_x000d__x000a_Extension=conv.dll_x000d__x000a_MS-DOS Tools Extentions=C:\DOS\MSTOOLS.DLL_x000d__x000a__x000d__x000a_[Settings]_x000d__x000a_UNDELETE.DLL=C:\DOS\MSTOOLS.DLL_x000d__x000a_W 3 2" xfId="73" xr:uid="{D5D750F3-AB22-4F1B-B283-3F5C2D88F4A3}"/>
    <cellStyle name="]_x000d__x000a_Extension=conv.dll_x000d__x000a_MS-DOS Tools Extentions=C:\DOS\MSTOOLS.DLL_x000d__x000a__x000d__x000a_[Settings]_x000d__x000a_UNDELETE.DLL=C:\DOS\MSTOOLS.DLL_x000d__x000a_W 3 2 2" xfId="74" xr:uid="{58DCD399-8BDA-4DF8-8358-DC39EA0165F0}"/>
    <cellStyle name="]_x000d__x000a_Extension=conv.dll_x000d__x000a_MS-DOS Tools Extentions=C:\DOS\MSTOOLS.DLL_x000d__x000a__x000d__x000a_[Settings]_x000d__x000a_UNDELETE.DLL=C:\DOS\MSTOOLS.DLL_x000d__x000a_W 3 2_CAD-L.C." xfId="75" xr:uid="{F060FD99-F538-4672-8C39-75D04386085B}"/>
    <cellStyle name="]_x000d__x000a_Extension=conv.dll_x000d__x000a_MS-DOS Tools Extentions=C:\DOS\MSTOOLS.DLL_x000d__x000a__x000d__x000a_[Settings]_x000d__x000a_UNDELETE.DLL=C:\DOS\MSTOOLS.DLL_x000d__x000a_W 3 3" xfId="76" xr:uid="{16386409-799E-410E-98DF-2A6B70F7CD9B}"/>
    <cellStyle name="]_x000d__x000a_Extension=conv.dll_x000d__x000a_MS-DOS Tools Extentions=C:\DOS\MSTOOLS.DLL_x000d__x000a__x000d__x000a_[Settings]_x000d__x000a_UNDELETE.DLL=C:\DOS\MSTOOLS.DLL_x000d__x000a_W 3 3 2" xfId="77" xr:uid="{72BCB0A1-0A9C-4034-BF39-6146344A7A76}"/>
    <cellStyle name="]_x000d__x000a_Extension=conv.dll_x000d__x000a_MS-DOS Tools Extentions=C:\DOS\MSTOOLS.DLL_x000d__x000a__x000d__x000a_[Settings]_x000d__x000a_UNDELETE.DLL=C:\DOS\MSTOOLS.DLL_x000d__x000a_W 3 4" xfId="78" xr:uid="{E42CD9A9-4AE0-49BF-854B-B41064358D89}"/>
    <cellStyle name="]_x000d__x000a_Extension=conv.dll_x000d__x000a_MS-DOS Tools Extentions=C:\DOS\MSTOOLS.DLL_x000d__x000a__x000d__x000a_[Settings]_x000d__x000a_UNDELETE.DLL=C:\DOS\MSTOOLS.DLL_x000d__x000a_W 3_Osnovni pregled" xfId="79" xr:uid="{218965D9-C2AD-4725-A1FD-F6D1DEFF5E17}"/>
    <cellStyle name="]_x000d__x000a_Extension=conv.dll_x000d__x000a_MS-DOS Tools Extentions=C:\DOS\MSTOOLS.DLL_x000d__x000a__x000d__x000a_[Settings]_x000d__x000a_UNDELETE.DLL=C:\DOS\MSTOOLS.DLL_x000d__x000a_W 4" xfId="80" xr:uid="{DEA998D9-A674-4D31-B1AE-AB76AB9B9811}"/>
    <cellStyle name="]_x000d__x000a_Extension=conv.dll_x000d__x000a_MS-DOS Tools Extentions=C:\DOS\MSTOOLS.DLL_x000d__x000a__x000d__x000a_[Settings]_x000d__x000a_UNDELETE.DLL=C:\DOS\MSTOOLS.DLL_x000d__x000a_W 4 2" xfId="81" xr:uid="{EDD4CA30-40BD-4AE3-AFD2-D462A8E5DF0C}"/>
    <cellStyle name="]_x000d__x000a_Extension=conv.dll_x000d__x000a_MS-DOS Tools Extentions=C:\DOS\MSTOOLS.DLL_x000d__x000a__x000d__x000a_[Settings]_x000d__x000a_UNDELETE.DLL=C:\DOS\MSTOOLS.DLL_x000d__x000a_W 4_CAD-L.C." xfId="82" xr:uid="{9126A59F-82CB-4E2C-B1E3-9604FDE2973D}"/>
    <cellStyle name="]_x000d__x000a_Extension=conv.dll_x000d__x000a_MS-DOS Tools Extentions=C:\DOS\MSTOOLS.DLL_x000d__x000a__x000d__x000a_[Settings]_x000d__x000a_UNDELETE.DLL=C:\DOS\MSTOOLS.DLL_x000d__x000a_W 5" xfId="83" xr:uid="{C6C3F112-EBF8-49EE-94DC-46AA100F8251}"/>
    <cellStyle name="]_x000d__x000a_Extension=conv.dll_x000d__x000a_MS-DOS Tools Extentions=C:\DOS\MSTOOLS.DLL_x000d__x000a__x000d__x000a_[Settings]_x000d__x000a_UNDELETE.DLL=C:\DOS\MSTOOLS.DLL_x000d__x000a_W_19_ZIBI_Bank_Master Data Sheet_31122009" xfId="84" xr:uid="{3CEF9369-854E-4F36-B4BE-D5B7347A9A8C}"/>
    <cellStyle name="=C:\WINNT35\SYSTEM32\COMMAND.COM" xfId="3" xr:uid="{00000000-0005-0000-0000-000000000000}"/>
    <cellStyle name="20 % - Akzent1" xfId="19" xr:uid="{493EE964-2E33-4E01-8F95-44EFDD12183E}"/>
    <cellStyle name="20 % - Akzent2" xfId="20" xr:uid="{73191D93-85B6-4323-8994-829C75EB6B34}"/>
    <cellStyle name="20 % - Akzent3" xfId="21" xr:uid="{4A66B3C3-4FF5-46F6-ABE0-70CCBD98A711}"/>
    <cellStyle name="20 % - Akzent4" xfId="22" xr:uid="{564FD5EA-BF31-44F0-8D1E-6F6BFA3360E1}"/>
    <cellStyle name="20 % - Akzent5" xfId="23" xr:uid="{4BF84F9E-0952-47A1-B5B5-D8C9F30BCC26}"/>
    <cellStyle name="20 % - Akzent6" xfId="24" xr:uid="{26FA152D-61F8-4A7F-8B89-7B4C4C7E4D12}"/>
    <cellStyle name="20% - 1. jelölőszín" xfId="85" xr:uid="{34754680-7803-4F07-B363-C3CFF5A2CE9D}"/>
    <cellStyle name="20% - 1. jelölőszín 2" xfId="86" xr:uid="{86B02109-167C-450F-8CA6-EE68AAE80631}"/>
    <cellStyle name="20% - 1. jelölőszín 2 2" xfId="87" xr:uid="{6C703BD8-66EC-490B-8575-E9A85F4F9204}"/>
    <cellStyle name="20% - 1. jelölőszín 2 3" xfId="88" xr:uid="{68CCC5EC-00DB-48BE-9EA5-CA3D8DC28CF4}"/>
    <cellStyle name="20% - 1. jelölőszín 2 4" xfId="89" xr:uid="{3460B9E1-AB47-4892-BAD0-0299FF768D39}"/>
    <cellStyle name="20% - 1. jelölőszín 2 5" xfId="90" xr:uid="{6340D92A-E31D-4718-8198-56A14A895F65}"/>
    <cellStyle name="20% - 1. jelölőszín 3" xfId="91" xr:uid="{6F257DBB-A170-4C66-B015-570621AD3248}"/>
    <cellStyle name="20% - 1. jelölőszín 4" xfId="92" xr:uid="{DCC11B4E-02D8-4F56-A618-DA22B1AA005F}"/>
    <cellStyle name="20% - 1. jelölőszín 5" xfId="93" xr:uid="{1702E895-C10F-4993-9B69-4A9700F02786}"/>
    <cellStyle name="20% - 1. jelölőszín 6" xfId="94" xr:uid="{B13201C3-2FD9-4F95-AC48-B008A1397132}"/>
    <cellStyle name="20% - 1. jelölőszín_20130128_ITS on reporting_Annex I_CA" xfId="95" xr:uid="{132967AF-D01D-451D-BF23-4B60790C1998}"/>
    <cellStyle name="20% - 2. jelölőszín" xfId="96" xr:uid="{3D811703-E9FC-47D8-8AB3-3C54D1959D46}"/>
    <cellStyle name="20% - 2. jelölőszín 2" xfId="97" xr:uid="{2A3B966A-09BC-4B86-9532-EFE16829EF5F}"/>
    <cellStyle name="20% - 2. jelölőszín 2 2" xfId="98" xr:uid="{B22A0056-4223-4BC7-B6EC-31ADC55FB3F0}"/>
    <cellStyle name="20% - 2. jelölőszín 2 3" xfId="99" xr:uid="{20ED9454-0652-43F9-8B1B-40B1082C3763}"/>
    <cellStyle name="20% - 2. jelölőszín 2 4" xfId="100" xr:uid="{9B8569B9-7041-4CEA-8244-1A9F9ED8E724}"/>
    <cellStyle name="20% - 2. jelölőszín 2 5" xfId="101" xr:uid="{22971611-69FB-4205-B534-20F518D55A17}"/>
    <cellStyle name="20% - 2. jelölőszín 3" xfId="102" xr:uid="{53DE034C-D2DC-4131-A613-FA94E2F4340E}"/>
    <cellStyle name="20% - 2. jelölőszín 4" xfId="103" xr:uid="{C575E587-9FFF-4E74-A404-4159FCC225F8}"/>
    <cellStyle name="20% - 2. jelölőszín 5" xfId="104" xr:uid="{E4B3F847-68B6-4FD8-83C4-9A6BD4FFA9EF}"/>
    <cellStyle name="20% - 2. jelölőszín 6" xfId="105" xr:uid="{47827BDF-544B-49A3-BBAA-A8E9C7FAD44E}"/>
    <cellStyle name="20% - 2. jelölőszín_20130128_ITS on reporting_Annex I_CA" xfId="106" xr:uid="{F5ADCAF7-FE79-40FE-83FB-99BFBFD32EFA}"/>
    <cellStyle name="20% - 3. jelölőszín" xfId="107" xr:uid="{67567C7F-B0ED-4A3D-974D-D9B39A476707}"/>
    <cellStyle name="20% - 3. jelölőszín 2" xfId="108" xr:uid="{4A4A6848-0A85-4D01-9B0F-BFF569E42D21}"/>
    <cellStyle name="20% - 3. jelölőszín 2 2" xfId="109" xr:uid="{580D88A3-1EBA-4376-AF06-8D52D3480C65}"/>
    <cellStyle name="20% - 3. jelölőszín 2 3" xfId="110" xr:uid="{FAC5D773-9DDC-4DCB-8BC3-030215E6C5C1}"/>
    <cellStyle name="20% - 3. jelölőszín 2 4" xfId="111" xr:uid="{11A1C8C0-8BF4-4137-BD5C-3885F47AC734}"/>
    <cellStyle name="20% - 3. jelölőszín 2 5" xfId="112" xr:uid="{9C4C16EA-6CEA-4893-8161-98688F80E7F8}"/>
    <cellStyle name="20% - 3. jelölőszín 3" xfId="113" xr:uid="{46BF52C1-97F4-48CD-9850-053EF2285F96}"/>
    <cellStyle name="20% - 3. jelölőszín 4" xfId="114" xr:uid="{0600008C-DAE0-40B4-8118-62E056FCEEC6}"/>
    <cellStyle name="20% - 3. jelölőszín 5" xfId="115" xr:uid="{20B19D4E-4F5D-4D57-B96B-7D95941E8BED}"/>
    <cellStyle name="20% - 3. jelölőszín 6" xfId="116" xr:uid="{5DBC1B10-A02E-4609-ABB5-82DD1C965325}"/>
    <cellStyle name="20% - 3. jelölőszín_20130128_ITS on reporting_Annex I_CA" xfId="117" xr:uid="{ACBE6F68-2E97-4A77-B3A1-5C48077DC520}"/>
    <cellStyle name="20% - 4. jelölőszín" xfId="118" xr:uid="{0D72F0B8-6FDA-45C0-97A2-F45496574657}"/>
    <cellStyle name="20% - 4. jelölőszín 2" xfId="119" xr:uid="{EBC33420-8478-4100-891E-760331C8758D}"/>
    <cellStyle name="20% - 4. jelölőszín 2 2" xfId="120" xr:uid="{AC6B3CCA-D154-4359-9A9C-B0D9F96B4FA9}"/>
    <cellStyle name="20% - 4. jelölőszín 2 3" xfId="121" xr:uid="{E063A66D-6B71-44A5-A0C5-D85226A3536B}"/>
    <cellStyle name="20% - 4. jelölőszín 2 4" xfId="122" xr:uid="{0E540DB8-B229-413B-A390-31E5723DDD88}"/>
    <cellStyle name="20% - 4. jelölőszín 2 5" xfId="123" xr:uid="{EA9C5584-F98B-451E-9D99-1BCD3C63DD66}"/>
    <cellStyle name="20% - 4. jelölőszín 3" xfId="124" xr:uid="{2BE59E90-64C7-43C0-832F-F9B3323B603B}"/>
    <cellStyle name="20% - 4. jelölőszín 4" xfId="125" xr:uid="{33CA6280-29F5-4FB2-AB4E-B04DB3163891}"/>
    <cellStyle name="20% - 4. jelölőszín 5" xfId="126" xr:uid="{3EDBB960-AEAD-4EAF-B2FE-70990596B65F}"/>
    <cellStyle name="20% - 4. jelölőszín 6" xfId="127" xr:uid="{93514263-B7CA-412C-8A47-4030E7BEA0F8}"/>
    <cellStyle name="20% - 4. jelölőszín_20130128_ITS on reporting_Annex I_CA" xfId="128" xr:uid="{CE5E97F4-BB44-4FFB-915A-E15247A51ECE}"/>
    <cellStyle name="20% - 5. jelölőszín" xfId="129" xr:uid="{8416F321-F208-4495-B8BF-EF4B31EA4630}"/>
    <cellStyle name="20% - 5. jelölőszín 2" xfId="130" xr:uid="{66A5C502-9079-4CC4-926A-344F474B21B3}"/>
    <cellStyle name="20% - 5. jelölőszín 2 2" xfId="131" xr:uid="{8801FB8C-EC59-40FA-A6C5-448C96DE1B80}"/>
    <cellStyle name="20% - 5. jelölőszín 2 3" xfId="132" xr:uid="{DF772529-B66B-4F8E-8467-76787F0371AB}"/>
    <cellStyle name="20% - 5. jelölőszín 2 4" xfId="133" xr:uid="{637913BE-7839-4932-A034-E8DA1F5B88B1}"/>
    <cellStyle name="20% - 5. jelölőszín 2 5" xfId="134" xr:uid="{974F2F3B-C644-453D-8F84-E689BAB405D5}"/>
    <cellStyle name="20% - 5. jelölőszín 3" xfId="135" xr:uid="{56907C29-5B26-496B-80FF-ADB363211CB9}"/>
    <cellStyle name="20% - 5. jelölőszín 4" xfId="136" xr:uid="{E9315FAA-8711-4503-88C0-2ED5974F3579}"/>
    <cellStyle name="20% - 5. jelölőszín 5" xfId="137" xr:uid="{226CEA26-DDCF-47A8-ADD2-4EA258B03543}"/>
    <cellStyle name="20% - 5. jelölőszín 6" xfId="138" xr:uid="{D221A4B9-0285-403F-9C67-05A053785421}"/>
    <cellStyle name="20% - 5. jelölőszín_20130128_ITS on reporting_Annex I_CA" xfId="139" xr:uid="{A1E9D541-08E7-4151-A621-FA84A19A1BD2}"/>
    <cellStyle name="20% - 6. jelölőszín" xfId="140" xr:uid="{870DF440-5365-4085-9D30-AE68455D1E8A}"/>
    <cellStyle name="20% - 6. jelölőszín 2" xfId="141" xr:uid="{735A1C0B-4920-41AF-BDAC-4CC604130E56}"/>
    <cellStyle name="20% - 6. jelölőszín 2 2" xfId="142" xr:uid="{C30FC81A-7FFB-4D81-93AF-36A4EE909D63}"/>
    <cellStyle name="20% - 6. jelölőszín 2 3" xfId="143" xr:uid="{9A4580E0-FE2B-4D1D-BB86-164FB8ED9368}"/>
    <cellStyle name="20% - 6. jelölőszín 2 4" xfId="144" xr:uid="{337B82DF-7703-44CE-AC1F-C5CF1C6DEFAF}"/>
    <cellStyle name="20% - 6. jelölőszín 2 5" xfId="145" xr:uid="{2EB4F3DC-4A7C-47AD-A42B-3D0140DCC019}"/>
    <cellStyle name="20% - 6. jelölőszín 3" xfId="146" xr:uid="{D6E52DC9-7418-4D39-8BC7-D75F6F0F0FE7}"/>
    <cellStyle name="20% - 6. jelölőszín 4" xfId="147" xr:uid="{879AB6F4-7DDE-42C6-8D5B-13529D7F54ED}"/>
    <cellStyle name="20% - 6. jelölőszín 5" xfId="148" xr:uid="{3812C80E-3BBD-47EE-BCE1-6B34E16FA499}"/>
    <cellStyle name="20% - 6. jelölőszín 6" xfId="149" xr:uid="{288736AE-2F15-4E42-8BEF-C7E34553DF64}"/>
    <cellStyle name="20% - 6. jelölőszín_20130128_ITS on reporting_Annex I_CA" xfId="150" xr:uid="{61609B95-2580-4041-AC64-A51EE725E116}"/>
    <cellStyle name="20% - Accent1 2" xfId="151" xr:uid="{DDB43E88-C1B0-4733-A2FE-2FB2EE4D52AA}"/>
    <cellStyle name="20% - Accent1 2 2" xfId="152" xr:uid="{3E916804-E225-4498-9192-9C4A43DB4E43}"/>
    <cellStyle name="20% - Accent1 2 2 2" xfId="153" xr:uid="{86544B0D-3CC5-4390-94FF-54DC6EF57CA1}"/>
    <cellStyle name="20% - Accent1 2 2 3" xfId="154" xr:uid="{12ACF198-B09A-4B1D-A76D-4B04B87FFAC9}"/>
    <cellStyle name="20% - Accent1 2 3" xfId="155" xr:uid="{73DDCE0A-1040-4E27-925A-F771F0988795}"/>
    <cellStyle name="20% - Accent1 2_CAD-L.C." xfId="156" xr:uid="{32FF2E1E-2C56-4C38-A890-5EC433F5A0A5}"/>
    <cellStyle name="20% - Accent1 3" xfId="157" xr:uid="{8908646F-24D9-4A5F-A530-E15BC80E9356}"/>
    <cellStyle name="20% - Accent1 3 2" xfId="158" xr:uid="{18F49A72-3D3F-467F-AD3D-C37DCE8A58D8}"/>
    <cellStyle name="20% - Accent1 3 3" xfId="159" xr:uid="{97E1B23D-5845-41BC-9703-89CC2D493305}"/>
    <cellStyle name="20% - Accent1 3 4" xfId="160" xr:uid="{AA2C4243-4244-442D-AD6D-8B3A377E2B44}"/>
    <cellStyle name="20% - Accent1 3_CAD-L.C." xfId="161" xr:uid="{9FB84A78-5704-4DD1-9CFA-A8717EDE39E7}"/>
    <cellStyle name="20% - Accent1 4" xfId="162" xr:uid="{F8EBD38D-F28E-4E45-AAC8-20E6AD06F1D7}"/>
    <cellStyle name="20% - Accent2 2" xfId="163" xr:uid="{F4F6CD4D-C083-4A05-A4AC-6D4153365228}"/>
    <cellStyle name="20% - Accent2 2 2" xfId="164" xr:uid="{86473876-FD3D-42D7-B3F0-8AE478D39E14}"/>
    <cellStyle name="20% - Accent2 2 2 2" xfId="165" xr:uid="{D7B77F12-64B5-420A-8229-AD232F058DCD}"/>
    <cellStyle name="20% - Accent2 2 2 3" xfId="166" xr:uid="{44EAEBEE-6189-4391-879C-0923FFDEB93B}"/>
    <cellStyle name="20% - Accent2 2 3" xfId="167" xr:uid="{E54153BF-B52C-4894-9DE1-ADB318C17993}"/>
    <cellStyle name="20% - Accent2 2_CAD-L.C." xfId="168" xr:uid="{7B063985-2228-4DF8-9B13-DF6ED7E78546}"/>
    <cellStyle name="20% - Accent2 3" xfId="169" xr:uid="{E605A7E0-5868-46C9-9A8D-C0FEA4A0AF5F}"/>
    <cellStyle name="20% - Accent2 3 2" xfId="170" xr:uid="{49D5A0C3-1B6B-4ED4-9688-F731F1DED57C}"/>
    <cellStyle name="20% - Accent2 3 3" xfId="171" xr:uid="{6271F7F2-798A-4CE5-AAFD-F48BC216D795}"/>
    <cellStyle name="20% - Accent2 3 4" xfId="172" xr:uid="{7A98878D-32D0-4878-B91F-90770BF1C5D3}"/>
    <cellStyle name="20% - Accent2 3_CAD-L.C." xfId="173" xr:uid="{139C2FFF-3A17-4AAE-BA80-D205A59E33B1}"/>
    <cellStyle name="20% - Accent2 4" xfId="174" xr:uid="{D94BABD3-7FF9-4333-B31F-4633AA03AF6F}"/>
    <cellStyle name="20% - Accent3 2" xfId="175" xr:uid="{23086BDF-2C64-4830-AE8F-BE0017827F8A}"/>
    <cellStyle name="20% - Accent3 2 2" xfId="176" xr:uid="{DAFC0900-41CC-4A65-8DA8-386D1A1B4CAC}"/>
    <cellStyle name="20% - Accent3 2 2 2" xfId="177" xr:uid="{865C69E1-6623-4E23-AE05-191934B69345}"/>
    <cellStyle name="20% - Accent3 2 2 3" xfId="178" xr:uid="{94BC6CC5-CAC6-4DB2-8236-5F1E3056D5D5}"/>
    <cellStyle name="20% - Accent3 2 3" xfId="179" xr:uid="{C28BA66F-C2B1-490D-9D6D-F5FA0CE35241}"/>
    <cellStyle name="20% - Accent3 2_CAD-L.C." xfId="180" xr:uid="{09E30783-4250-4F69-A164-7D755A21762F}"/>
    <cellStyle name="20% - Accent3 3" xfId="181" xr:uid="{85D7C7E7-138C-41C0-BCC9-2A80910BA31D}"/>
    <cellStyle name="20% - Accent3 3 2" xfId="182" xr:uid="{A8D1C5D4-87BB-4500-874A-BA9D354CBF2E}"/>
    <cellStyle name="20% - Accent3 3 3" xfId="183" xr:uid="{57FD9BB2-D864-4252-B1FF-8E8837AE898A}"/>
    <cellStyle name="20% - Accent3 3 4" xfId="184" xr:uid="{7F5E28CF-73C1-492F-AE53-420AE2C9E2E1}"/>
    <cellStyle name="20% - Accent3 3_CAD-L.C." xfId="185" xr:uid="{3DC72C00-3CB4-464D-B851-90A6B59F6738}"/>
    <cellStyle name="20% - Accent3 4" xfId="186" xr:uid="{3717F902-E71C-44CD-8A68-C4B0034686EB}"/>
    <cellStyle name="20% - Accent4 2" xfId="187" xr:uid="{944104CF-4C71-43D1-BD6D-6A2BC32E95C3}"/>
    <cellStyle name="20% - Accent4 2 2" xfId="188" xr:uid="{00D1F5A3-E516-4518-82E5-C32F1473C713}"/>
    <cellStyle name="20% - Accent4 2 2 2" xfId="189" xr:uid="{D34A98A8-5917-4B32-98DD-575BE638F533}"/>
    <cellStyle name="20% - Accent4 2 2 3" xfId="190" xr:uid="{F4983929-0FF1-42EA-BAA6-024DF8D5286B}"/>
    <cellStyle name="20% - Accent4 2 3" xfId="191" xr:uid="{40412182-2AE1-4BB4-A33B-9F1A3E1FB2A8}"/>
    <cellStyle name="20% - Accent4 2_CAD-L.C." xfId="192" xr:uid="{4186F54A-16D9-423C-97C7-C8F0B2F7E538}"/>
    <cellStyle name="20% - Accent4 3" xfId="193" xr:uid="{29EDF3B6-EA73-4BE1-BFFE-9495BB043343}"/>
    <cellStyle name="20% - Accent4 3 2" xfId="194" xr:uid="{009F4A06-1DAD-4E64-A9CC-193E7EE1F87C}"/>
    <cellStyle name="20% - Accent4 3 3" xfId="195" xr:uid="{A3E4B6E1-AC3F-43A1-93ED-4C962ACDBD50}"/>
    <cellStyle name="20% - Accent4 3 4" xfId="196" xr:uid="{65B1F943-2CFC-45A5-9EC6-856B663049EA}"/>
    <cellStyle name="20% - Accent4 3_CAD-L.C." xfId="197" xr:uid="{7BC1D31A-7C87-4649-99C4-2F6F393EA0AE}"/>
    <cellStyle name="20% - Accent4 4" xfId="198" xr:uid="{E95A8456-55DF-4610-8C4F-DC0DB8814D33}"/>
    <cellStyle name="20% - Accent5 2" xfId="199" xr:uid="{405E1820-1476-423E-A8DF-FA67ABC1EA7C}"/>
    <cellStyle name="20% - Accent5 2 2" xfId="200" xr:uid="{4E6DEA3D-5EA9-407C-AA40-B5FD8ACBD7C1}"/>
    <cellStyle name="20% - Accent5 2 2 2" xfId="201" xr:uid="{6D916E8F-9DCA-40D9-8A68-B2277A059A96}"/>
    <cellStyle name="20% - Accent5 2 2 3" xfId="202" xr:uid="{4DB19833-1028-43E8-8421-3364152882DB}"/>
    <cellStyle name="20% - Accent5 2 3" xfId="203" xr:uid="{968D74B0-BEBE-4941-AC69-2885E2462FE1}"/>
    <cellStyle name="20% - Accent5 2_CAD-L.C." xfId="204" xr:uid="{65930492-27A5-41BB-A012-2095638825C4}"/>
    <cellStyle name="20% - Accent5 3" xfId="205" xr:uid="{4B0936D2-A8E3-466D-8433-0A9346BAAA59}"/>
    <cellStyle name="20% - Accent5 3 2" xfId="206" xr:uid="{26EA13AC-E22D-4000-8353-E3C4094F106C}"/>
    <cellStyle name="20% - Accent5 3 3" xfId="207" xr:uid="{3DAE8E90-035A-46A8-BB46-4EB54FC445F1}"/>
    <cellStyle name="20% - Accent5 3 4" xfId="208" xr:uid="{6423E8DC-3A24-4788-B65B-319CA75F3F75}"/>
    <cellStyle name="20% - Accent5 3_CAD-L.C." xfId="209" xr:uid="{C03DB613-5B36-4813-984C-B67A83445622}"/>
    <cellStyle name="20% - Accent5 4" xfId="210" xr:uid="{D04903FB-3BA9-4C77-BB0F-C6DA2F885AE2}"/>
    <cellStyle name="20% - Accent6 2" xfId="211" xr:uid="{38931EC5-D077-4E49-BDFF-0A4933D25C71}"/>
    <cellStyle name="20% - Accent6 2 2" xfId="212" xr:uid="{39A7FD7E-E35C-4FBF-AC6D-8F9D3AA737C8}"/>
    <cellStyle name="20% - Accent6 2 2 2" xfId="213" xr:uid="{48D71A30-4A08-489C-A162-0CBD5661C20C}"/>
    <cellStyle name="20% - Accent6 2 2 3" xfId="214" xr:uid="{ADD4FB6A-F03E-4F81-8E23-69E8994205A3}"/>
    <cellStyle name="20% - Accent6 2 3" xfId="215" xr:uid="{CC16B609-6F6B-46AE-B174-C59A26C33C02}"/>
    <cellStyle name="20% - Accent6 2_CAD-L.C." xfId="216" xr:uid="{C91087B1-9361-4237-BCE6-7C935A5C3E16}"/>
    <cellStyle name="20% - Accent6 3" xfId="217" xr:uid="{FB1B965A-0963-4F9D-896B-BC6BB305B595}"/>
    <cellStyle name="20% - Accent6 3 2" xfId="218" xr:uid="{20E5B22F-7D82-407C-A9A3-DA560A3E9B1A}"/>
    <cellStyle name="20% - Accent6 3 3" xfId="219" xr:uid="{3F5772B6-51F6-4DF7-A8C6-95042C81D4B4}"/>
    <cellStyle name="20% - Accent6 3 4" xfId="220" xr:uid="{1CA2557E-C862-405B-B7E8-7F2E51D70392}"/>
    <cellStyle name="20% - Accent6 3_CAD-L.C." xfId="221" xr:uid="{26B6F624-43EE-4994-A5A4-A62E3012F6FD}"/>
    <cellStyle name="20% - Accent6 4" xfId="222" xr:uid="{9F5D2ED9-2969-4DB2-8CCE-7C5F6694BBBA}"/>
    <cellStyle name="20% - Akzent1" xfId="223" xr:uid="{D97B3BAD-F77B-4937-9B39-A74FB3D64347}"/>
    <cellStyle name="20% - Akzent1 2" xfId="224" xr:uid="{0DBC32DF-5001-4248-A895-46342236683A}"/>
    <cellStyle name="20% - Akzent1 2 2" xfId="225" xr:uid="{C4FAA45E-260B-4F46-BE09-71DD184118F4}"/>
    <cellStyle name="20% - Akzent1 2 2 2" xfId="226" xr:uid="{7831F272-47AF-44D5-8C9A-33FBF583A85E}"/>
    <cellStyle name="20% - Akzent1 2 2 2 2" xfId="227" xr:uid="{0A0481D5-DE26-4B44-A95D-7700E80BD226}"/>
    <cellStyle name="20% - Akzent1 2 2 2 2 2" xfId="228" xr:uid="{4738969D-B0D0-4F88-8105-F00D62B0B72B}"/>
    <cellStyle name="20% - Akzent1 2 2 2 2 2 2" xfId="229" xr:uid="{FFE8DE12-0443-410A-8426-7C38D98FAD41}"/>
    <cellStyle name="20% - Akzent1 2 2 2 2 2 2 2" xfId="230" xr:uid="{B2D3D93F-7390-42FA-8DA1-44026F3F0311}"/>
    <cellStyle name="20% - Akzent1 2 2 2 2 2 2 2 2" xfId="231" xr:uid="{34FCC9A1-0395-4830-8D94-49020AF5CB99}"/>
    <cellStyle name="20% - Akzent1 2 2 2 2 2 2 3" xfId="232" xr:uid="{23C6310D-2E8B-4316-A737-D8B2FE15BF96}"/>
    <cellStyle name="20% - Akzent1 2 2 2 2 2 2_Volatility" xfId="233" xr:uid="{E4E104C0-C374-4EAB-B3DF-9880D44107DE}"/>
    <cellStyle name="20% - Akzent1 2 2 2 2 2 3" xfId="234" xr:uid="{EB758A29-6064-4C09-A9B8-0B5BF23AD1AA}"/>
    <cellStyle name="20% - Akzent1 2 2 2 2 2 3 2" xfId="235" xr:uid="{F5BE0035-9147-4CB9-AC1F-99EA86203B00}"/>
    <cellStyle name="20% - Akzent1 2 2 2 2 2 4" xfId="236" xr:uid="{B9C4B1FA-3B29-4E53-9DC2-A3C84D179E72}"/>
    <cellStyle name="20% - Akzent1 2 2 2 2 2_Volatility" xfId="237" xr:uid="{07F09E90-7BE0-44EA-A5E5-E4E60ED84F16}"/>
    <cellStyle name="20% - Akzent1 2 2 2 2 3" xfId="238" xr:uid="{1764D8D7-73EC-4D63-B5B3-4D3820840DD4}"/>
    <cellStyle name="20% - Akzent1 2 2 2 2 3 2" xfId="239" xr:uid="{711AE9A8-AC50-4630-92F6-6D32917BCCFD}"/>
    <cellStyle name="20% - Akzent1 2 2 2 2 3 2 2" xfId="240" xr:uid="{217725CC-B8CC-49C1-B515-BFD1CCE7DF30}"/>
    <cellStyle name="20% - Akzent1 2 2 2 2 3 3" xfId="241" xr:uid="{CF3C03F2-C1E4-43F2-9357-DB34E1174F05}"/>
    <cellStyle name="20% - Akzent1 2 2 2 2 3_Volatility" xfId="242" xr:uid="{0894F26B-5757-468D-A187-7C7C9843FE2D}"/>
    <cellStyle name="20% - Akzent1 2 2 2 2 4" xfId="243" xr:uid="{892BD372-8253-41AF-BEC9-7E867E9E3A76}"/>
    <cellStyle name="20% - Akzent1 2 2 2 2 4 2" xfId="244" xr:uid="{79BFCA9F-A8D9-46B8-9F57-AA71C3D37698}"/>
    <cellStyle name="20% - Akzent1 2 2 2 2 5" xfId="245" xr:uid="{752AF085-3B04-482A-BA3F-7E6F8CB67BDD}"/>
    <cellStyle name="20% - Akzent1 2 2 2 2_Volatility" xfId="246" xr:uid="{BDC649F9-109F-4080-B4C7-0A89FC86FFF2}"/>
    <cellStyle name="20% - Akzent1 2 2 2 3" xfId="247" xr:uid="{3792E686-596A-4C39-9B92-E5EA10F6EB44}"/>
    <cellStyle name="20% - Akzent1 2 2 2 3 2" xfId="248" xr:uid="{A158FE54-E978-48B7-99DE-ABE960C6FEA3}"/>
    <cellStyle name="20% - Akzent1 2 2 2 3 2 2" xfId="249" xr:uid="{E43F7F68-8F50-40AC-8411-AEEE2FF49F51}"/>
    <cellStyle name="20% - Akzent1 2 2 2 3 2 2 2" xfId="250" xr:uid="{EEBD5C93-346C-4F9C-85D0-9A6851E3D2F8}"/>
    <cellStyle name="20% - Akzent1 2 2 2 3 2 3" xfId="251" xr:uid="{F3455579-2C18-4E17-ADFC-E84C9BDAF5FD}"/>
    <cellStyle name="20% - Akzent1 2 2 2 3 2_Volatility" xfId="252" xr:uid="{1205D343-27D9-486D-82C6-C8BD7EB19976}"/>
    <cellStyle name="20% - Akzent1 2 2 2 3 3" xfId="253" xr:uid="{744865B0-F856-4A4C-8F28-FD0B0E9174D9}"/>
    <cellStyle name="20% - Akzent1 2 2 2 3 3 2" xfId="254" xr:uid="{8F479EC5-840B-4DA8-8774-0D7A42FD9141}"/>
    <cellStyle name="20% - Akzent1 2 2 2 3 4" xfId="255" xr:uid="{1BAFB365-E3C1-4858-A449-4F85E3051ED1}"/>
    <cellStyle name="20% - Akzent1 2 2 2 3_Volatility" xfId="256" xr:uid="{CACCB9FA-2034-4AD4-A11A-09095FF44A46}"/>
    <cellStyle name="20% - Akzent1 2 2 2 4" xfId="257" xr:uid="{18B1AA22-20A1-4298-BFC7-6D1FF6F4FFDA}"/>
    <cellStyle name="20% - Akzent1 2 2 2 4 2" xfId="258" xr:uid="{0C6FE43B-1670-4BA3-AEC4-7CB181F0514E}"/>
    <cellStyle name="20% - Akzent1 2 2 2 4 2 2" xfId="259" xr:uid="{E039FAD6-DD4C-4087-A276-DA4717668060}"/>
    <cellStyle name="20% - Akzent1 2 2 2 4 3" xfId="260" xr:uid="{351693F2-108C-436B-A0E0-703501E931BF}"/>
    <cellStyle name="20% - Akzent1 2 2 2 4_Volatility" xfId="261" xr:uid="{4C59E0C1-9E45-46F9-AAC9-38DA6127AF88}"/>
    <cellStyle name="20% - Akzent1 2 2 2 5" xfId="262" xr:uid="{212393DF-5150-4634-85AC-019C0F2C7925}"/>
    <cellStyle name="20% - Akzent1 2 2 2 5 2" xfId="263" xr:uid="{EB62DEC1-2DCB-4B89-89A1-DAA5F553F67C}"/>
    <cellStyle name="20% - Akzent1 2 2 2 6" xfId="264" xr:uid="{309E7AE8-89BC-4154-87CB-C080B6C7E09C}"/>
    <cellStyle name="20% - Akzent1 2 2 2_Volatility" xfId="265" xr:uid="{57C70753-9338-4591-A03A-9E00E8B7A6C3}"/>
    <cellStyle name="20% - Akzent1 2 2 3" xfId="266" xr:uid="{6FB14E75-C240-495B-893A-540449D9276E}"/>
    <cellStyle name="20% - Akzent1 2 2 3 2" xfId="267" xr:uid="{6501A876-C013-4592-97B6-08DA47E1D6A3}"/>
    <cellStyle name="20% - Akzent1 2 2 3 2 2" xfId="268" xr:uid="{8F5DDC1C-1E28-4A1B-899D-1D88C7092A6B}"/>
    <cellStyle name="20% - Akzent1 2 2 3 2 2 2" xfId="269" xr:uid="{800129AF-4CB4-4314-968C-FE5E8621933C}"/>
    <cellStyle name="20% - Akzent1 2 2 3 2 2 2 2" xfId="270" xr:uid="{2D4BB1BA-C191-4443-B389-34B466C0D98E}"/>
    <cellStyle name="20% - Akzent1 2 2 3 2 2 3" xfId="271" xr:uid="{40680526-6E26-4783-8DE2-E7EC8A21DB62}"/>
    <cellStyle name="20% - Akzent1 2 2 3 2 2_Volatility" xfId="272" xr:uid="{C0C38AF2-5655-4578-8A90-3772BBF44508}"/>
    <cellStyle name="20% - Akzent1 2 2 3 2 3" xfId="273" xr:uid="{207D5AFD-7377-4637-A852-62F2DE5DCDB9}"/>
    <cellStyle name="20% - Akzent1 2 2 3 2 3 2" xfId="274" xr:uid="{7B60CB96-6177-4EA3-9926-D4F9307E92CF}"/>
    <cellStyle name="20% - Akzent1 2 2 3 2 4" xfId="275" xr:uid="{CF2701FF-867C-45AE-A6D4-8C0D610CAAD2}"/>
    <cellStyle name="20% - Akzent1 2 2 3 2_Volatility" xfId="276" xr:uid="{7A395C70-7A9E-4FA3-963D-DC896B3D0B24}"/>
    <cellStyle name="20% - Akzent1 2 2 3 3" xfId="277" xr:uid="{D0A11141-D364-4465-9B60-98AFA6023149}"/>
    <cellStyle name="20% - Akzent1 2 2 3 3 2" xfId="278" xr:uid="{893BEFB3-A507-4E07-830B-1CDC77129C0B}"/>
    <cellStyle name="20% - Akzent1 2 2 3 3 2 2" xfId="279" xr:uid="{B3B9D738-91D6-4C1E-9D73-9AD1499935CE}"/>
    <cellStyle name="20% - Akzent1 2 2 3 3 3" xfId="280" xr:uid="{362D73D8-26E9-446D-A875-A01738B6DE40}"/>
    <cellStyle name="20% - Akzent1 2 2 3 3_Volatility" xfId="281" xr:uid="{EBAEBCD5-93C7-4027-A60A-A63CCB350055}"/>
    <cellStyle name="20% - Akzent1 2 2 3 4" xfId="282" xr:uid="{C57D0AC1-BC88-4372-9AA1-61BFD42B6B8D}"/>
    <cellStyle name="20% - Akzent1 2 2 3 4 2" xfId="283" xr:uid="{ADB08D34-E58C-4F26-8115-B59C3E7D5A6E}"/>
    <cellStyle name="20% - Akzent1 2 2 3 5" xfId="284" xr:uid="{6DE26CA3-B952-4DE8-84D1-6C1C0E9C0550}"/>
    <cellStyle name="20% - Akzent1 2 2 3_Volatility" xfId="285" xr:uid="{977FBA9B-56FD-40A0-9CFF-7489C57F9AD0}"/>
    <cellStyle name="20% - Akzent1 2 2 4" xfId="286" xr:uid="{E96D39CF-EADF-4112-AA21-CCAC773D25B6}"/>
    <cellStyle name="20% - Akzent1 2 2 4 2" xfId="287" xr:uid="{E9DE8BE8-C204-4F28-AFD8-E9504FFDC605}"/>
    <cellStyle name="20% - Akzent1 2 2 4 2 2" xfId="288" xr:uid="{27834528-5202-4453-9A9B-A0D127AEA0C0}"/>
    <cellStyle name="20% - Akzent1 2 2 4 2 2 2" xfId="289" xr:uid="{801380F0-8B38-4259-AB15-AF2ED57115B0}"/>
    <cellStyle name="20% - Akzent1 2 2 4 2 3" xfId="290" xr:uid="{E98E23D2-F771-4A6A-824E-A9C1C6788ED1}"/>
    <cellStyle name="20% - Akzent1 2 2 4 2_Volatility" xfId="291" xr:uid="{98A68B12-BD44-4153-AA07-EB026349DB5C}"/>
    <cellStyle name="20% - Akzent1 2 2 4 3" xfId="292" xr:uid="{AFD28032-A3A3-4716-9054-86D07179DF66}"/>
    <cellStyle name="20% - Akzent1 2 2 4 3 2" xfId="293" xr:uid="{F34F1707-2FE1-469C-9D31-AD1CD6920AA7}"/>
    <cellStyle name="20% - Akzent1 2 2 4 4" xfId="294" xr:uid="{BC551CB8-7345-41E2-B602-EA69899C0A7B}"/>
    <cellStyle name="20% - Akzent1 2 2 4_Volatility" xfId="295" xr:uid="{9DEBC4BF-7FAF-4540-BD78-F4E5F1E1E262}"/>
    <cellStyle name="20% - Akzent1 2 2 5" xfId="296" xr:uid="{C5D1E51F-DE0B-49A0-ACAD-1009648B3CAC}"/>
    <cellStyle name="20% - Akzent1 2 2 5 2" xfId="297" xr:uid="{862BB04B-2E47-401A-812F-615634F0CBB3}"/>
    <cellStyle name="20% - Akzent1 2 2 5 2 2" xfId="298" xr:uid="{BB3EDE91-4D8F-42F2-8D10-6B39837EE8EB}"/>
    <cellStyle name="20% - Akzent1 2 2 5 3" xfId="299" xr:uid="{D73F618B-593B-4A37-82F2-EF2E221333F2}"/>
    <cellStyle name="20% - Akzent1 2 2 5_Volatility" xfId="300" xr:uid="{FE0DA9E5-01D3-4C40-8031-B84609523D6C}"/>
    <cellStyle name="20% - Akzent1 2 2 6" xfId="301" xr:uid="{E29E954C-4710-4829-8240-ECFF6B67DF36}"/>
    <cellStyle name="20% - Akzent1 2 2 6 2" xfId="302" xr:uid="{4A7AA38D-A2A7-466F-BD5D-CA0B6D4E2FE8}"/>
    <cellStyle name="20% - Akzent1 2 2 7" xfId="303" xr:uid="{556E832E-BCA5-4D43-8D98-84F060190520}"/>
    <cellStyle name="20% - Akzent1 2 2_Volatility" xfId="304" xr:uid="{ABEA45B8-FDC9-44C7-9431-8CCC4603DFD5}"/>
    <cellStyle name="20% - Akzent1 2 3" xfId="305" xr:uid="{779916DD-AAA8-4B87-8F32-61E6228E6DCF}"/>
    <cellStyle name="20% - Akzent1 2 3 2" xfId="306" xr:uid="{37FC6B7C-FF66-4AE4-A9E9-EA6A0C764669}"/>
    <cellStyle name="20% - Akzent1 2 3 2 2" xfId="307" xr:uid="{B8378191-8EFB-4E61-BBC1-B7BDE7E5E719}"/>
    <cellStyle name="20% - Akzent1 2 3 2 2 2" xfId="308" xr:uid="{893799ED-B7E8-4FA2-BAF0-F05EEC5B7BA0}"/>
    <cellStyle name="20% - Akzent1 2 3 2 2 2 2" xfId="309" xr:uid="{C113E8A9-4625-4E14-B65F-C998A8AC891E}"/>
    <cellStyle name="20% - Akzent1 2 3 2 2 2 2 2" xfId="310" xr:uid="{05D1A701-5ACD-42B2-B124-9AEFEC88BA1A}"/>
    <cellStyle name="20% - Akzent1 2 3 2 2 2 3" xfId="311" xr:uid="{54A52756-BBBC-44DD-A05A-C87918903E03}"/>
    <cellStyle name="20% - Akzent1 2 3 2 2 2_Volatility" xfId="312" xr:uid="{1E67CE5B-77C8-4F37-BEC8-B78C7D11A06B}"/>
    <cellStyle name="20% - Akzent1 2 3 2 2 3" xfId="313" xr:uid="{B940683E-868A-4EAE-8AE4-A3DB6D7EBAF6}"/>
    <cellStyle name="20% - Akzent1 2 3 2 2 3 2" xfId="314" xr:uid="{BEA99A4A-6443-4A20-9615-DE4DBB983BAB}"/>
    <cellStyle name="20% - Akzent1 2 3 2 2 4" xfId="315" xr:uid="{64164836-85DC-4DF6-AB5B-3077EDCB5DB2}"/>
    <cellStyle name="20% - Akzent1 2 3 2 2_Volatility" xfId="316" xr:uid="{341077CB-0DB9-4AE5-9E62-F12B2A38FF22}"/>
    <cellStyle name="20% - Akzent1 2 3 2 3" xfId="317" xr:uid="{DA91D553-0E32-45C6-B6BF-0B520DCD3AD0}"/>
    <cellStyle name="20% - Akzent1 2 3 2 3 2" xfId="318" xr:uid="{1EB76D60-4264-410D-9B3B-3AAFC7BF5478}"/>
    <cellStyle name="20% - Akzent1 2 3 2 3 2 2" xfId="319" xr:uid="{074C5847-FA50-450A-A932-4C6462FF1DF7}"/>
    <cellStyle name="20% - Akzent1 2 3 2 3 3" xfId="320" xr:uid="{55D7C896-277C-48CA-92BF-0A6B41709EF1}"/>
    <cellStyle name="20% - Akzent1 2 3 2 3_Volatility" xfId="321" xr:uid="{ECE42E37-5190-44D3-AD23-F7E75333D2BC}"/>
    <cellStyle name="20% - Akzent1 2 3 2 4" xfId="322" xr:uid="{8C13BA38-82A5-422B-8560-C2594AD29113}"/>
    <cellStyle name="20% - Akzent1 2 3 2 4 2" xfId="323" xr:uid="{82A1F589-C2C1-4CB0-B918-4AD80334ACC0}"/>
    <cellStyle name="20% - Akzent1 2 3 2 5" xfId="324" xr:uid="{190B4F7E-17CF-4573-ACFD-E167E97CF598}"/>
    <cellStyle name="20% - Akzent1 2 3 2_Volatility" xfId="325" xr:uid="{783C32F9-8913-4B2C-A899-36EBC8E1C6B3}"/>
    <cellStyle name="20% - Akzent1 2 3 3" xfId="326" xr:uid="{E023C4AA-9E42-435C-BEFB-F43230BB0D7D}"/>
    <cellStyle name="20% - Akzent1 2 3 3 2" xfId="327" xr:uid="{E302E1E1-4C90-430E-B9D1-1EEB3CA23482}"/>
    <cellStyle name="20% - Akzent1 2 3 3 2 2" xfId="328" xr:uid="{ABDDC479-A5A7-438B-997D-4832ABF74BE9}"/>
    <cellStyle name="20% - Akzent1 2 3 3 2 2 2" xfId="329" xr:uid="{E155F232-3FEF-4236-84C3-6723034E3FBD}"/>
    <cellStyle name="20% - Akzent1 2 3 3 2 3" xfId="330" xr:uid="{24096B2D-2B04-4CAD-9BF1-D119628DD9F9}"/>
    <cellStyle name="20% - Akzent1 2 3 3 2_Volatility" xfId="331" xr:uid="{54A553F1-1FBB-43A4-92C7-79B9C3AE5F1C}"/>
    <cellStyle name="20% - Akzent1 2 3 3 3" xfId="332" xr:uid="{8EB8FAB7-DB59-4928-9A2E-C8D5D70D127D}"/>
    <cellStyle name="20% - Akzent1 2 3 3 3 2" xfId="333" xr:uid="{D0513C7B-328F-4040-8F1E-4EA5865DB196}"/>
    <cellStyle name="20% - Akzent1 2 3 3 4" xfId="334" xr:uid="{3920F8B5-53EF-49F8-B1F9-F863F36B66D6}"/>
    <cellStyle name="20% - Akzent1 2 3 3_Volatility" xfId="335" xr:uid="{E93E1427-10C2-4B16-B929-954FEEA71D9E}"/>
    <cellStyle name="20% - Akzent1 2 3 4" xfId="336" xr:uid="{0BEA41F4-B320-4257-B97D-8BA829FE4140}"/>
    <cellStyle name="20% - Akzent1 2 3 4 2" xfId="337" xr:uid="{A868BC37-59D4-4F90-AAC6-40020CD99832}"/>
    <cellStyle name="20% - Akzent1 2 3 4 2 2" xfId="338" xr:uid="{103D550F-51CF-4259-9CE5-9E8EE2D2ABF7}"/>
    <cellStyle name="20% - Akzent1 2 3 4 3" xfId="339" xr:uid="{FEBD27A7-A25A-4D23-A026-93C54D5848DF}"/>
    <cellStyle name="20% - Akzent1 2 3 4_Volatility" xfId="340" xr:uid="{BA6BE288-FC91-41F2-9821-B9E6872696FA}"/>
    <cellStyle name="20% - Akzent1 2 3 5" xfId="341" xr:uid="{1D9D6182-7C96-46FB-888D-57DA6DF29F21}"/>
    <cellStyle name="20% - Akzent1 2 3 5 2" xfId="342" xr:uid="{9AE96C3F-2125-4D40-8C78-73B35FB968A5}"/>
    <cellStyle name="20% - Akzent1 2 3 6" xfId="343" xr:uid="{8100661D-1737-4029-9B32-87D875C94052}"/>
    <cellStyle name="20% - Akzent1 2 3_Volatility" xfId="344" xr:uid="{0B610FA3-AAD5-481B-995B-3E754EB128E2}"/>
    <cellStyle name="20% - Akzent1 2 4" xfId="345" xr:uid="{93761C4E-C24C-495A-BCDB-711CADAF67B0}"/>
    <cellStyle name="20% - Akzent1 2 4 2" xfId="346" xr:uid="{C986C1F2-045D-42C0-84D1-AEFB1D8641E4}"/>
    <cellStyle name="20% - Akzent1 2 4 2 2" xfId="347" xr:uid="{5D28F965-C129-4FDE-9778-29150D644CB9}"/>
    <cellStyle name="20% - Akzent1 2 4 2 2 2" xfId="348" xr:uid="{854A7315-8AC8-4F3B-AEFD-DB2CF806F27F}"/>
    <cellStyle name="20% - Akzent1 2 4 2 2 2 2" xfId="349" xr:uid="{2A4AFEB0-7DA9-4C3B-AEDE-5CB2E961556E}"/>
    <cellStyle name="20% - Akzent1 2 4 2 2 3" xfId="350" xr:uid="{73CD14AF-90BA-486A-BEB5-2464952410F7}"/>
    <cellStyle name="20% - Akzent1 2 4 2 2_Volatility" xfId="351" xr:uid="{0C46F380-8750-42CF-B889-C19DECDAC874}"/>
    <cellStyle name="20% - Akzent1 2 4 2 3" xfId="352" xr:uid="{492C74A4-61E7-47D4-BFED-A14E0BD60AA8}"/>
    <cellStyle name="20% - Akzent1 2 4 2 3 2" xfId="353" xr:uid="{F86A1BC4-35AB-433B-BDFE-C0867C32D565}"/>
    <cellStyle name="20% - Akzent1 2 4 2 4" xfId="354" xr:uid="{90D91540-70D0-4A33-85AE-8EBBB1CF25B4}"/>
    <cellStyle name="20% - Akzent1 2 4 2_Volatility" xfId="355" xr:uid="{1B1F6EF2-5B59-41CE-A3DF-227F85501736}"/>
    <cellStyle name="20% - Akzent1 2 4 3" xfId="356" xr:uid="{8280FC27-F516-45C8-9731-B50A736550BC}"/>
    <cellStyle name="20% - Akzent1 2 4 3 2" xfId="357" xr:uid="{4280A2FC-FCDA-4C36-979E-1AD3F7BF2AEF}"/>
    <cellStyle name="20% - Akzent1 2 4 3 2 2" xfId="358" xr:uid="{D622A954-AF32-42AF-A043-D12BED39FF07}"/>
    <cellStyle name="20% - Akzent1 2 4 3 3" xfId="359" xr:uid="{AB853D9E-A74A-4CB5-98C6-093E2C324463}"/>
    <cellStyle name="20% - Akzent1 2 4 3_Volatility" xfId="360" xr:uid="{1D3A0F77-AE25-47B8-A923-3649541ECA1B}"/>
    <cellStyle name="20% - Akzent1 2 4 4" xfId="361" xr:uid="{DF57FF9A-417A-4EC7-A006-1F7CE5BE060D}"/>
    <cellStyle name="20% - Akzent1 2 4 4 2" xfId="362" xr:uid="{B687F739-5804-47DB-8378-10E489F060D3}"/>
    <cellStyle name="20% - Akzent1 2 4 5" xfId="363" xr:uid="{44799020-5E04-4285-8581-F9D5EAC3CC27}"/>
    <cellStyle name="20% - Akzent1 2 4_Volatility" xfId="364" xr:uid="{7726A8D3-EFC3-4736-9688-48ECC77A1C71}"/>
    <cellStyle name="20% - Akzent1 2 5" xfId="365" xr:uid="{A750A07B-DD26-44D6-A2C1-08EAA715C4E8}"/>
    <cellStyle name="20% - Akzent1 2 5 2" xfId="366" xr:uid="{6D53ABED-9171-4181-BFEE-6A89ABF2EC22}"/>
    <cellStyle name="20% - Akzent1 2 5 2 2" xfId="367" xr:uid="{CEF3F245-1508-4528-95DA-AF0D0AE550F3}"/>
    <cellStyle name="20% - Akzent1 2 5 2 2 2" xfId="368" xr:uid="{6304E0F5-1316-4243-92E8-046186F18748}"/>
    <cellStyle name="20% - Akzent1 2 5 2 3" xfId="369" xr:uid="{AD3A9669-1CA7-410B-B6A3-45087023FCA7}"/>
    <cellStyle name="20% - Akzent1 2 5 2_Volatility" xfId="370" xr:uid="{EA220D3C-96FC-443F-85E9-37386743ABDC}"/>
    <cellStyle name="20% - Akzent1 2 5 3" xfId="371" xr:uid="{E9392834-A64B-45E1-83C2-D03CB733476F}"/>
    <cellStyle name="20% - Akzent1 2 5 3 2" xfId="372" xr:uid="{4239A019-51BA-41BE-9213-C296EF09E655}"/>
    <cellStyle name="20% - Akzent1 2 5 4" xfId="373" xr:uid="{9B8E4276-DC20-4897-B392-C7596DCA5A1E}"/>
    <cellStyle name="20% - Akzent1 2 5_Volatility" xfId="374" xr:uid="{5F820B24-5470-46E1-BE02-CC6545B8BBF0}"/>
    <cellStyle name="20% - Akzent1 2 6" xfId="375" xr:uid="{DFDB4B00-0DB7-4140-A861-0B2F8FC51352}"/>
    <cellStyle name="20% - Akzent1 2 6 2" xfId="376" xr:uid="{3F6DA0AE-9788-4878-91E1-D3B6529BECD9}"/>
    <cellStyle name="20% - Akzent1 2 6 2 2" xfId="377" xr:uid="{5E511ED4-1926-4690-9F63-359586510D2F}"/>
    <cellStyle name="20% - Akzent1 2 6 3" xfId="378" xr:uid="{F4B0754E-6F91-4947-9158-482EE6725B52}"/>
    <cellStyle name="20% - Akzent1 2 6_Volatility" xfId="379" xr:uid="{C815F331-F32A-4C2C-A596-6AE0697DD59A}"/>
    <cellStyle name="20% - Akzent1 2 7" xfId="380" xr:uid="{5604311B-895B-4981-BD6B-02339AC1FDA0}"/>
    <cellStyle name="20% - Akzent1 2 7 2" xfId="381" xr:uid="{A1F5FD63-D6AA-4575-B786-5F1A1C2DCB31}"/>
    <cellStyle name="20% - Akzent1 2 8" xfId="382" xr:uid="{F2D9032C-A0D4-4A8B-9B53-97E4399B1CC2}"/>
    <cellStyle name="20% - Akzent1 2_Volatility" xfId="383" xr:uid="{D29973EF-D8C9-4BE7-ACD8-1915F96CCFA4}"/>
    <cellStyle name="20% - Akzent1 3" xfId="384" xr:uid="{3B913D28-B517-4AA0-92E1-A7D09D223119}"/>
    <cellStyle name="20% - Akzent1 3 2" xfId="385" xr:uid="{CEAA166E-B830-4416-9775-524CA2E9ED26}"/>
    <cellStyle name="20% - Akzent1 3 2 2" xfId="386" xr:uid="{CEDD5A95-CAA2-432B-B5D4-833E752FBC43}"/>
    <cellStyle name="20% - Akzent1 3 2 2 2" xfId="387" xr:uid="{DCB6412B-C683-48D7-AA04-1DC5BCC9B4B4}"/>
    <cellStyle name="20% - Akzent1 3 2 2 2 2" xfId="388" xr:uid="{A0234710-C30D-4694-A84B-DF84756AACC2}"/>
    <cellStyle name="20% - Akzent1 3 2 2 2 2 2" xfId="389" xr:uid="{5DF971FC-7C20-416C-B944-D14414367F56}"/>
    <cellStyle name="20% - Akzent1 3 2 2 2 2 2 2" xfId="390" xr:uid="{4CF36B04-1106-4432-913F-612967569F26}"/>
    <cellStyle name="20% - Akzent1 3 2 2 2 2 3" xfId="391" xr:uid="{9EA33768-87CD-4A80-AF2B-C0DFB7C5FFA8}"/>
    <cellStyle name="20% - Akzent1 3 2 2 2 2_Volatility" xfId="392" xr:uid="{2C345504-FE62-4EFD-95D1-74860BB0F3C2}"/>
    <cellStyle name="20% - Akzent1 3 2 2 2 3" xfId="393" xr:uid="{65A56F58-B54C-4C58-AD3A-2B19B6A20296}"/>
    <cellStyle name="20% - Akzent1 3 2 2 2 3 2" xfId="394" xr:uid="{B5D73C0B-EF92-4A67-BAB9-72D912C480CA}"/>
    <cellStyle name="20% - Akzent1 3 2 2 2 4" xfId="395" xr:uid="{67105F58-232F-4847-BC75-61C87784BAB0}"/>
    <cellStyle name="20% - Akzent1 3 2 2 2_Volatility" xfId="396" xr:uid="{9C6BA929-B6CA-408B-9DA0-EA02CC649242}"/>
    <cellStyle name="20% - Akzent1 3 2 2 3" xfId="397" xr:uid="{B5FF1AFF-8DFF-4FAC-A0F2-89C125ACCBFA}"/>
    <cellStyle name="20% - Akzent1 3 2 2 3 2" xfId="398" xr:uid="{0E7D285F-F3F4-4AA7-A97B-8AAB2A4C3D6D}"/>
    <cellStyle name="20% - Akzent1 3 2 2 3 2 2" xfId="399" xr:uid="{4B7F90E2-D83B-4177-9EB5-4F639242709B}"/>
    <cellStyle name="20% - Akzent1 3 2 2 3 3" xfId="400" xr:uid="{942239B4-4E9A-47BC-8BC6-EA03E165BB9D}"/>
    <cellStyle name="20% - Akzent1 3 2 2 3_Volatility" xfId="401" xr:uid="{F4303741-25A4-4984-8D36-1008850A2017}"/>
    <cellStyle name="20% - Akzent1 3 2 2 4" xfId="402" xr:uid="{93123520-4E36-4FD8-BF63-3EA709472416}"/>
    <cellStyle name="20% - Akzent1 3 2 2 4 2" xfId="403" xr:uid="{1E30312B-62E6-4582-A017-A81691E13E63}"/>
    <cellStyle name="20% - Akzent1 3 2 2 5" xfId="404" xr:uid="{F0B26AF5-22C1-41D8-8E34-0E9447D921DE}"/>
    <cellStyle name="20% - Akzent1 3 2 2_Volatility" xfId="405" xr:uid="{997A6BA4-A2B1-43AA-AFBA-38C20C7140D3}"/>
    <cellStyle name="20% - Akzent1 3 2 3" xfId="406" xr:uid="{99B8C1A9-131D-4D57-87B2-C8CC3616F2F6}"/>
    <cellStyle name="20% - Akzent1 3 2 3 2" xfId="407" xr:uid="{F061C739-CD32-4C3C-B9F2-940DC289CF10}"/>
    <cellStyle name="20% - Akzent1 3 2 3 2 2" xfId="408" xr:uid="{18E0048C-F8FD-456B-A1D7-BF4518E06874}"/>
    <cellStyle name="20% - Akzent1 3 2 3 2 2 2" xfId="409" xr:uid="{56367F19-DB0C-4856-927B-70A9DE52FFC0}"/>
    <cellStyle name="20% - Akzent1 3 2 3 2 3" xfId="410" xr:uid="{C069806C-5F72-40A2-9E99-44BD4533503C}"/>
    <cellStyle name="20% - Akzent1 3 2 3 2_Volatility" xfId="411" xr:uid="{A66827EF-2A20-46A0-AA6A-7FBD9B5483E3}"/>
    <cellStyle name="20% - Akzent1 3 2 3 3" xfId="412" xr:uid="{436A2B57-9DF5-4A69-9CFC-BA341B9BA8CE}"/>
    <cellStyle name="20% - Akzent1 3 2 3 3 2" xfId="413" xr:uid="{147F40D5-8DBD-4A4B-ADF8-DAB5A5367367}"/>
    <cellStyle name="20% - Akzent1 3 2 3 4" xfId="414" xr:uid="{68F995DF-E4C0-42EA-BED6-8B5C4E9659E9}"/>
    <cellStyle name="20% - Akzent1 3 2 3_Volatility" xfId="415" xr:uid="{6903886B-3E0F-4B6B-B292-0CDB91A7EEEB}"/>
    <cellStyle name="20% - Akzent1 3 2 4" xfId="416" xr:uid="{A7DE93D3-3B00-4C14-BF9E-BC8CE01DE1D6}"/>
    <cellStyle name="20% - Akzent1 3 2 4 2" xfId="417" xr:uid="{354CA570-6161-433B-BE66-71126869B3C1}"/>
    <cellStyle name="20% - Akzent1 3 2 4 2 2" xfId="418" xr:uid="{2C0A7F84-0C10-46D2-A61D-DD4E55303E0C}"/>
    <cellStyle name="20% - Akzent1 3 2 4 3" xfId="419" xr:uid="{E30A45F7-B265-41F2-89D0-E1B6DA5F962B}"/>
    <cellStyle name="20% - Akzent1 3 2 4_Volatility" xfId="420" xr:uid="{3B5415DE-9F87-4339-A74F-7A19885EDC3B}"/>
    <cellStyle name="20% - Akzent1 3 2 5" xfId="421" xr:uid="{0F9DDCF7-6366-4264-AA25-15E47BFD87D8}"/>
    <cellStyle name="20% - Akzent1 3 2 5 2" xfId="422" xr:uid="{C2966B5D-4AA2-4FC5-895C-240D4A250D73}"/>
    <cellStyle name="20% - Akzent1 3 2 6" xfId="423" xr:uid="{0A9BE300-91DD-4BC5-BE53-29E5D44E937F}"/>
    <cellStyle name="20% - Akzent1 3 2_Volatility" xfId="424" xr:uid="{FC67F1BB-7E3C-4AE9-B24D-2AB1DC94972F}"/>
    <cellStyle name="20% - Akzent1 3 3" xfId="425" xr:uid="{75D2354E-2EA0-4203-B214-D37FE48A4AD3}"/>
    <cellStyle name="20% - Akzent1 3 3 2" xfId="426" xr:uid="{D69DEBE0-CFA3-4477-979A-6A8DB7E3FC76}"/>
    <cellStyle name="20% - Akzent1 3 3 2 2" xfId="427" xr:uid="{F33C712D-53E4-486D-9DBF-7F349617581C}"/>
    <cellStyle name="20% - Akzent1 3 3 2 2 2" xfId="428" xr:uid="{3BC19AA5-11BB-4248-AB16-CA540DF2BFC5}"/>
    <cellStyle name="20% - Akzent1 3 3 2 2 2 2" xfId="429" xr:uid="{AB84BFB8-B887-4D12-9DFF-9C72AFB37129}"/>
    <cellStyle name="20% - Akzent1 3 3 2 2 3" xfId="430" xr:uid="{E8C9AF2E-418C-4910-B49A-5A1BF06835FE}"/>
    <cellStyle name="20% - Akzent1 3 3 2 2_Volatility" xfId="431" xr:uid="{E155811E-8AC0-40E3-A283-989C78F4AF42}"/>
    <cellStyle name="20% - Akzent1 3 3 2 3" xfId="432" xr:uid="{B349CEEF-B7E1-4084-9431-BFD82C036DAA}"/>
    <cellStyle name="20% - Akzent1 3 3 2 3 2" xfId="433" xr:uid="{E9C98C2B-57A8-4951-948F-3717415E11EA}"/>
    <cellStyle name="20% - Akzent1 3 3 2 4" xfId="434" xr:uid="{D2E97E1E-42C6-4729-A920-C9F171A54120}"/>
    <cellStyle name="20% - Akzent1 3 3 2_Volatility" xfId="435" xr:uid="{7D548F6C-415F-4A4F-8AAA-CDBB48283E1A}"/>
    <cellStyle name="20% - Akzent1 3 3 3" xfId="436" xr:uid="{08AFB01E-B216-4321-9F19-5F20D0754933}"/>
    <cellStyle name="20% - Akzent1 3 3 3 2" xfId="437" xr:uid="{60067D10-C02C-4612-907A-2156A5011647}"/>
    <cellStyle name="20% - Akzent1 3 3 3 2 2" xfId="438" xr:uid="{35165CB2-3282-4B66-AD07-7C5E553ABBE4}"/>
    <cellStyle name="20% - Akzent1 3 3 3 3" xfId="439" xr:uid="{C1FAF334-93B6-407E-9537-FAE406D9C54E}"/>
    <cellStyle name="20% - Akzent1 3 3 3_Volatility" xfId="440" xr:uid="{EA4A3CB7-1BD5-4EB6-9484-F12DA2A04485}"/>
    <cellStyle name="20% - Akzent1 3 3 4" xfId="441" xr:uid="{EBA03D8F-2ED6-430A-8D6E-189C6E70DF6A}"/>
    <cellStyle name="20% - Akzent1 3 3 4 2" xfId="442" xr:uid="{542D82E9-945B-49B2-B6DA-172B0C39D0E1}"/>
    <cellStyle name="20% - Akzent1 3 3 5" xfId="443" xr:uid="{8F23E3CB-3D4E-409C-8D77-E998B28EDA97}"/>
    <cellStyle name="20% - Akzent1 3 3_Volatility" xfId="444" xr:uid="{E1160D1A-ECA5-4AE9-AE18-F15C8F6590D3}"/>
    <cellStyle name="20% - Akzent1 3 4" xfId="445" xr:uid="{F58A1B89-9388-436F-9E75-C8470EBEF289}"/>
    <cellStyle name="20% - Akzent1 3 4 2" xfId="446" xr:uid="{4C696F12-D250-4C4C-A6A0-8FC28580A450}"/>
    <cellStyle name="20% - Akzent1 3 4 2 2" xfId="447" xr:uid="{FB3D9724-A1D8-4BDC-9C60-3A7309E2F6BB}"/>
    <cellStyle name="20% - Akzent1 3 4 2 2 2" xfId="448" xr:uid="{4666D3C1-A77E-41E9-BB08-11791438C507}"/>
    <cellStyle name="20% - Akzent1 3 4 2 3" xfId="449" xr:uid="{1226B0C2-C13D-43C3-9EEC-F9F0E2876283}"/>
    <cellStyle name="20% - Akzent1 3 4 2_Volatility" xfId="450" xr:uid="{E642FA0B-D51F-4446-A74E-09853582EAD6}"/>
    <cellStyle name="20% - Akzent1 3 4 3" xfId="451" xr:uid="{07714B51-A14F-45A7-9F1A-649501237040}"/>
    <cellStyle name="20% - Akzent1 3 4 3 2" xfId="452" xr:uid="{1DA6D14C-C95C-4D74-B0DD-E004EC4B48FD}"/>
    <cellStyle name="20% - Akzent1 3 4 4" xfId="453" xr:uid="{ABD78BE7-AB78-4D61-8340-8A8557FE1C7D}"/>
    <cellStyle name="20% - Akzent1 3 4_Volatility" xfId="454" xr:uid="{45D4C913-2A52-4D03-ABDC-8ADB0AC8D280}"/>
    <cellStyle name="20% - Akzent1 3 5" xfId="455" xr:uid="{081F8317-FBDF-4204-9E0F-02DFC4C4B034}"/>
    <cellStyle name="20% - Akzent1 3 5 2" xfId="456" xr:uid="{CE3ACCE5-1D65-4A0F-94A3-7487785F3A5B}"/>
    <cellStyle name="20% - Akzent1 3 5 2 2" xfId="457" xr:uid="{FC77C506-13CC-4813-B1F3-79F5652E8793}"/>
    <cellStyle name="20% - Akzent1 3 5 3" xfId="458" xr:uid="{E0BF9CB4-8A09-4824-935E-32540A759D1C}"/>
    <cellStyle name="20% - Akzent1 3 5_Volatility" xfId="459" xr:uid="{076A231D-CA2C-43E5-833D-04334589C286}"/>
    <cellStyle name="20% - Akzent1 3 6" xfId="460" xr:uid="{44590682-3AC4-44A6-BDAA-36AD2B63093E}"/>
    <cellStyle name="20% - Akzent1 3 6 2" xfId="461" xr:uid="{47D1A4E3-B6E5-4061-A356-A4D7B91959DC}"/>
    <cellStyle name="20% - Akzent1 3 7" xfId="462" xr:uid="{9387BD90-EB4F-4D2C-9A7B-78BC6559C002}"/>
    <cellStyle name="20% - Akzent1 3_Volatility" xfId="463" xr:uid="{05939F84-2259-4AA7-8838-46EE174D1967}"/>
    <cellStyle name="20% - Akzent1 4" xfId="464" xr:uid="{CACB895A-893F-4A86-B4AF-1341943A90F0}"/>
    <cellStyle name="20% - Akzent1 4 2" xfId="465" xr:uid="{E2BB480B-1A94-4F63-A191-A5462901551E}"/>
    <cellStyle name="20% - Akzent1 4 2 2" xfId="466" xr:uid="{C94F5734-2441-41F8-9475-D8DFA01F6AB9}"/>
    <cellStyle name="20% - Akzent1 4 2 2 2" xfId="467" xr:uid="{8003C01E-7E8D-4793-ACE0-1B5D57DBB810}"/>
    <cellStyle name="20% - Akzent1 4 2 2 2 2" xfId="468" xr:uid="{5F1F439D-8882-4274-B2AE-80953C50B163}"/>
    <cellStyle name="20% - Akzent1 4 2 2 2 2 2" xfId="469" xr:uid="{1A64FC0A-E864-4767-B7D5-A3F767CD4E52}"/>
    <cellStyle name="20% - Akzent1 4 2 2 2 3" xfId="470" xr:uid="{961E3D1A-AB6C-42E9-ADE9-BEC917FA963A}"/>
    <cellStyle name="20% - Akzent1 4 2 2 2_Volatility" xfId="471" xr:uid="{E579E49E-E26A-4A44-B9A3-0F0BD53BEC92}"/>
    <cellStyle name="20% - Akzent1 4 2 2 3" xfId="472" xr:uid="{CDC143C4-098C-4EDB-9C64-E78DED37CAD9}"/>
    <cellStyle name="20% - Akzent1 4 2 2 3 2" xfId="473" xr:uid="{AC421F70-67E2-457A-A56A-18A1A2955BB9}"/>
    <cellStyle name="20% - Akzent1 4 2 2 4" xfId="474" xr:uid="{63C61C00-A88A-4414-9048-80AE57D2A2AF}"/>
    <cellStyle name="20% - Akzent1 4 2 2_Volatility" xfId="475" xr:uid="{F4376579-465C-49EF-81B3-6440EDDB80F1}"/>
    <cellStyle name="20% - Akzent1 4 2 3" xfId="476" xr:uid="{DD6F4E7E-6772-43C8-AF48-859369D8A900}"/>
    <cellStyle name="20% - Akzent1 4 2 3 2" xfId="477" xr:uid="{14394891-7874-41AA-95D4-F9921C2A40A5}"/>
    <cellStyle name="20% - Akzent1 4 2 3 2 2" xfId="478" xr:uid="{90BB4779-1609-4822-BA95-29C6277113F8}"/>
    <cellStyle name="20% - Akzent1 4 2 3 3" xfId="479" xr:uid="{B50D9D50-A6B0-4AEC-8426-E1399E8B7FE2}"/>
    <cellStyle name="20% - Akzent1 4 2 3_Volatility" xfId="480" xr:uid="{D7FF40AC-D151-4A40-B43A-80F71428AB31}"/>
    <cellStyle name="20% - Akzent1 4 2 4" xfId="481" xr:uid="{43E48A08-428B-40A1-A996-5186DECB178A}"/>
    <cellStyle name="20% - Akzent1 4 2 4 2" xfId="482" xr:uid="{9AB900D9-13A2-4FF9-9166-5A5EF28C3B46}"/>
    <cellStyle name="20% - Akzent1 4 2 5" xfId="483" xr:uid="{9C6AB777-4442-423D-A26B-3CD9E5C7ADAA}"/>
    <cellStyle name="20% - Akzent1 4 2_Volatility" xfId="484" xr:uid="{8A3A1B2B-23CC-4D5F-9A57-F9C82CC02BCC}"/>
    <cellStyle name="20% - Akzent1 4 3" xfId="485" xr:uid="{DFC02058-4EE3-4289-AC47-413D1B61DEAD}"/>
    <cellStyle name="20% - Akzent1 4 3 2" xfId="486" xr:uid="{330F39BF-A6C0-4C29-8F6C-EB35C01A6C7C}"/>
    <cellStyle name="20% - Akzent1 4 3 2 2" xfId="487" xr:uid="{73ADA655-39F5-44E8-8D8F-D0919E603437}"/>
    <cellStyle name="20% - Akzent1 4 3 2 2 2" xfId="488" xr:uid="{74FEBFF7-95AA-4512-B6A0-746175C99F40}"/>
    <cellStyle name="20% - Akzent1 4 3 2 3" xfId="489" xr:uid="{0714BF4E-D995-4A48-9818-77474BDBCC8C}"/>
    <cellStyle name="20% - Akzent1 4 3 2_Volatility" xfId="490" xr:uid="{1E5A6FDA-E2A9-43D8-8FF3-0D7E7E146E17}"/>
    <cellStyle name="20% - Akzent1 4 3 3" xfId="491" xr:uid="{6E82C043-B3B0-46B7-B1A4-1B32750005C0}"/>
    <cellStyle name="20% - Akzent1 4 3 3 2" xfId="492" xr:uid="{80A637B9-F4AF-459D-9665-BC6012692FA0}"/>
    <cellStyle name="20% - Akzent1 4 3 4" xfId="493" xr:uid="{F386F546-F383-4048-9035-E23C1F546167}"/>
    <cellStyle name="20% - Akzent1 4 3_Volatility" xfId="494" xr:uid="{A9CC5D28-2B1C-4205-816F-3E1741D74807}"/>
    <cellStyle name="20% - Akzent1 4 4" xfId="495" xr:uid="{2BA818D0-1C90-409D-9DC4-A05175CC2AC3}"/>
    <cellStyle name="20% - Akzent1 4 4 2" xfId="496" xr:uid="{95E40F5D-DD6F-4BE1-A451-519729192CBE}"/>
    <cellStyle name="20% - Akzent1 4 4 2 2" xfId="497" xr:uid="{B989F206-87CF-4620-931C-4F8A2C332EEA}"/>
    <cellStyle name="20% - Akzent1 4 4 3" xfId="498" xr:uid="{BA343852-C60B-4582-B930-411E5FC3AFC4}"/>
    <cellStyle name="20% - Akzent1 4 4_Volatility" xfId="499" xr:uid="{401613F8-2378-42B1-BCFE-F2495854CC8F}"/>
    <cellStyle name="20% - Akzent1 4 5" xfId="500" xr:uid="{09BBF2F6-0367-4BE0-B650-02BFDC8AF516}"/>
    <cellStyle name="20% - Akzent1 4 5 2" xfId="501" xr:uid="{55CAB1DB-7AF7-461A-9456-E4F8BA3B3177}"/>
    <cellStyle name="20% - Akzent1 4 6" xfId="502" xr:uid="{DEF2E53C-DAE4-44A4-A8DA-09C540ED451C}"/>
    <cellStyle name="20% - Akzent1 4_Volatility" xfId="503" xr:uid="{A14EF249-FEEB-4C65-9A2F-CB1A8E0A5DDA}"/>
    <cellStyle name="20% - Akzent1 5" xfId="504" xr:uid="{CE648BD0-2BEA-4BBB-9373-4E5C191CBDF9}"/>
    <cellStyle name="20% - Akzent1 5 2" xfId="505" xr:uid="{C19DD8D6-27F7-4766-A203-8EFD9BC53B6D}"/>
    <cellStyle name="20% - Akzent1 5 2 2" xfId="506" xr:uid="{4616DD0C-3363-4864-A594-334D063B9944}"/>
    <cellStyle name="20% - Akzent1 5 2 2 2" xfId="507" xr:uid="{8B35BE5E-C21C-4645-BBC3-8EA7E4A82BD6}"/>
    <cellStyle name="20% - Akzent1 5 2 2 2 2" xfId="508" xr:uid="{61C6C018-6318-49AC-BB5A-165A7C0BECAB}"/>
    <cellStyle name="20% - Akzent1 5 2 2 3" xfId="509" xr:uid="{A60083EE-A959-4B6F-A239-FB0590AAF4E0}"/>
    <cellStyle name="20% - Akzent1 5 2 2_Volatility" xfId="510" xr:uid="{CF9C331E-2B23-4B4B-8F90-A0DD7B47DE24}"/>
    <cellStyle name="20% - Akzent1 5 2 3" xfId="511" xr:uid="{1461E8C1-8AC6-44E5-96FF-498E12C12480}"/>
    <cellStyle name="20% - Akzent1 5 2 3 2" xfId="512" xr:uid="{6E8343A6-811F-432F-A90E-5CA49DF43C2F}"/>
    <cellStyle name="20% - Akzent1 5 2 4" xfId="513" xr:uid="{E4739B66-1FE6-46AC-8FF0-1574BD5512C3}"/>
    <cellStyle name="20% - Akzent1 5 2_Volatility" xfId="514" xr:uid="{954EE546-7530-4CED-AC0E-105346B4B7A5}"/>
    <cellStyle name="20% - Akzent1 5 3" xfId="515" xr:uid="{77219EFD-6635-45F1-AE72-C21EEAFA0FF5}"/>
    <cellStyle name="20% - Akzent1 5 3 2" xfId="516" xr:uid="{CE72F501-D737-4C87-9A81-E6FBF1B7700A}"/>
    <cellStyle name="20% - Akzent1 5 3 2 2" xfId="517" xr:uid="{9583CB63-9C30-4B35-A585-193DA05BD0FD}"/>
    <cellStyle name="20% - Akzent1 5 3 3" xfId="518" xr:uid="{B339BCBB-50BF-4771-8A53-773B4A8A70FD}"/>
    <cellStyle name="20% - Akzent1 5 3_Volatility" xfId="519" xr:uid="{4308566C-6AE0-4829-B4EA-FCC009FAA94E}"/>
    <cellStyle name="20% - Akzent1 5 4" xfId="520" xr:uid="{2FA291BB-927C-493B-9477-CC7187BDDD2D}"/>
    <cellStyle name="20% - Akzent1 5 4 2" xfId="521" xr:uid="{4E01896D-27C6-4733-8EA9-D209B8CF828E}"/>
    <cellStyle name="20% - Akzent1 5 5" xfId="522" xr:uid="{34E1BAAA-577C-420E-9AA2-3E67E7159EC0}"/>
    <cellStyle name="20% - Akzent1 5_Volatility" xfId="523" xr:uid="{AB5E2762-D2FA-4C39-AC91-9FB593E4DBA3}"/>
    <cellStyle name="20% - Akzent1 6" xfId="524" xr:uid="{6FC9CCB0-C6CC-4D4D-A60B-A974B0E2DAC4}"/>
    <cellStyle name="20% - Akzent1 6 2" xfId="525" xr:uid="{74898272-B2B6-42C4-9C88-62DBA221F20C}"/>
    <cellStyle name="20% - Akzent1 6 2 2" xfId="526" xr:uid="{D4AAF453-A46B-48EA-9A86-1B739EEEEB1E}"/>
    <cellStyle name="20% - Akzent1 6 2 2 2" xfId="527" xr:uid="{7A55626F-C1A7-40C6-9A9F-27ED1A9364EA}"/>
    <cellStyle name="20% - Akzent1 6 2 3" xfId="528" xr:uid="{FB384197-1B1B-4176-ABCB-E6900F0785DB}"/>
    <cellStyle name="20% - Akzent1 6 2_Volatility" xfId="529" xr:uid="{C0BA8EEE-320B-4BEE-A581-4C8598522265}"/>
    <cellStyle name="20% - Akzent1 6 3" xfId="530" xr:uid="{60426B79-E6B1-4151-A605-EF517FAB29B6}"/>
    <cellStyle name="20% - Akzent1 6 3 2" xfId="531" xr:uid="{5BBC16D7-E94A-4BDA-94A6-69689F704FF9}"/>
    <cellStyle name="20% - Akzent1 6 4" xfId="532" xr:uid="{58D699E9-38BB-4A68-961B-74F963535E44}"/>
    <cellStyle name="20% - Akzent1 6_Volatility" xfId="533" xr:uid="{49CCA89C-8976-4002-980C-C80E244D179D}"/>
    <cellStyle name="20% - Akzent1 7" xfId="534" xr:uid="{F46C9D32-8824-48FF-A8A3-69399E1FACFE}"/>
    <cellStyle name="20% - Akzent1 7 2" xfId="535" xr:uid="{C3B9AB26-467F-434E-BF83-330351B43442}"/>
    <cellStyle name="20% - Akzent1 7 2 2" xfId="536" xr:uid="{7BEB180D-1508-46E4-AB29-8C9514DA6EA3}"/>
    <cellStyle name="20% - Akzent1 7 3" xfId="537" xr:uid="{1D89EDFA-5AB1-49AC-9E57-A2574E4129CB}"/>
    <cellStyle name="20% - Akzent1 7_Volatility" xfId="538" xr:uid="{0C96D861-B204-448C-A9C4-D8A853B28543}"/>
    <cellStyle name="20% - Akzent1 8" xfId="539" xr:uid="{673DDB6A-FFFA-4A46-A60B-EC1857D30468}"/>
    <cellStyle name="20% - Akzent1 8 2" xfId="540" xr:uid="{7AE4D9AF-D452-46A8-8FA2-D00526315FD6}"/>
    <cellStyle name="20% - Akzent1 9" xfId="541" xr:uid="{3745B670-9EA7-4FEA-9BAB-985EE111CE10}"/>
    <cellStyle name="20% - Akzent1_Volatility" xfId="542" xr:uid="{12F62A04-8756-4753-B6E7-49CE0860FE03}"/>
    <cellStyle name="20% - Akzent2" xfId="543" xr:uid="{97880FFD-5FF1-4541-9F47-FD34CFA34C3F}"/>
    <cellStyle name="20% - Akzent2 2" xfId="544" xr:uid="{5BB31466-9436-4F1D-9BB0-C3F5F82ADC41}"/>
    <cellStyle name="20% - Akzent2 2 2" xfId="545" xr:uid="{7952AC97-DB1D-4673-924A-832E001B9BD6}"/>
    <cellStyle name="20% - Akzent2 2 2 2" xfId="546" xr:uid="{A543B658-4906-4C29-8FBE-F8A7910A8716}"/>
    <cellStyle name="20% - Akzent2 2 2 2 2" xfId="547" xr:uid="{FEB4A9A9-E2EF-4DE5-A146-62532B2A730D}"/>
    <cellStyle name="20% - Akzent2 2 2 2 2 2" xfId="548" xr:uid="{47CB5569-8B8A-4D25-87CE-ED7AF4ABB92F}"/>
    <cellStyle name="20% - Akzent2 2 2 2 2 2 2" xfId="549" xr:uid="{C8230C5F-F2D7-4163-81D5-933FFE8C2C3D}"/>
    <cellStyle name="20% - Akzent2 2 2 2 2 2 2 2" xfId="550" xr:uid="{1B6E6D24-062F-46F4-89C1-F4A8765AB6AF}"/>
    <cellStyle name="20% - Akzent2 2 2 2 2 2 2 2 2" xfId="551" xr:uid="{0708BAA3-645C-49E7-9125-386E75211420}"/>
    <cellStyle name="20% - Akzent2 2 2 2 2 2 2 3" xfId="552" xr:uid="{5358ECA2-CD09-4C04-BF8B-EDD2DE449E68}"/>
    <cellStyle name="20% - Akzent2 2 2 2 2 2 2_Volatility" xfId="553" xr:uid="{D4F91F26-4164-4B38-A330-5E8AC8285C68}"/>
    <cellStyle name="20% - Akzent2 2 2 2 2 2 3" xfId="554" xr:uid="{0092FE69-27F8-4EFE-8DE8-26AE64E2FD2C}"/>
    <cellStyle name="20% - Akzent2 2 2 2 2 2 3 2" xfId="555" xr:uid="{30053C6D-69F4-4E16-9B88-032D50F15B68}"/>
    <cellStyle name="20% - Akzent2 2 2 2 2 2 4" xfId="556" xr:uid="{2B82EF9D-EA09-462D-A76F-455829CD6FBB}"/>
    <cellStyle name="20% - Akzent2 2 2 2 2 2_Volatility" xfId="557" xr:uid="{02F6B968-03D3-4086-BC30-047E9AD4EAE6}"/>
    <cellStyle name="20% - Akzent2 2 2 2 2 3" xfId="558" xr:uid="{5CC92E9C-9A98-48AE-A5DB-E1BD7E34A566}"/>
    <cellStyle name="20% - Akzent2 2 2 2 2 3 2" xfId="559" xr:uid="{91E1CC7E-53CC-47E6-A2EA-9BC8FD318D7E}"/>
    <cellStyle name="20% - Akzent2 2 2 2 2 3 2 2" xfId="560" xr:uid="{D1C0178B-6710-4399-8AD2-1A1AD9A9A663}"/>
    <cellStyle name="20% - Akzent2 2 2 2 2 3 3" xfId="561" xr:uid="{76467E94-8E7E-4DAB-BF86-5F8B96C9CD9D}"/>
    <cellStyle name="20% - Akzent2 2 2 2 2 3_Volatility" xfId="562" xr:uid="{A80A3696-70E7-4E66-B836-ADA657CE8C38}"/>
    <cellStyle name="20% - Akzent2 2 2 2 2 4" xfId="563" xr:uid="{4346D348-2D81-4B11-ABAA-B1E4351445FD}"/>
    <cellStyle name="20% - Akzent2 2 2 2 2 4 2" xfId="564" xr:uid="{B994EFEF-640F-4354-A07F-04BAB2C40109}"/>
    <cellStyle name="20% - Akzent2 2 2 2 2 5" xfId="565" xr:uid="{86C20755-92CB-4144-8F50-CC3215B083EB}"/>
    <cellStyle name="20% - Akzent2 2 2 2 2_Volatility" xfId="566" xr:uid="{E7BCBA30-DB8B-4225-B4A0-DD3F444BD659}"/>
    <cellStyle name="20% - Akzent2 2 2 2 3" xfId="567" xr:uid="{6EECAA5A-1063-4AA7-A75F-E5E473DD8C21}"/>
    <cellStyle name="20% - Akzent2 2 2 2 3 2" xfId="568" xr:uid="{C79BC9B5-E489-40AC-87D8-E76733190004}"/>
    <cellStyle name="20% - Akzent2 2 2 2 3 2 2" xfId="569" xr:uid="{5DD567F4-86A8-4718-81E2-3275CC52FE44}"/>
    <cellStyle name="20% - Akzent2 2 2 2 3 2 2 2" xfId="570" xr:uid="{6ECB2371-EE0E-4501-9515-8650796594E0}"/>
    <cellStyle name="20% - Akzent2 2 2 2 3 2 3" xfId="571" xr:uid="{8EC92F80-6180-49E2-80B8-31EBA33A44AD}"/>
    <cellStyle name="20% - Akzent2 2 2 2 3 2_Volatility" xfId="572" xr:uid="{2B2C1464-53D8-4B24-816C-C92011392B69}"/>
    <cellStyle name="20% - Akzent2 2 2 2 3 3" xfId="573" xr:uid="{5B0DF8D9-0267-44C0-8C1F-A94B32941667}"/>
    <cellStyle name="20% - Akzent2 2 2 2 3 3 2" xfId="574" xr:uid="{B47FD431-CE1B-4386-AFFB-7C4A9B55C053}"/>
    <cellStyle name="20% - Akzent2 2 2 2 3 4" xfId="575" xr:uid="{AB4887B9-A383-4E7A-96F9-F5EBBC60F2DF}"/>
    <cellStyle name="20% - Akzent2 2 2 2 3_Volatility" xfId="576" xr:uid="{ED5BFAE2-8491-4270-81AB-A2413E76FD7B}"/>
    <cellStyle name="20% - Akzent2 2 2 2 4" xfId="577" xr:uid="{33DF495F-19CB-4297-9F65-E8E5536DCC7C}"/>
    <cellStyle name="20% - Akzent2 2 2 2 4 2" xfId="578" xr:uid="{F2471018-EE23-4199-9F4A-1EDFBEACEC2B}"/>
    <cellStyle name="20% - Akzent2 2 2 2 4 2 2" xfId="579" xr:uid="{80EE7726-1A95-4C03-9535-B88F2F954818}"/>
    <cellStyle name="20% - Akzent2 2 2 2 4 3" xfId="580" xr:uid="{A2F62D7E-DA30-442B-BC5E-2274549B5903}"/>
    <cellStyle name="20% - Akzent2 2 2 2 4_Volatility" xfId="581" xr:uid="{BA4D017B-D0D5-4863-9BBF-ACDD790F7DBD}"/>
    <cellStyle name="20% - Akzent2 2 2 2 5" xfId="582" xr:uid="{0139A20E-4E22-48EC-A0B9-B11E2C3B1E2C}"/>
    <cellStyle name="20% - Akzent2 2 2 2 5 2" xfId="583" xr:uid="{BC34923C-0701-4897-BBC9-DD83C45AF9E4}"/>
    <cellStyle name="20% - Akzent2 2 2 2 6" xfId="584" xr:uid="{BDF4ACCD-4594-4BB9-938A-CA76853CFC53}"/>
    <cellStyle name="20% - Akzent2 2 2 2_Volatility" xfId="585" xr:uid="{B4AB49EF-C887-4141-82F7-704759E5FA02}"/>
    <cellStyle name="20% - Akzent2 2 2 3" xfId="586" xr:uid="{42097AA8-6D5A-443B-AA47-DA1869729D45}"/>
    <cellStyle name="20% - Akzent2 2 2 3 2" xfId="587" xr:uid="{2B5376FD-293A-45C4-8841-375888CD0FA6}"/>
    <cellStyle name="20% - Akzent2 2 2 3 2 2" xfId="588" xr:uid="{45F266C2-51C2-40B6-B0AD-E5C3262885B0}"/>
    <cellStyle name="20% - Akzent2 2 2 3 2 2 2" xfId="589" xr:uid="{647B7009-1A96-49DC-96D4-53FBE32A429B}"/>
    <cellStyle name="20% - Akzent2 2 2 3 2 2 2 2" xfId="590" xr:uid="{CDCF4D4F-FDAA-4D04-9601-946EF5D188F8}"/>
    <cellStyle name="20% - Akzent2 2 2 3 2 2 3" xfId="591" xr:uid="{E348DCA6-A07B-4A7E-879E-A750DC8BDB98}"/>
    <cellStyle name="20% - Akzent2 2 2 3 2 2_Volatility" xfId="592" xr:uid="{33634C30-E613-423A-91D6-8C1D17D53DB7}"/>
    <cellStyle name="20% - Akzent2 2 2 3 2 3" xfId="593" xr:uid="{EAB279DD-CB9D-49C7-A074-19092DFDEBA7}"/>
    <cellStyle name="20% - Akzent2 2 2 3 2 3 2" xfId="594" xr:uid="{2777914C-1390-450D-A07C-19E7F4F6AB8A}"/>
    <cellStyle name="20% - Akzent2 2 2 3 2 4" xfId="595" xr:uid="{8DFB979C-8A4C-439B-8EA9-2920FAE89D0D}"/>
    <cellStyle name="20% - Akzent2 2 2 3 2_Volatility" xfId="596" xr:uid="{21C382C9-0851-4680-991A-3288630B09F7}"/>
    <cellStyle name="20% - Akzent2 2 2 3 3" xfId="597" xr:uid="{E8E74596-57DD-4322-9A6A-2BF36A78C31B}"/>
    <cellStyle name="20% - Akzent2 2 2 3 3 2" xfId="598" xr:uid="{6EB525FF-4841-4655-8707-E6487E803BE8}"/>
    <cellStyle name="20% - Akzent2 2 2 3 3 2 2" xfId="599" xr:uid="{F49649EC-2560-4E09-9667-A1F03401D20E}"/>
    <cellStyle name="20% - Akzent2 2 2 3 3 3" xfId="600" xr:uid="{E7D8CC83-F902-4470-B22B-264452334FE9}"/>
    <cellStyle name="20% - Akzent2 2 2 3 3_Volatility" xfId="601" xr:uid="{734C58AE-8E99-422F-BFF0-12A3C88C38CA}"/>
    <cellStyle name="20% - Akzent2 2 2 3 4" xfId="602" xr:uid="{886BA0BE-6698-4AF3-A686-EFA1BDC3607F}"/>
    <cellStyle name="20% - Akzent2 2 2 3 4 2" xfId="603" xr:uid="{CC49F6B5-4B23-4571-A536-842381F8E9EC}"/>
    <cellStyle name="20% - Akzent2 2 2 3 5" xfId="604" xr:uid="{72150583-DCD5-4CB9-8E4A-F971DF9B517D}"/>
    <cellStyle name="20% - Akzent2 2 2 3_Volatility" xfId="605" xr:uid="{7051CC4B-36D0-40DA-9648-EC29A7CE1D39}"/>
    <cellStyle name="20% - Akzent2 2 2 4" xfId="606" xr:uid="{261BDA04-4021-4BED-8930-4C0056D5D562}"/>
    <cellStyle name="20% - Akzent2 2 2 4 2" xfId="607" xr:uid="{9B932270-2349-47AE-AA22-B1A2AA2B0B10}"/>
    <cellStyle name="20% - Akzent2 2 2 4 2 2" xfId="608" xr:uid="{E856B90B-F378-4F67-9A41-2C2AD241D8E5}"/>
    <cellStyle name="20% - Akzent2 2 2 4 2 2 2" xfId="609" xr:uid="{509A881C-1D5F-4B24-89E5-5A6560084642}"/>
    <cellStyle name="20% - Akzent2 2 2 4 2 3" xfId="610" xr:uid="{0AC02DA9-801F-4E65-B16C-6E7B62BBF436}"/>
    <cellStyle name="20% - Akzent2 2 2 4 2_Volatility" xfId="611" xr:uid="{C4CDE589-7A3F-49B4-886C-9081FCF74AE2}"/>
    <cellStyle name="20% - Akzent2 2 2 4 3" xfId="612" xr:uid="{8458677F-D63E-4F88-AB44-EC22D28BAD91}"/>
    <cellStyle name="20% - Akzent2 2 2 4 3 2" xfId="613" xr:uid="{F470BC9A-0139-4CF3-8A8E-33BF0A2F9D0C}"/>
    <cellStyle name="20% - Akzent2 2 2 4 4" xfId="614" xr:uid="{938EE10D-1861-4884-A432-A3F7A0C1B856}"/>
    <cellStyle name="20% - Akzent2 2 2 4_Volatility" xfId="615" xr:uid="{2D166311-D375-4910-8AF4-C9386732D6A3}"/>
    <cellStyle name="20% - Akzent2 2 2 5" xfId="616" xr:uid="{D0F9EAFB-BD66-4932-821B-BE9061BFD5F2}"/>
    <cellStyle name="20% - Akzent2 2 2 5 2" xfId="617" xr:uid="{0218C2C1-F188-4303-836C-658E0B577DEC}"/>
    <cellStyle name="20% - Akzent2 2 2 5 2 2" xfId="618" xr:uid="{73DD5A36-B094-49B0-8777-4168050C0720}"/>
    <cellStyle name="20% - Akzent2 2 2 5 3" xfId="619" xr:uid="{816C2E36-D817-4320-8E79-7F75CE02D697}"/>
    <cellStyle name="20% - Akzent2 2 2 5_Volatility" xfId="620" xr:uid="{C29207A6-51A4-472F-847E-88BC1C97215C}"/>
    <cellStyle name="20% - Akzent2 2 2 6" xfId="621" xr:uid="{97F2E95D-E596-4157-939D-3A31CC3D84FA}"/>
    <cellStyle name="20% - Akzent2 2 2 6 2" xfId="622" xr:uid="{D7B1C767-E2ED-425A-BBCD-47D62F6CA481}"/>
    <cellStyle name="20% - Akzent2 2 2 7" xfId="623" xr:uid="{C5C03BCB-F570-468C-8861-6A41E843E9B6}"/>
    <cellStyle name="20% - Akzent2 2 2_Volatility" xfId="624" xr:uid="{4FD878E2-F5E7-4648-83D3-AC8F2AA86C27}"/>
    <cellStyle name="20% - Akzent2 2 3" xfId="625" xr:uid="{6A717587-13F6-4C24-9482-85A1462E34BC}"/>
    <cellStyle name="20% - Akzent2 2 3 2" xfId="626" xr:uid="{A8C3C23C-4899-459C-922B-33EE83120670}"/>
    <cellStyle name="20% - Akzent2 2 3 2 2" xfId="627" xr:uid="{6E9C939E-5EEF-41BE-AFF5-EB6F4478EDFC}"/>
    <cellStyle name="20% - Akzent2 2 3 2 2 2" xfId="628" xr:uid="{F5ACAB48-F415-479F-8A6C-221EA3D88BF0}"/>
    <cellStyle name="20% - Akzent2 2 3 2 2 2 2" xfId="629" xr:uid="{7D14D441-7AFE-4816-B571-ED15CBDF34BF}"/>
    <cellStyle name="20% - Akzent2 2 3 2 2 2 2 2" xfId="630" xr:uid="{4401D3A4-2CA2-41C2-B62A-DE46875ECD4B}"/>
    <cellStyle name="20% - Akzent2 2 3 2 2 2 3" xfId="631" xr:uid="{826F300E-AD34-47BB-B348-F6F69C882604}"/>
    <cellStyle name="20% - Akzent2 2 3 2 2 2_Volatility" xfId="632" xr:uid="{B8B38E6D-D531-4284-AB3B-98156B86DB3C}"/>
    <cellStyle name="20% - Akzent2 2 3 2 2 3" xfId="633" xr:uid="{E94A1A8F-1131-4BE8-9B63-09519411ED96}"/>
    <cellStyle name="20% - Akzent2 2 3 2 2 3 2" xfId="634" xr:uid="{AF39A9B2-ABB5-46CE-8973-BC57BF9830D8}"/>
    <cellStyle name="20% - Akzent2 2 3 2 2 4" xfId="635" xr:uid="{6C132BC0-4219-4175-B492-516F94AE0F14}"/>
    <cellStyle name="20% - Akzent2 2 3 2 2_Volatility" xfId="636" xr:uid="{0ED55380-7178-4CE6-9FF3-CD286BC17099}"/>
    <cellStyle name="20% - Akzent2 2 3 2 3" xfId="637" xr:uid="{2B6D77B9-84B1-412F-9863-2F6B4E58B14C}"/>
    <cellStyle name="20% - Akzent2 2 3 2 3 2" xfId="638" xr:uid="{B7BE56F6-C602-4ED1-A3C6-339DCD9BB604}"/>
    <cellStyle name="20% - Akzent2 2 3 2 3 2 2" xfId="639" xr:uid="{2E300FD7-231B-49EB-A15F-EA9CB1FA55EB}"/>
    <cellStyle name="20% - Akzent2 2 3 2 3 3" xfId="640" xr:uid="{2AD1E4FB-B2A0-4269-AE77-334E59349984}"/>
    <cellStyle name="20% - Akzent2 2 3 2 3_Volatility" xfId="641" xr:uid="{8E4353D8-4684-451B-925B-CD7D01678F0F}"/>
    <cellStyle name="20% - Akzent2 2 3 2 4" xfId="642" xr:uid="{182B6F10-8FCF-448A-A6B8-70B1F967FC50}"/>
    <cellStyle name="20% - Akzent2 2 3 2 4 2" xfId="643" xr:uid="{FD85FF7A-D1C4-454C-9CF2-14CED787100E}"/>
    <cellStyle name="20% - Akzent2 2 3 2 5" xfId="644" xr:uid="{30D4753C-E335-4651-A92F-E42C6F12C987}"/>
    <cellStyle name="20% - Akzent2 2 3 2_Volatility" xfId="645" xr:uid="{BB2A9314-3274-4EB3-A537-4A55A2BC9B8F}"/>
    <cellStyle name="20% - Akzent2 2 3 3" xfId="646" xr:uid="{F26AD824-8D81-40EA-A003-4992AF681BF4}"/>
    <cellStyle name="20% - Akzent2 2 3 3 2" xfId="647" xr:uid="{EE0ED8ED-64A6-4028-8D03-09EEAAC356AD}"/>
    <cellStyle name="20% - Akzent2 2 3 3 2 2" xfId="648" xr:uid="{809B920A-8E42-46DB-A208-90FD2B8295E6}"/>
    <cellStyle name="20% - Akzent2 2 3 3 2 2 2" xfId="649" xr:uid="{11686504-24C7-4122-A58F-871D73DCD250}"/>
    <cellStyle name="20% - Akzent2 2 3 3 2 3" xfId="650" xr:uid="{268E5CFF-F4D0-469B-ADE2-94B65A9C08C6}"/>
    <cellStyle name="20% - Akzent2 2 3 3 2_Volatility" xfId="651" xr:uid="{E2C8C9BC-4C93-46C0-B740-758CBAA134AC}"/>
    <cellStyle name="20% - Akzent2 2 3 3 3" xfId="652" xr:uid="{AAF5601C-4817-485F-B2D6-63A18C280857}"/>
    <cellStyle name="20% - Akzent2 2 3 3 3 2" xfId="653" xr:uid="{C87348EF-9221-4FA7-B643-4BF879DB5E27}"/>
    <cellStyle name="20% - Akzent2 2 3 3 4" xfId="654" xr:uid="{5647F17B-B273-4132-8563-CD0218A33B9A}"/>
    <cellStyle name="20% - Akzent2 2 3 3_Volatility" xfId="655" xr:uid="{AE301B4F-24CD-406B-AFB2-159FC4CFFDB6}"/>
    <cellStyle name="20% - Akzent2 2 3 4" xfId="656" xr:uid="{F15FC908-FEDA-401F-A37F-2E215AED7FA6}"/>
    <cellStyle name="20% - Akzent2 2 3 4 2" xfId="657" xr:uid="{22DE7E54-9A06-4787-A573-8C7C050181D9}"/>
    <cellStyle name="20% - Akzent2 2 3 4 2 2" xfId="658" xr:uid="{A48B0B91-E77A-4708-8D15-775B9D212222}"/>
    <cellStyle name="20% - Akzent2 2 3 4 3" xfId="659" xr:uid="{EC4D827D-09B1-472C-9141-853C86FE45BE}"/>
    <cellStyle name="20% - Akzent2 2 3 4_Volatility" xfId="660" xr:uid="{E0FB213F-EA92-4250-BF07-1996D7F35340}"/>
    <cellStyle name="20% - Akzent2 2 3 5" xfId="661" xr:uid="{01C808F9-5233-4399-B376-7478838E97A0}"/>
    <cellStyle name="20% - Akzent2 2 3 5 2" xfId="662" xr:uid="{3D773EC9-4BC3-4EF0-BC20-96E05AD06C69}"/>
    <cellStyle name="20% - Akzent2 2 3 6" xfId="663" xr:uid="{7F12437A-FE47-4D86-9C1A-DC42730AA8B0}"/>
    <cellStyle name="20% - Akzent2 2 3_Volatility" xfId="664" xr:uid="{4BD2DE44-3A0F-414B-9DAA-1DB45FC50976}"/>
    <cellStyle name="20% - Akzent2 2 4" xfId="665" xr:uid="{AE915B30-D6D3-41B5-9C8D-44F750D1C5CB}"/>
    <cellStyle name="20% - Akzent2 2 4 2" xfId="666" xr:uid="{F838FF4B-7131-4CF5-A51F-902290EE4C42}"/>
    <cellStyle name="20% - Akzent2 2 4 2 2" xfId="667" xr:uid="{A2D08D61-C23A-44F8-A167-4C766E47744D}"/>
    <cellStyle name="20% - Akzent2 2 4 2 2 2" xfId="668" xr:uid="{C00CCC73-0538-477A-9BDE-1108D7F9D960}"/>
    <cellStyle name="20% - Akzent2 2 4 2 2 2 2" xfId="669" xr:uid="{68C57B36-EE07-4DA4-8488-F6BD7C41C496}"/>
    <cellStyle name="20% - Akzent2 2 4 2 2 3" xfId="670" xr:uid="{23D281EF-C2D2-4416-B675-93FE9F5493BB}"/>
    <cellStyle name="20% - Akzent2 2 4 2 2_Volatility" xfId="671" xr:uid="{2B21C611-9FE9-410C-A513-6E7CCEA75C33}"/>
    <cellStyle name="20% - Akzent2 2 4 2 3" xfId="672" xr:uid="{89C9DE99-4F82-4AC8-BED6-8A80E7BEAA56}"/>
    <cellStyle name="20% - Akzent2 2 4 2 3 2" xfId="673" xr:uid="{0B8E9015-1C5B-468E-AA0D-4460E1E8586F}"/>
    <cellStyle name="20% - Akzent2 2 4 2 4" xfId="674" xr:uid="{982194C0-C10E-4D91-8B80-E0D2608FDD55}"/>
    <cellStyle name="20% - Akzent2 2 4 2_Volatility" xfId="675" xr:uid="{CC053967-0D82-45C5-A7C6-D3E8D265C403}"/>
    <cellStyle name="20% - Akzent2 2 4 3" xfId="676" xr:uid="{C142D15D-99C7-4FD7-9560-F7291259A81C}"/>
    <cellStyle name="20% - Akzent2 2 4 3 2" xfId="677" xr:uid="{F738CA60-8491-4E48-8D02-3E5C65C10B40}"/>
    <cellStyle name="20% - Akzent2 2 4 3 2 2" xfId="678" xr:uid="{C5C13881-B1AE-4780-8F6D-FF0364139850}"/>
    <cellStyle name="20% - Akzent2 2 4 3 3" xfId="679" xr:uid="{BA44CBF8-BFF7-47C4-9FD6-DA3188FC7230}"/>
    <cellStyle name="20% - Akzent2 2 4 3_Volatility" xfId="680" xr:uid="{CFA0207B-DBC9-485B-B8EA-83A1A0CBC3E4}"/>
    <cellStyle name="20% - Akzent2 2 4 4" xfId="681" xr:uid="{058828EB-AE9B-4189-AED5-43A30325A566}"/>
    <cellStyle name="20% - Akzent2 2 4 4 2" xfId="682" xr:uid="{D47CD22F-34D5-42C0-8B15-9918230A4E2C}"/>
    <cellStyle name="20% - Akzent2 2 4 5" xfId="683" xr:uid="{FD269F16-F6D5-4617-9C05-FFC58E051D2C}"/>
    <cellStyle name="20% - Akzent2 2 4_Volatility" xfId="684" xr:uid="{54CB6A72-1C46-4882-9C12-EFF9E8D97747}"/>
    <cellStyle name="20% - Akzent2 2 5" xfId="685" xr:uid="{265D1B27-C840-473B-B3D3-42233D711D49}"/>
    <cellStyle name="20% - Akzent2 2 5 2" xfId="686" xr:uid="{340A97B7-F81B-4FA8-BDE0-CFF9211167BD}"/>
    <cellStyle name="20% - Akzent2 2 5 2 2" xfId="687" xr:uid="{4020A1A2-4F7A-4C99-9104-1A0F9D0D72FC}"/>
    <cellStyle name="20% - Akzent2 2 5 2 2 2" xfId="688" xr:uid="{8E607B91-FC5D-4D63-ADF9-D9AB2721381C}"/>
    <cellStyle name="20% - Akzent2 2 5 2 3" xfId="689" xr:uid="{B0434B4F-FEA3-453A-B060-788A87FF7DFA}"/>
    <cellStyle name="20% - Akzent2 2 5 2_Volatility" xfId="690" xr:uid="{13DB002E-F8C5-4F13-A579-BA3B84E3606E}"/>
    <cellStyle name="20% - Akzent2 2 5 3" xfId="691" xr:uid="{FA4508AD-9F49-49C9-A507-48F469098A9A}"/>
    <cellStyle name="20% - Akzent2 2 5 3 2" xfId="692" xr:uid="{010C9A46-31D6-440D-B115-0B6A2DF9361A}"/>
    <cellStyle name="20% - Akzent2 2 5 4" xfId="693" xr:uid="{0B04D677-CD23-4796-95F2-79F59DD812E3}"/>
    <cellStyle name="20% - Akzent2 2 5_Volatility" xfId="694" xr:uid="{D06F1494-A9AB-411A-9715-8E1FBF3B1B32}"/>
    <cellStyle name="20% - Akzent2 2 6" xfId="695" xr:uid="{AA50DE62-91B1-4F71-B208-71E2D46661DA}"/>
    <cellStyle name="20% - Akzent2 2 6 2" xfId="696" xr:uid="{53F80F5F-9764-4307-8905-D99C5911CC15}"/>
    <cellStyle name="20% - Akzent2 2 6 2 2" xfId="697" xr:uid="{242E6FB8-A004-4FA3-A65B-E63FEA37311B}"/>
    <cellStyle name="20% - Akzent2 2 6 3" xfId="698" xr:uid="{061E3F9E-D362-47F3-A36F-F9A5680907A2}"/>
    <cellStyle name="20% - Akzent2 2 6_Volatility" xfId="699" xr:uid="{74831E9D-059E-49B6-A295-F8D10CC68230}"/>
    <cellStyle name="20% - Akzent2 2 7" xfId="700" xr:uid="{8104C2C5-B4F6-44FE-B3AB-636B342C36A2}"/>
    <cellStyle name="20% - Akzent2 2 7 2" xfId="701" xr:uid="{6944D5C0-E640-446F-9E5E-74951842AEED}"/>
    <cellStyle name="20% - Akzent2 2 8" xfId="702" xr:uid="{7E851834-AB55-4B5B-9F6B-2C3B4C7DA9AB}"/>
    <cellStyle name="20% - Akzent2 2_Volatility" xfId="703" xr:uid="{08E4EBCB-A5A2-4971-BC8F-AA05E6540308}"/>
    <cellStyle name="20% - Akzent2 3" xfId="704" xr:uid="{558CDC69-E1D0-4BDB-B638-D23446CCEB37}"/>
    <cellStyle name="20% - Akzent2 3 2" xfId="705" xr:uid="{9FD164F2-1E2C-4479-839E-DB57A06C3F36}"/>
    <cellStyle name="20% - Akzent2 3 2 2" xfId="706" xr:uid="{079775E7-AC54-47F5-8FD1-8624F56611B3}"/>
    <cellStyle name="20% - Akzent2 3 2 2 2" xfId="707" xr:uid="{70CA53CD-AD96-4A5C-B849-9A84B03F58B6}"/>
    <cellStyle name="20% - Akzent2 3 2 2 2 2" xfId="708" xr:uid="{F8753CBE-566C-42DF-947C-4F4720F918C9}"/>
    <cellStyle name="20% - Akzent2 3 2 2 2 2 2" xfId="709" xr:uid="{82310CEB-FF28-40D1-B7F8-1DA9EEE8DF24}"/>
    <cellStyle name="20% - Akzent2 3 2 2 2 2 2 2" xfId="710" xr:uid="{87F3DEA9-64BA-4666-A796-12A0DF3F858F}"/>
    <cellStyle name="20% - Akzent2 3 2 2 2 2 3" xfId="711" xr:uid="{9AD3FC7C-2CA4-464A-9DAA-F0F8655F97DB}"/>
    <cellStyle name="20% - Akzent2 3 2 2 2 2_Volatility" xfId="712" xr:uid="{A5631588-9EF1-4C05-9C1B-94D2834149B4}"/>
    <cellStyle name="20% - Akzent2 3 2 2 2 3" xfId="713" xr:uid="{D07879AF-C476-49F8-BB6F-AB3B2E8CE8BA}"/>
    <cellStyle name="20% - Akzent2 3 2 2 2 3 2" xfId="714" xr:uid="{61C61A8B-9340-4792-900F-8A34C89D7AE4}"/>
    <cellStyle name="20% - Akzent2 3 2 2 2 4" xfId="715" xr:uid="{8EEA3795-8535-4719-94C5-2E22E209B89D}"/>
    <cellStyle name="20% - Akzent2 3 2 2 2_Volatility" xfId="716" xr:uid="{C05FC917-62BD-4E91-AA05-35EFA7BCDC48}"/>
    <cellStyle name="20% - Akzent2 3 2 2 3" xfId="717" xr:uid="{9D951BC1-2423-4ACD-853E-31951AB2EC59}"/>
    <cellStyle name="20% - Akzent2 3 2 2 3 2" xfId="718" xr:uid="{A2CF5B3B-F099-4024-978D-30185D80BD2E}"/>
    <cellStyle name="20% - Akzent2 3 2 2 3 2 2" xfId="719" xr:uid="{7A109C24-9D45-407B-9E19-29C8BDC4668D}"/>
    <cellStyle name="20% - Akzent2 3 2 2 3 3" xfId="720" xr:uid="{6655084B-03AE-4A46-BA42-A21BFB1C30B0}"/>
    <cellStyle name="20% - Akzent2 3 2 2 3_Volatility" xfId="721" xr:uid="{6B80A85F-B26E-460A-9F18-16E38E5661ED}"/>
    <cellStyle name="20% - Akzent2 3 2 2 4" xfId="722" xr:uid="{7D462D13-2293-4D71-B0C4-AB2598CE7725}"/>
    <cellStyle name="20% - Akzent2 3 2 2 4 2" xfId="723" xr:uid="{5300948C-7A98-48B7-A5E1-41922212076A}"/>
    <cellStyle name="20% - Akzent2 3 2 2 5" xfId="724" xr:uid="{169697B8-7C3F-4585-82BB-497E2437D730}"/>
    <cellStyle name="20% - Akzent2 3 2 2_Volatility" xfId="725" xr:uid="{950E28BC-9EA8-4A80-B877-0AB02A97BDB5}"/>
    <cellStyle name="20% - Akzent2 3 2 3" xfId="726" xr:uid="{E1F14EFA-FE2F-4717-9264-56DE56E97367}"/>
    <cellStyle name="20% - Akzent2 3 2 3 2" xfId="727" xr:uid="{D6CC336F-E1B8-4560-B9A8-C352564B13CD}"/>
    <cellStyle name="20% - Akzent2 3 2 3 2 2" xfId="728" xr:uid="{4A15BA55-BEB0-4122-8E3A-EF54929ED314}"/>
    <cellStyle name="20% - Akzent2 3 2 3 2 2 2" xfId="729" xr:uid="{C4D0848A-05C6-46AF-8F83-6B5A9BBD17C9}"/>
    <cellStyle name="20% - Akzent2 3 2 3 2 3" xfId="730" xr:uid="{CCD70AE1-73EA-4605-8B8C-BF0A1792FB04}"/>
    <cellStyle name="20% - Akzent2 3 2 3 2_Volatility" xfId="731" xr:uid="{77D14FB4-22ED-4226-BD7B-EE2A86C408E9}"/>
    <cellStyle name="20% - Akzent2 3 2 3 3" xfId="732" xr:uid="{85CB19C1-1EE0-4E05-98E0-0C2C7DBBA824}"/>
    <cellStyle name="20% - Akzent2 3 2 3 3 2" xfId="733" xr:uid="{1E77A5A3-1EEE-44F7-BB72-5C8A94793462}"/>
    <cellStyle name="20% - Akzent2 3 2 3 4" xfId="734" xr:uid="{BEB3B3BE-EB19-4BEC-8636-9AC92072D04C}"/>
    <cellStyle name="20% - Akzent2 3 2 3_Volatility" xfId="735" xr:uid="{C327779A-0A1A-4580-A284-5A4C32DB72A0}"/>
    <cellStyle name="20% - Akzent2 3 2 4" xfId="736" xr:uid="{44843A49-603B-4D46-8897-0D973902AC90}"/>
    <cellStyle name="20% - Akzent2 3 2 4 2" xfId="737" xr:uid="{C994AF57-FDC1-4639-9662-0CDCC4239F83}"/>
    <cellStyle name="20% - Akzent2 3 2 4 2 2" xfId="738" xr:uid="{3C5851F9-96D2-4374-85E9-546779F3B6E7}"/>
    <cellStyle name="20% - Akzent2 3 2 4 3" xfId="739" xr:uid="{6C0D07AC-66EF-4218-90C1-735D40067A70}"/>
    <cellStyle name="20% - Akzent2 3 2 4_Volatility" xfId="740" xr:uid="{96D53641-ACE1-4F18-A1A1-64781595AD34}"/>
    <cellStyle name="20% - Akzent2 3 2 5" xfId="741" xr:uid="{ADCF7239-3789-41E3-BAC4-876CC2A83070}"/>
    <cellStyle name="20% - Akzent2 3 2 5 2" xfId="742" xr:uid="{881A126D-4A8E-4D26-B542-4DC5A69CEFB3}"/>
    <cellStyle name="20% - Akzent2 3 2 6" xfId="743" xr:uid="{73A5E9C9-F551-46DA-AB16-DBA0E7967FD2}"/>
    <cellStyle name="20% - Akzent2 3 2_Volatility" xfId="744" xr:uid="{C4A8B7B7-7655-454D-91D8-929977929494}"/>
    <cellStyle name="20% - Akzent2 3 3" xfId="745" xr:uid="{F68FE861-67A6-432D-B723-E1DB03100F35}"/>
    <cellStyle name="20% - Akzent2 3 3 2" xfId="746" xr:uid="{9AE7A1B2-B4BB-4DAA-84B9-7D06E5561356}"/>
    <cellStyle name="20% - Akzent2 3 3 2 2" xfId="747" xr:uid="{E6D9B418-A944-4B93-A2D3-959D616735C3}"/>
    <cellStyle name="20% - Akzent2 3 3 2 2 2" xfId="748" xr:uid="{26F49F50-137B-437D-A794-70D4B50698A0}"/>
    <cellStyle name="20% - Akzent2 3 3 2 2 2 2" xfId="749" xr:uid="{8AF316A7-988B-4B01-BE4D-0E70BAD4A94A}"/>
    <cellStyle name="20% - Akzent2 3 3 2 2 3" xfId="750" xr:uid="{73A4C502-9702-4E4A-9F4F-AE3BDA812668}"/>
    <cellStyle name="20% - Akzent2 3 3 2 2_Volatility" xfId="751" xr:uid="{2AE7D1AF-9CAC-470A-A355-B432FDFF325A}"/>
    <cellStyle name="20% - Akzent2 3 3 2 3" xfId="752" xr:uid="{15032B14-8E80-4980-A6BE-F1E6DD9CCF9F}"/>
    <cellStyle name="20% - Akzent2 3 3 2 3 2" xfId="753" xr:uid="{8DC2536F-0291-4562-A006-D40B546D0C3C}"/>
    <cellStyle name="20% - Akzent2 3 3 2 4" xfId="754" xr:uid="{67AE6F8B-0674-42C3-AE80-75E9B11D2A3C}"/>
    <cellStyle name="20% - Akzent2 3 3 2_Volatility" xfId="755" xr:uid="{BF5EEC55-4B0C-413B-85F4-D8422E9EE939}"/>
    <cellStyle name="20% - Akzent2 3 3 3" xfId="756" xr:uid="{91FE091C-88D7-4310-BDAA-02B04B978334}"/>
    <cellStyle name="20% - Akzent2 3 3 3 2" xfId="757" xr:uid="{AC27334C-70A2-4BB5-8AF3-7CFE365CC0BA}"/>
    <cellStyle name="20% - Akzent2 3 3 3 2 2" xfId="758" xr:uid="{C449EC69-8EF1-468A-A8C8-2E044AB0A2A4}"/>
    <cellStyle name="20% - Akzent2 3 3 3 3" xfId="759" xr:uid="{AC1075E5-615F-4A28-843C-00FE73E9992A}"/>
    <cellStyle name="20% - Akzent2 3 3 3_Volatility" xfId="760" xr:uid="{44E0BD85-0439-42CE-ACEF-7C4183171D10}"/>
    <cellStyle name="20% - Akzent2 3 3 4" xfId="761" xr:uid="{4DD2203D-FE7E-46D4-847C-CAEBB460B107}"/>
    <cellStyle name="20% - Akzent2 3 3 4 2" xfId="762" xr:uid="{B2443F92-1F5B-422B-91C9-7FFB50E493C3}"/>
    <cellStyle name="20% - Akzent2 3 3 5" xfId="763" xr:uid="{87738B9C-1E05-4A05-8B47-2A2FAFD17D30}"/>
    <cellStyle name="20% - Akzent2 3 3_Volatility" xfId="764" xr:uid="{43AF02A1-E96E-465F-87B8-0FE2D52F7DD3}"/>
    <cellStyle name="20% - Akzent2 3 4" xfId="765" xr:uid="{A2614EA3-4A76-4F28-B22C-EC79D655BF1A}"/>
    <cellStyle name="20% - Akzent2 3 4 2" xfId="766" xr:uid="{8FC2E64E-839C-4FA2-B799-FF36C613CA5E}"/>
    <cellStyle name="20% - Akzent2 3 4 2 2" xfId="767" xr:uid="{18A524F2-C25B-4F09-93C8-94D79A31B957}"/>
    <cellStyle name="20% - Akzent2 3 4 2 2 2" xfId="768" xr:uid="{5509F458-1280-4EE7-A2F7-D98B8020F9AC}"/>
    <cellStyle name="20% - Akzent2 3 4 2 3" xfId="769" xr:uid="{3A4E08CA-C797-4F86-8C19-8BD015B53693}"/>
    <cellStyle name="20% - Akzent2 3 4 2_Volatility" xfId="770" xr:uid="{1BFD960D-CF97-4E19-AB3E-54494685CFB9}"/>
    <cellStyle name="20% - Akzent2 3 4 3" xfId="771" xr:uid="{C9D89244-F710-459D-BF1F-5148FAB3DD8F}"/>
    <cellStyle name="20% - Akzent2 3 4 3 2" xfId="772" xr:uid="{F19BBB94-DF9A-451D-A817-1E5A1BE85B53}"/>
    <cellStyle name="20% - Akzent2 3 4 4" xfId="773" xr:uid="{73A13B42-ADA2-4F7E-8A44-81D6375F6B48}"/>
    <cellStyle name="20% - Akzent2 3 4_Volatility" xfId="774" xr:uid="{C2005FA8-ACFF-44A8-BE58-D9DBF9AF135B}"/>
    <cellStyle name="20% - Akzent2 3 5" xfId="775" xr:uid="{932DC58D-37DA-4C3A-8586-546FC37B9890}"/>
    <cellStyle name="20% - Akzent2 3 5 2" xfId="776" xr:uid="{D080A5E8-F18F-4608-BF2B-42A5908707BF}"/>
    <cellStyle name="20% - Akzent2 3 5 2 2" xfId="777" xr:uid="{91036DC4-AC34-480F-A251-1A2848100895}"/>
    <cellStyle name="20% - Akzent2 3 5 3" xfId="778" xr:uid="{CFED524D-B696-4CF0-8969-5905EE43CAD1}"/>
    <cellStyle name="20% - Akzent2 3 5_Volatility" xfId="779" xr:uid="{9AC26761-EBF0-4CF0-AF73-B7EDD84F0357}"/>
    <cellStyle name="20% - Akzent2 3 6" xfId="780" xr:uid="{9FA63CA5-5FE0-43A8-A08F-50AB9F043FF1}"/>
    <cellStyle name="20% - Akzent2 3 6 2" xfId="781" xr:uid="{38D8DDC0-A355-4182-8331-76690C85EC4F}"/>
    <cellStyle name="20% - Akzent2 3 7" xfId="782" xr:uid="{9A11792E-5699-4692-9CE1-62C14FD55120}"/>
    <cellStyle name="20% - Akzent2 3_Volatility" xfId="783" xr:uid="{D3CF3E6E-1AAF-49E0-9196-5B60AEB3DB4F}"/>
    <cellStyle name="20% - Akzent2 4" xfId="784" xr:uid="{0DD06118-10B5-4471-A086-7F10F3279949}"/>
    <cellStyle name="20% - Akzent2 4 2" xfId="785" xr:uid="{3BEAB662-F55A-4F5B-8C41-183CBD8E788B}"/>
    <cellStyle name="20% - Akzent2 4 2 2" xfId="786" xr:uid="{F1B5F830-9D67-4209-A46A-7F49A2A047B2}"/>
    <cellStyle name="20% - Akzent2 4 2 2 2" xfId="787" xr:uid="{81ACBFBD-448E-4B50-B45D-A5C73E35EB4A}"/>
    <cellStyle name="20% - Akzent2 4 2 2 2 2" xfId="788" xr:uid="{DC8A746D-9DFC-440B-B419-AFBCA4F9B575}"/>
    <cellStyle name="20% - Akzent2 4 2 2 2 2 2" xfId="789" xr:uid="{A44704EB-50C3-461F-BDB9-6A0D1F111752}"/>
    <cellStyle name="20% - Akzent2 4 2 2 2 3" xfId="790" xr:uid="{050E65BC-3ACA-4ADA-B6AF-ADB1A7BDF128}"/>
    <cellStyle name="20% - Akzent2 4 2 2 2_Volatility" xfId="791" xr:uid="{9DEDD575-4614-4253-B627-C570C8A1E250}"/>
    <cellStyle name="20% - Akzent2 4 2 2 3" xfId="792" xr:uid="{E8952E79-0EAF-41E2-A570-E778F786B427}"/>
    <cellStyle name="20% - Akzent2 4 2 2 3 2" xfId="793" xr:uid="{25506D0D-3D15-498D-8DDA-09A6389B4934}"/>
    <cellStyle name="20% - Akzent2 4 2 2 4" xfId="794" xr:uid="{D338F4D4-E2CC-41B9-939D-78B7AF7DB8AF}"/>
    <cellStyle name="20% - Akzent2 4 2 2_Volatility" xfId="795" xr:uid="{25E26EB8-FE66-4011-9442-3F50F0465588}"/>
    <cellStyle name="20% - Akzent2 4 2 3" xfId="796" xr:uid="{243FC194-8761-4CAE-9CA8-5CAF3A71F596}"/>
    <cellStyle name="20% - Akzent2 4 2 3 2" xfId="797" xr:uid="{AE3A6EEA-EAA7-48F3-9C80-789C1719B0B8}"/>
    <cellStyle name="20% - Akzent2 4 2 3 2 2" xfId="798" xr:uid="{70459684-F5BE-4668-823A-293A3DFDDA6D}"/>
    <cellStyle name="20% - Akzent2 4 2 3 3" xfId="799" xr:uid="{659E4C64-322F-4E6A-AF77-5F4960CE6A85}"/>
    <cellStyle name="20% - Akzent2 4 2 3_Volatility" xfId="800" xr:uid="{B3C768AB-BFF7-40BF-B333-A77E3E58197A}"/>
    <cellStyle name="20% - Akzent2 4 2 4" xfId="801" xr:uid="{DA82A142-4F7B-48E7-BEBD-74A06AEE214D}"/>
    <cellStyle name="20% - Akzent2 4 2 4 2" xfId="802" xr:uid="{31495436-5947-4BF3-B6DC-37DB7BB0A255}"/>
    <cellStyle name="20% - Akzent2 4 2 5" xfId="803" xr:uid="{2CF0C5BD-F6E5-4EA4-BDCA-81ABB32A2B09}"/>
    <cellStyle name="20% - Akzent2 4 2_Volatility" xfId="804" xr:uid="{80D6151C-FDAB-4880-B7B3-81FFFD3F997E}"/>
    <cellStyle name="20% - Akzent2 4 3" xfId="805" xr:uid="{EA0E0FBF-37D0-4FD2-9A63-C0BC6FE26ADD}"/>
    <cellStyle name="20% - Akzent2 4 3 2" xfId="806" xr:uid="{8E8CBFBD-DF6E-4D0E-9945-907C59438A57}"/>
    <cellStyle name="20% - Akzent2 4 3 2 2" xfId="807" xr:uid="{6C3C1662-0C9E-4DF0-9CCF-F863875B8D6B}"/>
    <cellStyle name="20% - Akzent2 4 3 2 2 2" xfId="808" xr:uid="{3E3803B1-6B2A-4BA8-8037-08AD5648DF66}"/>
    <cellStyle name="20% - Akzent2 4 3 2 3" xfId="809" xr:uid="{EFBE92B2-7F4C-4435-9B0C-6EE87B5BA1CB}"/>
    <cellStyle name="20% - Akzent2 4 3 2_Volatility" xfId="810" xr:uid="{CE39E1C9-FE01-43A4-A3A7-DA9FBDBCB8E3}"/>
    <cellStyle name="20% - Akzent2 4 3 3" xfId="811" xr:uid="{BD133A9E-6794-4375-8B6A-83BAA9820843}"/>
    <cellStyle name="20% - Akzent2 4 3 3 2" xfId="812" xr:uid="{7973607E-3430-4F76-8325-44DE32315FD7}"/>
    <cellStyle name="20% - Akzent2 4 3 4" xfId="813" xr:uid="{BC5908FD-D2C2-45C4-AEDC-63EE73F70794}"/>
    <cellStyle name="20% - Akzent2 4 3_Volatility" xfId="814" xr:uid="{159B2B70-6434-4233-9E99-982DCAD565BD}"/>
    <cellStyle name="20% - Akzent2 4 4" xfId="815" xr:uid="{7450F75C-5493-4415-9BA5-C0BB562A2E6F}"/>
    <cellStyle name="20% - Akzent2 4 4 2" xfId="816" xr:uid="{86867A68-ABC1-4F1A-B522-67375EFBA8D1}"/>
    <cellStyle name="20% - Akzent2 4 4 2 2" xfId="817" xr:uid="{5E80CF35-6634-4E8F-A8FA-255868D5EC5A}"/>
    <cellStyle name="20% - Akzent2 4 4 3" xfId="818" xr:uid="{B5BCFD3A-BFD4-49E2-ACC9-056C1409DD5A}"/>
    <cellStyle name="20% - Akzent2 4 4_Volatility" xfId="819" xr:uid="{C4C3C78D-A47B-4BEB-BA89-1A7F819FA69B}"/>
    <cellStyle name="20% - Akzent2 4 5" xfId="820" xr:uid="{A0F9D254-B029-4A7A-B0EC-03CBA3DF120E}"/>
    <cellStyle name="20% - Akzent2 4 5 2" xfId="821" xr:uid="{ED6B33C6-057A-498C-9277-8FFE9EA23E3C}"/>
    <cellStyle name="20% - Akzent2 4 6" xfId="822" xr:uid="{2A4040D6-D3E4-4D4C-B862-DD8D35859945}"/>
    <cellStyle name="20% - Akzent2 4_Volatility" xfId="823" xr:uid="{3BE3CCF0-4259-476C-BE09-FD68141BB443}"/>
    <cellStyle name="20% - Akzent2 5" xfId="824" xr:uid="{30C6133E-B2D7-47D0-BF66-CB38753DFF6D}"/>
    <cellStyle name="20% - Akzent2 5 2" xfId="825" xr:uid="{E93320B8-3AEB-4A3E-A1C9-1160FF416E1E}"/>
    <cellStyle name="20% - Akzent2 5 2 2" xfId="826" xr:uid="{258F7FA4-2D21-4A29-BCAB-B2D1302AFAEC}"/>
    <cellStyle name="20% - Akzent2 5 2 2 2" xfId="827" xr:uid="{7F681E37-A454-49EB-975F-19050B5EC0C3}"/>
    <cellStyle name="20% - Akzent2 5 2 2 2 2" xfId="828" xr:uid="{3A1A910F-1FCE-41ED-B17F-553F8F364938}"/>
    <cellStyle name="20% - Akzent2 5 2 2 3" xfId="829" xr:uid="{44DBD0D8-DFB5-49E6-AADE-DF2586877A7C}"/>
    <cellStyle name="20% - Akzent2 5 2 2_Volatility" xfId="830" xr:uid="{F00AE54F-4560-456B-8E05-307FD0186269}"/>
    <cellStyle name="20% - Akzent2 5 2 3" xfId="831" xr:uid="{6E89E65C-D99F-4D7D-B9AA-C952A77D2DB1}"/>
    <cellStyle name="20% - Akzent2 5 2 3 2" xfId="832" xr:uid="{8D01A635-AA44-4CA6-AFF3-37B402E016AD}"/>
    <cellStyle name="20% - Akzent2 5 2 4" xfId="833" xr:uid="{24AFE311-CBB2-4B59-805D-2A3F600019B1}"/>
    <cellStyle name="20% - Akzent2 5 2_Volatility" xfId="834" xr:uid="{F8D86A4A-85A4-4943-A3CF-8FDE46E1F76D}"/>
    <cellStyle name="20% - Akzent2 5 3" xfId="835" xr:uid="{5E500A13-A00A-4FB1-A74C-4ED11C88DD5B}"/>
    <cellStyle name="20% - Akzent2 5 3 2" xfId="836" xr:uid="{8051B6C8-1F20-4E1F-861A-14B4B3FBE5BC}"/>
    <cellStyle name="20% - Akzent2 5 3 2 2" xfId="837" xr:uid="{44C27B9A-2B12-4EAF-A0EC-AEFB7AD9F38B}"/>
    <cellStyle name="20% - Akzent2 5 3 3" xfId="838" xr:uid="{6BB6A9D3-17B0-40A7-868E-167203D46EC8}"/>
    <cellStyle name="20% - Akzent2 5 3_Volatility" xfId="839" xr:uid="{953BC061-E624-4AF8-B7FA-C077F0BDCAD1}"/>
    <cellStyle name="20% - Akzent2 5 4" xfId="840" xr:uid="{41E74BC2-E234-42B4-A823-989FD0588B8F}"/>
    <cellStyle name="20% - Akzent2 5 4 2" xfId="841" xr:uid="{E468F668-0CA3-442E-ACDB-ABD615DA7EC8}"/>
    <cellStyle name="20% - Akzent2 5 5" xfId="842" xr:uid="{D30DF3EC-AF94-4F1E-855A-F9DDD11345C4}"/>
    <cellStyle name="20% - Akzent2 5_Volatility" xfId="843" xr:uid="{72FBAE16-BBC2-4DF8-AEA3-7076209ABB55}"/>
    <cellStyle name="20% - Akzent2 6" xfId="844" xr:uid="{6A7FD205-56DF-4B6F-9FCB-988DA7785D55}"/>
    <cellStyle name="20% - Akzent2 6 2" xfId="845" xr:uid="{F24D749C-B93A-44D8-B61A-F36E8FD40C44}"/>
    <cellStyle name="20% - Akzent2 6 2 2" xfId="846" xr:uid="{81EAC385-F684-41E3-9536-E435CB985EA1}"/>
    <cellStyle name="20% - Akzent2 6 2 2 2" xfId="847" xr:uid="{0812F8D3-484A-4154-A7E5-D28B6BA5B2A4}"/>
    <cellStyle name="20% - Akzent2 6 2 3" xfId="848" xr:uid="{19DE20F6-E184-44CC-8E44-81799703AB9B}"/>
    <cellStyle name="20% - Akzent2 6 2_Volatility" xfId="849" xr:uid="{51157B81-BFF3-4A2C-BD59-CC3767CAD2F9}"/>
    <cellStyle name="20% - Akzent2 6 3" xfId="850" xr:uid="{9FB638C9-E1DD-4420-8C8C-D2F320B85421}"/>
    <cellStyle name="20% - Akzent2 6 3 2" xfId="851" xr:uid="{6A9FB067-C4A0-481D-89D1-EFD13109092D}"/>
    <cellStyle name="20% - Akzent2 6 4" xfId="852" xr:uid="{23BE5720-0016-42EE-A1B3-909F60B47CE4}"/>
    <cellStyle name="20% - Akzent2 6_Volatility" xfId="853" xr:uid="{FDDCD932-23C9-458F-A352-9135D18EA210}"/>
    <cellStyle name="20% - Akzent2 7" xfId="854" xr:uid="{6588B851-E7B1-46BB-BE1D-340E94C84CC3}"/>
    <cellStyle name="20% - Akzent2 7 2" xfId="855" xr:uid="{6CB1ADCC-4516-4DCF-AD69-BFB6259800DE}"/>
    <cellStyle name="20% - Akzent2 7 2 2" xfId="856" xr:uid="{76959266-8301-4610-8904-073D7D89AF27}"/>
    <cellStyle name="20% - Akzent2 7 3" xfId="857" xr:uid="{ED6AC9B2-BCEB-4277-9FF2-DA5AC29FBC65}"/>
    <cellStyle name="20% - Akzent2 7_Volatility" xfId="858" xr:uid="{28148DEA-186A-48F5-AC75-6A04BABA4F7A}"/>
    <cellStyle name="20% - Akzent2 8" xfId="859" xr:uid="{AA769433-0036-4230-9C82-F73F4FA49ADD}"/>
    <cellStyle name="20% - Akzent2 8 2" xfId="860" xr:uid="{416DEF74-7E4D-4B31-8F93-B6E4DC72F79E}"/>
    <cellStyle name="20% - Akzent2 9" xfId="861" xr:uid="{F907DBDC-1241-4FF5-B038-27D9CB1EDF4F}"/>
    <cellStyle name="20% - Akzent2_Volatility" xfId="862" xr:uid="{401738C9-A469-4803-9014-3FEF1F2DCB62}"/>
    <cellStyle name="20% - Akzent3" xfId="863" xr:uid="{7C479BDB-4F8A-494E-BF1B-BF70F97B0FB3}"/>
    <cellStyle name="20% - Akzent3 2" xfId="864" xr:uid="{A005DD21-838D-4BB1-B31C-A3FDE1E9CC88}"/>
    <cellStyle name="20% - Akzent3 2 2" xfId="865" xr:uid="{43AD9762-0939-46A7-8843-ECB5F51AB1D1}"/>
    <cellStyle name="20% - Akzent3 2 2 2" xfId="866" xr:uid="{BF509822-954C-4076-8F93-C2D0DB0247FA}"/>
    <cellStyle name="20% - Akzent3 2 2 2 2" xfId="867" xr:uid="{CCA4C3F9-7BA6-4017-8F79-74C70A5424C9}"/>
    <cellStyle name="20% - Akzent3 2 2 2 2 2" xfId="868" xr:uid="{CAB04876-8F2A-4039-98DD-14BDE9AD0D70}"/>
    <cellStyle name="20% - Akzent3 2 2 2 2 2 2" xfId="869" xr:uid="{2784624E-9F2A-4EB8-BF96-18F5245557EA}"/>
    <cellStyle name="20% - Akzent3 2 2 2 2 2 2 2" xfId="870" xr:uid="{78AD543E-6257-47A0-B264-DBA220CA1616}"/>
    <cellStyle name="20% - Akzent3 2 2 2 2 2 2 2 2" xfId="871" xr:uid="{5F7B1225-022F-41D2-BEF4-957269B19683}"/>
    <cellStyle name="20% - Akzent3 2 2 2 2 2 2 3" xfId="872" xr:uid="{EEB2122C-B067-46CE-BF20-FFBB46916D2B}"/>
    <cellStyle name="20% - Akzent3 2 2 2 2 2 2_Volatility" xfId="873" xr:uid="{D649601F-C6E2-492D-B996-0E849C8F2AE3}"/>
    <cellStyle name="20% - Akzent3 2 2 2 2 2 3" xfId="874" xr:uid="{F4A60F83-196E-4CAB-B6F2-0037AF702084}"/>
    <cellStyle name="20% - Akzent3 2 2 2 2 2 3 2" xfId="875" xr:uid="{013394BB-0DC2-4BB9-80D9-0CA43DFB555A}"/>
    <cellStyle name="20% - Akzent3 2 2 2 2 2 4" xfId="876" xr:uid="{7C23A46A-A733-4412-BCF5-5DFB5ED380FC}"/>
    <cellStyle name="20% - Akzent3 2 2 2 2 2_Volatility" xfId="877" xr:uid="{749356DF-A593-4D4A-B0D2-8412D6EA4D03}"/>
    <cellStyle name="20% - Akzent3 2 2 2 2 3" xfId="878" xr:uid="{8877479F-BBE5-4C89-9BF8-4D748792DC35}"/>
    <cellStyle name="20% - Akzent3 2 2 2 2 3 2" xfId="879" xr:uid="{6E65D7C7-4088-4EAD-9280-586AD83A6941}"/>
    <cellStyle name="20% - Akzent3 2 2 2 2 3 2 2" xfId="880" xr:uid="{71A48A9D-B606-4A37-B22A-5072CDBBAC60}"/>
    <cellStyle name="20% - Akzent3 2 2 2 2 3 3" xfId="881" xr:uid="{D900E9A8-14C6-4D57-8A2B-E4B7450C7931}"/>
    <cellStyle name="20% - Akzent3 2 2 2 2 3_Volatility" xfId="882" xr:uid="{BBE4D4FE-F5C5-40ED-9524-8D0A76CB0252}"/>
    <cellStyle name="20% - Akzent3 2 2 2 2 4" xfId="883" xr:uid="{C5F0199D-273F-42D8-8144-6D56A3B719CC}"/>
    <cellStyle name="20% - Akzent3 2 2 2 2 4 2" xfId="884" xr:uid="{1294BD24-644B-4A32-A23B-DB2EB19552B1}"/>
    <cellStyle name="20% - Akzent3 2 2 2 2 5" xfId="885" xr:uid="{21FDC3AC-658A-4F9C-A0EB-3A494DCA5078}"/>
    <cellStyle name="20% - Akzent3 2 2 2 2_Volatility" xfId="886" xr:uid="{FD2F460E-5C62-454A-9429-AD6FD79BC75B}"/>
    <cellStyle name="20% - Akzent3 2 2 2 3" xfId="887" xr:uid="{B1E52996-5DD6-4B51-A09F-71DC5767069D}"/>
    <cellStyle name="20% - Akzent3 2 2 2 3 2" xfId="888" xr:uid="{71DAC61C-D720-4535-B4F7-835B65FC8849}"/>
    <cellStyle name="20% - Akzent3 2 2 2 3 2 2" xfId="889" xr:uid="{CB181869-1225-44C6-BC11-D88C0E51261E}"/>
    <cellStyle name="20% - Akzent3 2 2 2 3 2 2 2" xfId="890" xr:uid="{E9872AB0-89D3-4E45-9A3E-17D3E6B62210}"/>
    <cellStyle name="20% - Akzent3 2 2 2 3 2 3" xfId="891" xr:uid="{55F5194A-90E0-4EBD-B59E-A32ADE2103E4}"/>
    <cellStyle name="20% - Akzent3 2 2 2 3 2_Volatility" xfId="892" xr:uid="{F17B6279-337A-405C-B0EF-352E218DD3CB}"/>
    <cellStyle name="20% - Akzent3 2 2 2 3 3" xfId="893" xr:uid="{A25B39B1-95BC-495A-9398-701C237600F3}"/>
    <cellStyle name="20% - Akzent3 2 2 2 3 3 2" xfId="894" xr:uid="{BFBD796E-DA09-44F3-A97F-5CA51A250C7E}"/>
    <cellStyle name="20% - Akzent3 2 2 2 3 4" xfId="895" xr:uid="{BD67EE78-A367-4B98-9466-6A0874B91430}"/>
    <cellStyle name="20% - Akzent3 2 2 2 3_Volatility" xfId="896" xr:uid="{0FD03111-5D1C-4820-B233-1FA962340497}"/>
    <cellStyle name="20% - Akzent3 2 2 2 4" xfId="897" xr:uid="{73BB8028-58AD-47D5-9285-A3A3E75EEE58}"/>
    <cellStyle name="20% - Akzent3 2 2 2 4 2" xfId="898" xr:uid="{FB2547BE-D894-4A4D-8318-A6E6F5AAB4A1}"/>
    <cellStyle name="20% - Akzent3 2 2 2 4 2 2" xfId="899" xr:uid="{264F209E-12EA-4A69-A48B-3B9FE3EE7602}"/>
    <cellStyle name="20% - Akzent3 2 2 2 4 3" xfId="900" xr:uid="{2895BA4B-5929-4717-96A1-B1C3CDB5DD3B}"/>
    <cellStyle name="20% - Akzent3 2 2 2 4_Volatility" xfId="901" xr:uid="{295626F6-2AA1-4A0C-91B3-7A79D9532DFD}"/>
    <cellStyle name="20% - Akzent3 2 2 2 5" xfId="902" xr:uid="{06F0AC2D-7EB5-4ADB-B8F7-FB526B66DC27}"/>
    <cellStyle name="20% - Akzent3 2 2 2 5 2" xfId="903" xr:uid="{3421825A-EE9F-4BE4-A6EB-EFD7A51E88D7}"/>
    <cellStyle name="20% - Akzent3 2 2 2 6" xfId="904" xr:uid="{E925B45A-F14A-4509-92E8-02FBA28C8C81}"/>
    <cellStyle name="20% - Akzent3 2 2 2_Volatility" xfId="905" xr:uid="{960C60D4-C5A2-47F5-B15F-CC5123B090A9}"/>
    <cellStyle name="20% - Akzent3 2 2 3" xfId="906" xr:uid="{38AD8CD7-E8FF-49AE-97B9-DA84E785C33E}"/>
    <cellStyle name="20% - Akzent3 2 2 3 2" xfId="907" xr:uid="{1A5D6315-EC2E-43C7-BDC2-68EA1BAE5F0A}"/>
    <cellStyle name="20% - Akzent3 2 2 3 2 2" xfId="908" xr:uid="{66938087-B114-41DB-BCD1-A2BEFF9A2FE0}"/>
    <cellStyle name="20% - Akzent3 2 2 3 2 2 2" xfId="909" xr:uid="{F796DB62-5F5C-49B4-BDA1-F7B29EA09AF9}"/>
    <cellStyle name="20% - Akzent3 2 2 3 2 2 2 2" xfId="910" xr:uid="{BD1EB778-11E5-481B-8366-4607917BD56D}"/>
    <cellStyle name="20% - Akzent3 2 2 3 2 2 3" xfId="911" xr:uid="{81132D7D-64FB-42EE-A979-CFFA15C599D3}"/>
    <cellStyle name="20% - Akzent3 2 2 3 2 2_Volatility" xfId="912" xr:uid="{28AAC790-9E47-4F53-B290-47AC7833E2F9}"/>
    <cellStyle name="20% - Akzent3 2 2 3 2 3" xfId="913" xr:uid="{2DE9BFAC-052E-47B1-A2AB-0B551ACA493C}"/>
    <cellStyle name="20% - Akzent3 2 2 3 2 3 2" xfId="914" xr:uid="{276067EE-7B0C-46FD-843C-E0803168803F}"/>
    <cellStyle name="20% - Akzent3 2 2 3 2 4" xfId="915" xr:uid="{FF685CB3-6392-4B70-95B1-F1044BA3A7B8}"/>
    <cellStyle name="20% - Akzent3 2 2 3 2_Volatility" xfId="916" xr:uid="{26866153-0D60-42F4-91CB-985CAA243885}"/>
    <cellStyle name="20% - Akzent3 2 2 3 3" xfId="917" xr:uid="{A3CA9A88-23B6-4312-826B-DFE5CCB13A1A}"/>
    <cellStyle name="20% - Akzent3 2 2 3 3 2" xfId="918" xr:uid="{6740013B-D84A-4F8E-90AE-FC26BEF91F37}"/>
    <cellStyle name="20% - Akzent3 2 2 3 3 2 2" xfId="919" xr:uid="{91ABE1FB-4E46-44B2-AB97-93977CE122E7}"/>
    <cellStyle name="20% - Akzent3 2 2 3 3 3" xfId="920" xr:uid="{5114A8A7-1BF8-4C7A-82FB-50A401ED455E}"/>
    <cellStyle name="20% - Akzent3 2 2 3 3_Volatility" xfId="921" xr:uid="{FD3D2E81-8AD8-421A-A013-4EC661885676}"/>
    <cellStyle name="20% - Akzent3 2 2 3 4" xfId="922" xr:uid="{F89BA3A7-081C-4441-AA0C-772866771563}"/>
    <cellStyle name="20% - Akzent3 2 2 3 4 2" xfId="923" xr:uid="{CD0C3BF3-BAEE-4CFD-BA5D-DCF5F19D941A}"/>
    <cellStyle name="20% - Akzent3 2 2 3 5" xfId="924" xr:uid="{EF2A339D-F5CA-469A-A86C-76B330F2EE00}"/>
    <cellStyle name="20% - Akzent3 2 2 3_Volatility" xfId="925" xr:uid="{ADA843A6-CAC0-49DE-964D-BCEC2887D967}"/>
    <cellStyle name="20% - Akzent3 2 2 4" xfId="926" xr:uid="{79EE1A89-7B65-41F6-985D-6AF11B994EB9}"/>
    <cellStyle name="20% - Akzent3 2 2 4 2" xfId="927" xr:uid="{550EE311-31EC-45C9-B147-BEBD0C92238A}"/>
    <cellStyle name="20% - Akzent3 2 2 4 2 2" xfId="928" xr:uid="{D4A8B9AB-4B0E-4716-B4E2-729A43FB473F}"/>
    <cellStyle name="20% - Akzent3 2 2 4 2 2 2" xfId="929" xr:uid="{18CE5BC1-E975-4BDA-B7B9-7C10A5A1E4EC}"/>
    <cellStyle name="20% - Akzent3 2 2 4 2 3" xfId="930" xr:uid="{B01EC869-56DF-41D3-8468-4D08EC0A7DFA}"/>
    <cellStyle name="20% - Akzent3 2 2 4 2_Volatility" xfId="931" xr:uid="{87CAACE8-D358-49D3-8BFE-E2279B70ED51}"/>
    <cellStyle name="20% - Akzent3 2 2 4 3" xfId="932" xr:uid="{EF257A58-95AF-4E6A-A7A7-D5FB79F17BAB}"/>
    <cellStyle name="20% - Akzent3 2 2 4 3 2" xfId="933" xr:uid="{B40A74A0-23E8-483B-BC23-2F31AA243102}"/>
    <cellStyle name="20% - Akzent3 2 2 4 4" xfId="934" xr:uid="{D4E1009D-C0F1-448A-B164-0C45AC0195F9}"/>
    <cellStyle name="20% - Akzent3 2 2 4_Volatility" xfId="935" xr:uid="{C9B40E8D-D4CF-4964-BE3C-8E32680A49C6}"/>
    <cellStyle name="20% - Akzent3 2 2 5" xfId="936" xr:uid="{D09333AA-71D4-4428-BBAA-776DE2F3469E}"/>
    <cellStyle name="20% - Akzent3 2 2 5 2" xfId="937" xr:uid="{76F8632E-4029-43F9-8772-840AC0AB2C6F}"/>
    <cellStyle name="20% - Akzent3 2 2 5 2 2" xfId="938" xr:uid="{1561B406-F210-4B69-A4D2-AC95FE17834A}"/>
    <cellStyle name="20% - Akzent3 2 2 5 3" xfId="939" xr:uid="{61098D04-E971-4FB5-898B-13C486F1A873}"/>
    <cellStyle name="20% - Akzent3 2 2 5_Volatility" xfId="940" xr:uid="{D1E045E8-2974-446B-9651-9D1E1770A494}"/>
    <cellStyle name="20% - Akzent3 2 2 6" xfId="941" xr:uid="{7A0BCC8A-76F9-4154-907D-C95E95F88BD3}"/>
    <cellStyle name="20% - Akzent3 2 2 6 2" xfId="942" xr:uid="{D870FD43-52B7-46F8-9152-8C9584F623BC}"/>
    <cellStyle name="20% - Akzent3 2 2 7" xfId="943" xr:uid="{041CF6E0-28B9-47F1-BC57-E1C184C4BB66}"/>
    <cellStyle name="20% - Akzent3 2 2_Volatility" xfId="944" xr:uid="{F72B70C8-608F-4C04-B189-0F859C23AC1B}"/>
    <cellStyle name="20% - Akzent3 2 3" xfId="945" xr:uid="{116560A9-50B2-41DA-923D-5A01F3331BE0}"/>
    <cellStyle name="20% - Akzent3 2 3 2" xfId="946" xr:uid="{D24E84B8-58A6-4582-A60C-F53B5AA52E4B}"/>
    <cellStyle name="20% - Akzent3 2 3 2 2" xfId="947" xr:uid="{A277FD03-0FDA-47CF-A151-F4DEB636E93D}"/>
    <cellStyle name="20% - Akzent3 2 3 2 2 2" xfId="948" xr:uid="{22E6F8B4-F155-431F-96B1-E8E1195FE1EE}"/>
    <cellStyle name="20% - Akzent3 2 3 2 2 2 2" xfId="949" xr:uid="{D0624001-A3C2-458B-82F8-D6ED652CD96B}"/>
    <cellStyle name="20% - Akzent3 2 3 2 2 2 2 2" xfId="950" xr:uid="{6EC62FA0-D71C-4407-B3A0-C817ADCFB9D1}"/>
    <cellStyle name="20% - Akzent3 2 3 2 2 2 3" xfId="951" xr:uid="{76939FA8-AE02-4742-A8B6-0EA9CE535E21}"/>
    <cellStyle name="20% - Akzent3 2 3 2 2 2_Volatility" xfId="952" xr:uid="{51B82D4F-0357-4C75-8F72-D071048F4B6F}"/>
    <cellStyle name="20% - Akzent3 2 3 2 2 3" xfId="953" xr:uid="{071DF8D6-C286-42A6-8A9E-83467D0132C5}"/>
    <cellStyle name="20% - Akzent3 2 3 2 2 3 2" xfId="954" xr:uid="{6ED42EFE-EEBD-4B4A-869E-26EDFC8895EB}"/>
    <cellStyle name="20% - Akzent3 2 3 2 2 4" xfId="955" xr:uid="{2B87DF6B-19EC-4BF1-83D3-107988016B0A}"/>
    <cellStyle name="20% - Akzent3 2 3 2 2_Volatility" xfId="956" xr:uid="{48EC2993-F4BE-4126-B0CA-401C4724BF19}"/>
    <cellStyle name="20% - Akzent3 2 3 2 3" xfId="957" xr:uid="{66E876CF-E800-4740-B7D6-B1CCCD36917F}"/>
    <cellStyle name="20% - Akzent3 2 3 2 3 2" xfId="958" xr:uid="{7AD54FEC-0DE0-4812-BA5B-DBDC5D2B6AF5}"/>
    <cellStyle name="20% - Akzent3 2 3 2 3 2 2" xfId="959" xr:uid="{007499D0-B1FC-4763-A091-4BD2282FA163}"/>
    <cellStyle name="20% - Akzent3 2 3 2 3 3" xfId="960" xr:uid="{7B97DF5F-B623-44FD-95C7-B592DBF3DE71}"/>
    <cellStyle name="20% - Akzent3 2 3 2 3_Volatility" xfId="961" xr:uid="{C28C1E4E-541B-4D09-849E-29D1AC6657FA}"/>
    <cellStyle name="20% - Akzent3 2 3 2 4" xfId="962" xr:uid="{F5F0FC7C-3873-420F-9F5E-BFFB7D5B6C48}"/>
    <cellStyle name="20% - Akzent3 2 3 2 4 2" xfId="963" xr:uid="{C773B6DF-424F-4588-A2A7-269DE2DFC791}"/>
    <cellStyle name="20% - Akzent3 2 3 2 5" xfId="964" xr:uid="{A267F3C6-13AC-40C8-8E7B-8AB2BBA4DBB4}"/>
    <cellStyle name="20% - Akzent3 2 3 2_Volatility" xfId="965" xr:uid="{1FDDE4C3-B6B8-4805-BAC7-BCBFBBED2426}"/>
    <cellStyle name="20% - Akzent3 2 3 3" xfId="966" xr:uid="{607CCF0D-9397-4CDE-8819-5815138DF96E}"/>
    <cellStyle name="20% - Akzent3 2 3 3 2" xfId="967" xr:uid="{0B7DBED9-E88C-4036-A182-C8C6B6199838}"/>
    <cellStyle name="20% - Akzent3 2 3 3 2 2" xfId="968" xr:uid="{0E7FFCCA-DCC5-4263-A0C8-5BF4D6A36C61}"/>
    <cellStyle name="20% - Akzent3 2 3 3 2 2 2" xfId="969" xr:uid="{1B76BB89-A035-473D-971C-2D0BC6E176AF}"/>
    <cellStyle name="20% - Akzent3 2 3 3 2 3" xfId="970" xr:uid="{3656C861-AD4F-4F83-A7EB-5420C5F89DE1}"/>
    <cellStyle name="20% - Akzent3 2 3 3 2_Volatility" xfId="971" xr:uid="{7721E7D6-720F-4924-86E6-ECB4F698C5F1}"/>
    <cellStyle name="20% - Akzent3 2 3 3 3" xfId="972" xr:uid="{D50E7838-EA1D-4167-AD02-C496517ED7E1}"/>
    <cellStyle name="20% - Akzent3 2 3 3 3 2" xfId="973" xr:uid="{26CBDFE7-273E-4BC7-9CC6-D17C67958BAF}"/>
    <cellStyle name="20% - Akzent3 2 3 3 4" xfId="974" xr:uid="{4D67D0B4-9F7B-4084-824A-967170A300DA}"/>
    <cellStyle name="20% - Akzent3 2 3 3_Volatility" xfId="975" xr:uid="{6728316A-3AEA-4377-BA6A-3B63926900DD}"/>
    <cellStyle name="20% - Akzent3 2 3 4" xfId="976" xr:uid="{B8AF5842-5606-4A50-A177-458314D41349}"/>
    <cellStyle name="20% - Akzent3 2 3 4 2" xfId="977" xr:uid="{5B3F7285-B2D4-4FD1-A109-9F777B6BEFDB}"/>
    <cellStyle name="20% - Akzent3 2 3 4 2 2" xfId="978" xr:uid="{2DBBAB4A-C510-470E-B4BA-C5D10502AED3}"/>
    <cellStyle name="20% - Akzent3 2 3 4 3" xfId="979" xr:uid="{84040FBC-17DF-44FD-978E-70693A22224C}"/>
    <cellStyle name="20% - Akzent3 2 3 4_Volatility" xfId="980" xr:uid="{3D53F413-46BF-4573-AEAC-9F4D77993CED}"/>
    <cellStyle name="20% - Akzent3 2 3 5" xfId="981" xr:uid="{512628CC-74F8-401C-98BD-7ED16065DA20}"/>
    <cellStyle name="20% - Akzent3 2 3 5 2" xfId="982" xr:uid="{E07D62BE-6EEC-4C50-AD3C-D991EAE6610B}"/>
    <cellStyle name="20% - Akzent3 2 3 6" xfId="983" xr:uid="{94035FEC-4CF6-4F28-98A0-A3492FBC4744}"/>
    <cellStyle name="20% - Akzent3 2 3_Volatility" xfId="984" xr:uid="{1E4FA5FF-D034-45BD-A0E1-211C37700C6E}"/>
    <cellStyle name="20% - Akzent3 2 4" xfId="985" xr:uid="{294C27FA-E023-4C8B-A733-97FD73E31A5B}"/>
    <cellStyle name="20% - Akzent3 2 4 2" xfId="986" xr:uid="{53E36C56-9C22-4A86-844B-DEEE66B96DD4}"/>
    <cellStyle name="20% - Akzent3 2 4 2 2" xfId="987" xr:uid="{9E288DD8-6429-4021-AFAD-BC15B39102FA}"/>
    <cellStyle name="20% - Akzent3 2 4 2 2 2" xfId="988" xr:uid="{DB342266-AFB9-4E11-B278-19FC67DBDE04}"/>
    <cellStyle name="20% - Akzent3 2 4 2 2 2 2" xfId="989" xr:uid="{3D717354-5087-4015-B74A-39D9B35D3105}"/>
    <cellStyle name="20% - Akzent3 2 4 2 2 3" xfId="990" xr:uid="{E3EC4AC6-9EE5-46F5-A234-4A6E8499DB54}"/>
    <cellStyle name="20% - Akzent3 2 4 2 2_Volatility" xfId="991" xr:uid="{8493BDFD-7BAB-41D5-9997-C13B58F4570D}"/>
    <cellStyle name="20% - Akzent3 2 4 2 3" xfId="992" xr:uid="{E2C0DAA3-37E5-4CEA-A038-F26239DD366A}"/>
    <cellStyle name="20% - Akzent3 2 4 2 3 2" xfId="993" xr:uid="{6FB52C37-9F15-4865-971B-6150637243ED}"/>
    <cellStyle name="20% - Akzent3 2 4 2 4" xfId="994" xr:uid="{C273702C-15F3-4560-B269-58ACE35EE323}"/>
    <cellStyle name="20% - Akzent3 2 4 2_Volatility" xfId="995" xr:uid="{6E031456-0724-497A-AED8-81D6D337BFB8}"/>
    <cellStyle name="20% - Akzent3 2 4 3" xfId="996" xr:uid="{EC0A9DCF-BC4F-4ED3-AC2C-292EBD82DBFF}"/>
    <cellStyle name="20% - Akzent3 2 4 3 2" xfId="997" xr:uid="{AE632D60-91C5-4723-AD73-228A04EFEA76}"/>
    <cellStyle name="20% - Akzent3 2 4 3 2 2" xfId="998" xr:uid="{9DF13EFB-09D9-44D0-9AFA-AB792488D39B}"/>
    <cellStyle name="20% - Akzent3 2 4 3 3" xfId="999" xr:uid="{EB9525C8-AF3C-4912-8B5C-F55128C12DD8}"/>
    <cellStyle name="20% - Akzent3 2 4 3_Volatility" xfId="1000" xr:uid="{268B582B-1AF4-495A-823A-6C3C21AC843D}"/>
    <cellStyle name="20% - Akzent3 2 4 4" xfId="1001" xr:uid="{11DD939B-14F5-4BC9-A873-3705BD4CFB83}"/>
    <cellStyle name="20% - Akzent3 2 4 4 2" xfId="1002" xr:uid="{A45CBAD6-3144-4CC1-B5CB-80E5D53D7314}"/>
    <cellStyle name="20% - Akzent3 2 4 5" xfId="1003" xr:uid="{1D44880D-E3DC-4D7A-AE72-0597667BC3E0}"/>
    <cellStyle name="20% - Akzent3 2 4_Volatility" xfId="1004" xr:uid="{B453E394-5A0C-403B-80D0-2DF4E0523DF6}"/>
    <cellStyle name="20% - Akzent3 2 5" xfId="1005" xr:uid="{0815A095-0969-4E11-A671-973D74EF90DA}"/>
    <cellStyle name="20% - Akzent3 2 5 2" xfId="1006" xr:uid="{6064F821-3191-485C-96E8-549CDFE86E3D}"/>
    <cellStyle name="20% - Akzent3 2 5 2 2" xfId="1007" xr:uid="{071FCEF9-839A-4C37-96FB-771272B74664}"/>
    <cellStyle name="20% - Akzent3 2 5 2 2 2" xfId="1008" xr:uid="{D15F08DD-AD95-43C1-874C-54E0856175B2}"/>
    <cellStyle name="20% - Akzent3 2 5 2 3" xfId="1009" xr:uid="{46253134-C350-4B36-A16E-302C02F095D9}"/>
    <cellStyle name="20% - Akzent3 2 5 2_Volatility" xfId="1010" xr:uid="{036AE7D5-2F50-411B-A782-64E62E5565CE}"/>
    <cellStyle name="20% - Akzent3 2 5 3" xfId="1011" xr:uid="{8345B5DF-A749-48F6-A040-BF10CA103D10}"/>
    <cellStyle name="20% - Akzent3 2 5 3 2" xfId="1012" xr:uid="{427E2DDC-31BF-4D52-9C5B-3395135A74FB}"/>
    <cellStyle name="20% - Akzent3 2 5 4" xfId="1013" xr:uid="{CD2C8EA0-6DA3-47BE-B2DD-F47601A080E1}"/>
    <cellStyle name="20% - Akzent3 2 5_Volatility" xfId="1014" xr:uid="{7D29964D-1C50-4FEF-B847-1225B5F7E592}"/>
    <cellStyle name="20% - Akzent3 2 6" xfId="1015" xr:uid="{9182E790-56E2-44CC-A102-536CDCF4EE5D}"/>
    <cellStyle name="20% - Akzent3 2 6 2" xfId="1016" xr:uid="{338091A3-FE76-45E0-BB99-5E6E6329692B}"/>
    <cellStyle name="20% - Akzent3 2 6 2 2" xfId="1017" xr:uid="{5039CD3C-7192-4A09-87B7-AB4534CFC660}"/>
    <cellStyle name="20% - Akzent3 2 6 3" xfId="1018" xr:uid="{B422B0B9-1956-4C17-BB38-6A0141ACBDD6}"/>
    <cellStyle name="20% - Akzent3 2 6_Volatility" xfId="1019" xr:uid="{225BDB49-788B-43A6-8AD1-F686021B1EAE}"/>
    <cellStyle name="20% - Akzent3 2 7" xfId="1020" xr:uid="{563C7A03-2776-4535-9CA1-6BE5F9AFAFC1}"/>
    <cellStyle name="20% - Akzent3 2 7 2" xfId="1021" xr:uid="{518C0D5C-A54A-446B-8830-3BEEC642ABA6}"/>
    <cellStyle name="20% - Akzent3 2 8" xfId="1022" xr:uid="{125BDC0D-B3E0-4520-A319-F35F897DF5E7}"/>
    <cellStyle name="20% - Akzent3 2_Volatility" xfId="1023" xr:uid="{C8AD0063-0B8D-4A9B-ACB2-4440D0F6CAE1}"/>
    <cellStyle name="20% - Akzent3 3" xfId="1024" xr:uid="{F3577B9D-9A1E-42F8-8999-7A67412288CA}"/>
    <cellStyle name="20% - Akzent3 3 2" xfId="1025" xr:uid="{6420CCE0-F333-4FD6-9B8A-6F12240F264A}"/>
    <cellStyle name="20% - Akzent3 3 2 2" xfId="1026" xr:uid="{1D54BA50-4832-4106-91CE-3E9123623897}"/>
    <cellStyle name="20% - Akzent3 3 2 2 2" xfId="1027" xr:uid="{31666886-8012-4B7E-AED8-395472DDA35F}"/>
    <cellStyle name="20% - Akzent3 3 2 2 2 2" xfId="1028" xr:uid="{B1000E72-4978-4F23-9FCE-BA8A659FC811}"/>
    <cellStyle name="20% - Akzent3 3 2 2 2 2 2" xfId="1029" xr:uid="{135E921F-F103-46F2-BDE9-22F527A1DF97}"/>
    <cellStyle name="20% - Akzent3 3 2 2 2 2 2 2" xfId="1030" xr:uid="{D40F83C5-C442-4D35-8CDD-8B56BD7469DE}"/>
    <cellStyle name="20% - Akzent3 3 2 2 2 2 3" xfId="1031" xr:uid="{9E0A4F88-0613-44C4-A0D1-2DF8160C1C95}"/>
    <cellStyle name="20% - Akzent3 3 2 2 2 2_Volatility" xfId="1032" xr:uid="{1F800A71-DC52-4D51-842B-0C0185999036}"/>
    <cellStyle name="20% - Akzent3 3 2 2 2 3" xfId="1033" xr:uid="{3011284D-09E6-4980-A4BA-3ABB382EB087}"/>
    <cellStyle name="20% - Akzent3 3 2 2 2 3 2" xfId="1034" xr:uid="{E53F26D1-8A2C-4360-89E6-D70CE91619ED}"/>
    <cellStyle name="20% - Akzent3 3 2 2 2 4" xfId="1035" xr:uid="{B2DE43D5-D754-49B0-9077-CE744686CD6F}"/>
    <cellStyle name="20% - Akzent3 3 2 2 2_Volatility" xfId="1036" xr:uid="{33155427-8CF6-4B95-84E9-C8188BAE13BE}"/>
    <cellStyle name="20% - Akzent3 3 2 2 3" xfId="1037" xr:uid="{E4E39EE5-09D6-4F26-B795-00C16C25A7D7}"/>
    <cellStyle name="20% - Akzent3 3 2 2 3 2" xfId="1038" xr:uid="{DD8F7289-712B-4BC3-80FE-A5AFD0232B22}"/>
    <cellStyle name="20% - Akzent3 3 2 2 3 2 2" xfId="1039" xr:uid="{99433A2B-B16E-4984-B2F0-30FCFA62227F}"/>
    <cellStyle name="20% - Akzent3 3 2 2 3 3" xfId="1040" xr:uid="{D46C2CA6-8144-4A35-9FC5-6C8D4DBD052A}"/>
    <cellStyle name="20% - Akzent3 3 2 2 3_Volatility" xfId="1041" xr:uid="{B020BFB9-403E-4A2A-9F50-B17346F4EA6C}"/>
    <cellStyle name="20% - Akzent3 3 2 2 4" xfId="1042" xr:uid="{284D5667-02EC-43A0-B76F-2C7A26BA1C3D}"/>
    <cellStyle name="20% - Akzent3 3 2 2 4 2" xfId="1043" xr:uid="{F2716D33-65F2-4E12-85DA-EEE29C5632A0}"/>
    <cellStyle name="20% - Akzent3 3 2 2 5" xfId="1044" xr:uid="{012EE3A5-10F1-4C41-8642-C0585850BB09}"/>
    <cellStyle name="20% - Akzent3 3 2 2_Volatility" xfId="1045" xr:uid="{D20B3D73-711B-4DC4-A9A5-44B7A76A4B99}"/>
    <cellStyle name="20% - Akzent3 3 2 3" xfId="1046" xr:uid="{148A6256-E76E-4A2E-B1A9-AAF44742E7D5}"/>
    <cellStyle name="20% - Akzent3 3 2 3 2" xfId="1047" xr:uid="{2DE71DCB-E4E2-47DC-BEE3-425062A17E6E}"/>
    <cellStyle name="20% - Akzent3 3 2 3 2 2" xfId="1048" xr:uid="{3F59D92E-0379-4F44-8B7C-7FCA680FBD11}"/>
    <cellStyle name="20% - Akzent3 3 2 3 2 2 2" xfId="1049" xr:uid="{25ACFDAC-A0D8-4C65-81C6-2B2610F8204B}"/>
    <cellStyle name="20% - Akzent3 3 2 3 2 3" xfId="1050" xr:uid="{85C9918C-4A36-4C4C-A826-F348CC959EF7}"/>
    <cellStyle name="20% - Akzent3 3 2 3 2_Volatility" xfId="1051" xr:uid="{A04E1172-BCD4-45FE-9AFD-87DCD907E754}"/>
    <cellStyle name="20% - Akzent3 3 2 3 3" xfId="1052" xr:uid="{FE19B964-7A2D-4351-90D5-928EF3E450A7}"/>
    <cellStyle name="20% - Akzent3 3 2 3 3 2" xfId="1053" xr:uid="{107A55D9-B92B-4B0C-9C87-42306FC55EA1}"/>
    <cellStyle name="20% - Akzent3 3 2 3 4" xfId="1054" xr:uid="{AAA8AE2F-584E-413D-B6DD-95DF89E58239}"/>
    <cellStyle name="20% - Akzent3 3 2 3_Volatility" xfId="1055" xr:uid="{EBF66935-92E7-49C9-8DF6-ADC5210AFCB0}"/>
    <cellStyle name="20% - Akzent3 3 2 4" xfId="1056" xr:uid="{87395F1B-29AE-4A4C-9E22-155F5B078226}"/>
    <cellStyle name="20% - Akzent3 3 2 4 2" xfId="1057" xr:uid="{4F77289A-87B4-4967-977B-849C5545E82F}"/>
    <cellStyle name="20% - Akzent3 3 2 4 2 2" xfId="1058" xr:uid="{DCBF3742-582E-4136-8B41-B48992A5C3F6}"/>
    <cellStyle name="20% - Akzent3 3 2 4 3" xfId="1059" xr:uid="{6A8096C3-EC4E-4AC3-B8A7-799B972F1FE7}"/>
    <cellStyle name="20% - Akzent3 3 2 4_Volatility" xfId="1060" xr:uid="{2F3CC678-817E-4507-B1B3-F993434AF8EC}"/>
    <cellStyle name="20% - Akzent3 3 2 5" xfId="1061" xr:uid="{5BABB905-0B84-4480-AFE2-6A6B4C5FC7AB}"/>
    <cellStyle name="20% - Akzent3 3 2 5 2" xfId="1062" xr:uid="{F7AD447E-C6BE-44E3-9840-6CD03765757D}"/>
    <cellStyle name="20% - Akzent3 3 2 6" xfId="1063" xr:uid="{A4D89807-6187-4A9F-B0BF-0BB280700091}"/>
    <cellStyle name="20% - Akzent3 3 2_Volatility" xfId="1064" xr:uid="{335B0629-4C2F-4B1F-B1C4-E10A2B61AAF5}"/>
    <cellStyle name="20% - Akzent3 3 3" xfId="1065" xr:uid="{E096A1B0-85D1-4DC5-A135-B1F1960AA4F4}"/>
    <cellStyle name="20% - Akzent3 3 3 2" xfId="1066" xr:uid="{D06D6193-E78B-435A-93FA-8AC7BC1D113A}"/>
    <cellStyle name="20% - Akzent3 3 3 2 2" xfId="1067" xr:uid="{C0113A80-073B-41DD-8DE0-B9A02E0E63F8}"/>
    <cellStyle name="20% - Akzent3 3 3 2 2 2" xfId="1068" xr:uid="{E42A9871-315F-4ACA-8D7D-6DB752899EBB}"/>
    <cellStyle name="20% - Akzent3 3 3 2 2 2 2" xfId="1069" xr:uid="{CDC40E8F-9353-4461-B14A-013FB559341B}"/>
    <cellStyle name="20% - Akzent3 3 3 2 2 3" xfId="1070" xr:uid="{28D81718-388E-4C15-928D-0D25B8E0B0BD}"/>
    <cellStyle name="20% - Akzent3 3 3 2 2_Volatility" xfId="1071" xr:uid="{B11ACCD9-E8FF-4E89-B347-5D698D5BB5CB}"/>
    <cellStyle name="20% - Akzent3 3 3 2 3" xfId="1072" xr:uid="{6987836C-6007-4DC0-8BCA-F4E1CB175C0A}"/>
    <cellStyle name="20% - Akzent3 3 3 2 3 2" xfId="1073" xr:uid="{1E73A466-C913-4F99-9631-968FB5B3C2DF}"/>
    <cellStyle name="20% - Akzent3 3 3 2 4" xfId="1074" xr:uid="{A279E0B5-CFFC-45B4-8342-CAD6B336CCEC}"/>
    <cellStyle name="20% - Akzent3 3 3 2_Volatility" xfId="1075" xr:uid="{F5FC998F-DCBE-4BC5-8241-7CD0E4580B4D}"/>
    <cellStyle name="20% - Akzent3 3 3 3" xfId="1076" xr:uid="{1DA1FDB9-503B-417A-AE63-D2F40A5E9813}"/>
    <cellStyle name="20% - Akzent3 3 3 3 2" xfId="1077" xr:uid="{11C8718F-BECC-4C45-998E-5D3E2BE156D0}"/>
    <cellStyle name="20% - Akzent3 3 3 3 2 2" xfId="1078" xr:uid="{5723B346-8BA7-4F8A-A7FF-253E3B045E9C}"/>
    <cellStyle name="20% - Akzent3 3 3 3 3" xfId="1079" xr:uid="{12886C64-8BB0-4544-95CF-81FF5D9C0EA6}"/>
    <cellStyle name="20% - Akzent3 3 3 3_Volatility" xfId="1080" xr:uid="{EB70A610-F0F6-496E-B1DE-7573338A257C}"/>
    <cellStyle name="20% - Akzent3 3 3 4" xfId="1081" xr:uid="{1E46F19C-AA51-4CE0-805E-84C2A84473AF}"/>
    <cellStyle name="20% - Akzent3 3 3 4 2" xfId="1082" xr:uid="{7EC4092F-349F-4182-AA03-F30323126FCD}"/>
    <cellStyle name="20% - Akzent3 3 3 5" xfId="1083" xr:uid="{F0A1BF99-5E45-4570-92D0-886016D03736}"/>
    <cellStyle name="20% - Akzent3 3 3_Volatility" xfId="1084" xr:uid="{ED62D76C-0141-429E-873E-F07FBF912635}"/>
    <cellStyle name="20% - Akzent3 3 4" xfId="1085" xr:uid="{FDA2CBFE-679E-46B4-894E-AD598D610729}"/>
    <cellStyle name="20% - Akzent3 3 4 2" xfId="1086" xr:uid="{D6A5FF51-DF77-45C7-B2B4-FF5ACF0F0DD1}"/>
    <cellStyle name="20% - Akzent3 3 4 2 2" xfId="1087" xr:uid="{02ABC28A-C3CB-43BF-8A44-993E114941B8}"/>
    <cellStyle name="20% - Akzent3 3 4 2 2 2" xfId="1088" xr:uid="{F5A70F99-8BBE-4A45-B2EC-DB5FBA3EDE84}"/>
    <cellStyle name="20% - Akzent3 3 4 2 3" xfId="1089" xr:uid="{BAC2F400-ED8C-44AC-A614-AA9B6F17FDEF}"/>
    <cellStyle name="20% - Akzent3 3 4 2_Volatility" xfId="1090" xr:uid="{D96CA9CE-285F-4615-9CCF-B0964B4A0300}"/>
    <cellStyle name="20% - Akzent3 3 4 3" xfId="1091" xr:uid="{7EB32C0E-5C10-4680-AE06-ADC048A3A25E}"/>
    <cellStyle name="20% - Akzent3 3 4 3 2" xfId="1092" xr:uid="{DBE80794-81A1-47C9-9D6A-5C7466267827}"/>
    <cellStyle name="20% - Akzent3 3 4 4" xfId="1093" xr:uid="{577E624C-207D-4B63-B356-21BDF67B4EDA}"/>
    <cellStyle name="20% - Akzent3 3 4_Volatility" xfId="1094" xr:uid="{5DE78358-8192-4081-BFB0-B1FF463B9834}"/>
    <cellStyle name="20% - Akzent3 3 5" xfId="1095" xr:uid="{E448FDA9-1D3F-47F4-AAD9-6285ED2F9E1A}"/>
    <cellStyle name="20% - Akzent3 3 5 2" xfId="1096" xr:uid="{58A53E6E-8DE2-4536-BC0C-F87A6EFB6610}"/>
    <cellStyle name="20% - Akzent3 3 5 2 2" xfId="1097" xr:uid="{A86FB8C4-5FDD-4020-BE14-A5C517C87DAE}"/>
    <cellStyle name="20% - Akzent3 3 5 3" xfId="1098" xr:uid="{BE012012-434A-4305-84B0-A872700F3D20}"/>
    <cellStyle name="20% - Akzent3 3 5_Volatility" xfId="1099" xr:uid="{46C8CF35-66B7-46DE-867C-09AE0231D8AA}"/>
    <cellStyle name="20% - Akzent3 3 6" xfId="1100" xr:uid="{5ECF42C0-ED42-4198-B252-E93E621C21BE}"/>
    <cellStyle name="20% - Akzent3 3 6 2" xfId="1101" xr:uid="{1FEA34C3-3BF2-46F5-90E1-80F6DA2F468D}"/>
    <cellStyle name="20% - Akzent3 3 7" xfId="1102" xr:uid="{5DE98D9F-481C-4759-800D-E7BA4ABFF8F4}"/>
    <cellStyle name="20% - Akzent3 3_Volatility" xfId="1103" xr:uid="{C2E78CC9-E6C7-42B7-8AF1-3E9406CE629C}"/>
    <cellStyle name="20% - Akzent3 4" xfId="1104" xr:uid="{5E0062BC-9F0A-4FCB-99D1-37D17FD6F189}"/>
    <cellStyle name="20% - Akzent3 4 2" xfId="1105" xr:uid="{B0C4A8D5-E168-4838-BCDC-8340B4441BB5}"/>
    <cellStyle name="20% - Akzent3 4 2 2" xfId="1106" xr:uid="{44326221-F8A4-43B7-A3E1-84C45C46D775}"/>
    <cellStyle name="20% - Akzent3 4 2 2 2" xfId="1107" xr:uid="{F517D33F-E455-445D-828C-298ECA95096C}"/>
    <cellStyle name="20% - Akzent3 4 2 2 2 2" xfId="1108" xr:uid="{26F31EAF-4EA9-4155-983A-C2772AAFE50E}"/>
    <cellStyle name="20% - Akzent3 4 2 2 2 2 2" xfId="1109" xr:uid="{0B14F84F-5CC4-4F7F-AAEC-23D5D76871C3}"/>
    <cellStyle name="20% - Akzent3 4 2 2 2 3" xfId="1110" xr:uid="{B7E06D7B-19C1-4C2B-BDAC-DE8A01A9EE96}"/>
    <cellStyle name="20% - Akzent3 4 2 2 2_Volatility" xfId="1111" xr:uid="{E76DEEB6-23FC-4688-A208-46A5FB4F3F24}"/>
    <cellStyle name="20% - Akzent3 4 2 2 3" xfId="1112" xr:uid="{FD5682D4-16DE-4A34-98A7-F69334649EC3}"/>
    <cellStyle name="20% - Akzent3 4 2 2 3 2" xfId="1113" xr:uid="{1200459E-373E-4F62-AE27-A06B5297E131}"/>
    <cellStyle name="20% - Akzent3 4 2 2 4" xfId="1114" xr:uid="{22F1504E-F946-4329-8766-7EDA8B6EA638}"/>
    <cellStyle name="20% - Akzent3 4 2 2_Volatility" xfId="1115" xr:uid="{BAD67B0F-D63D-4F6A-9418-072D60FA8688}"/>
    <cellStyle name="20% - Akzent3 4 2 3" xfId="1116" xr:uid="{0A1B27ED-15DE-4ED2-9FE6-697E0FAF4BAD}"/>
    <cellStyle name="20% - Akzent3 4 2 3 2" xfId="1117" xr:uid="{CCFE9EF8-D21B-4446-A06A-6DE1989F9CDE}"/>
    <cellStyle name="20% - Akzent3 4 2 3 2 2" xfId="1118" xr:uid="{72A97113-A7E4-49C7-9D3E-E58C4508F536}"/>
    <cellStyle name="20% - Akzent3 4 2 3 3" xfId="1119" xr:uid="{A5FF7CE0-F212-4778-A427-58C4C8A66F04}"/>
    <cellStyle name="20% - Akzent3 4 2 3_Volatility" xfId="1120" xr:uid="{200DDC76-C518-4E35-9FA6-1D1665391E7A}"/>
    <cellStyle name="20% - Akzent3 4 2 4" xfId="1121" xr:uid="{C7ADBCF6-CF25-49FE-BA31-3D75AE5A2CB5}"/>
    <cellStyle name="20% - Akzent3 4 2 4 2" xfId="1122" xr:uid="{C2CFA919-3A13-4BC1-8BF5-B9DEE70ECD1F}"/>
    <cellStyle name="20% - Akzent3 4 2 5" xfId="1123" xr:uid="{410F9B26-84BA-474E-99C3-624874D1606D}"/>
    <cellStyle name="20% - Akzent3 4 2_Volatility" xfId="1124" xr:uid="{0D133E18-10EE-4CB6-8FBF-A60F2E5CACC0}"/>
    <cellStyle name="20% - Akzent3 4 3" xfId="1125" xr:uid="{A997D3A7-C794-40EE-A44D-F8B7574B8AD1}"/>
    <cellStyle name="20% - Akzent3 4 3 2" xfId="1126" xr:uid="{F0399BAF-CB7B-4EE1-A842-F072749C73AD}"/>
    <cellStyle name="20% - Akzent3 4 3 2 2" xfId="1127" xr:uid="{2758C536-5900-42A7-BDFE-F882C87F9DF9}"/>
    <cellStyle name="20% - Akzent3 4 3 2 2 2" xfId="1128" xr:uid="{12E9141B-0865-4E2C-AE4A-53B184536AFF}"/>
    <cellStyle name="20% - Akzent3 4 3 2 3" xfId="1129" xr:uid="{E815B3AF-7B2F-4101-A6E3-0D035DACB865}"/>
    <cellStyle name="20% - Akzent3 4 3 2_Volatility" xfId="1130" xr:uid="{2FFF2233-6E99-44FA-B6BB-062EA48111D3}"/>
    <cellStyle name="20% - Akzent3 4 3 3" xfId="1131" xr:uid="{D4CB9DBC-3487-4234-9482-ED892E1161A5}"/>
    <cellStyle name="20% - Akzent3 4 3 3 2" xfId="1132" xr:uid="{AAE04AA9-97F9-45AE-9E7E-F21FF4043496}"/>
    <cellStyle name="20% - Akzent3 4 3 4" xfId="1133" xr:uid="{1FE4E21B-5A56-4F10-A771-41E761ADE9FD}"/>
    <cellStyle name="20% - Akzent3 4 3_Volatility" xfId="1134" xr:uid="{A8B471EA-7BB3-4FC5-9B02-A759E22A3605}"/>
    <cellStyle name="20% - Akzent3 4 4" xfId="1135" xr:uid="{F19B326F-D0A9-43A8-8FCC-2DA5219C78B7}"/>
    <cellStyle name="20% - Akzent3 4 4 2" xfId="1136" xr:uid="{241BBECE-8391-4713-B0F1-22AD504D5786}"/>
    <cellStyle name="20% - Akzent3 4 4 2 2" xfId="1137" xr:uid="{838C87B8-A68C-490A-B754-29C290CB8F5A}"/>
    <cellStyle name="20% - Akzent3 4 4 3" xfId="1138" xr:uid="{D0AE2B8B-A8D1-47EC-942D-621A2FE72E61}"/>
    <cellStyle name="20% - Akzent3 4 4_Volatility" xfId="1139" xr:uid="{AB18F79A-94C4-4552-AA1B-87D29E3DBA1A}"/>
    <cellStyle name="20% - Akzent3 4 5" xfId="1140" xr:uid="{5807E101-F58B-4B2D-ABA6-E1BA80A90F38}"/>
    <cellStyle name="20% - Akzent3 4 5 2" xfId="1141" xr:uid="{5CDEDD22-ED62-4AE3-9014-58CC72577CB8}"/>
    <cellStyle name="20% - Akzent3 4 6" xfId="1142" xr:uid="{94B3C97D-6F59-47B6-845D-39974D03DCCC}"/>
    <cellStyle name="20% - Akzent3 4_Volatility" xfId="1143" xr:uid="{09565EA5-DE11-4FCB-A062-F9699BD9F954}"/>
    <cellStyle name="20% - Akzent3 5" xfId="1144" xr:uid="{5D0C888D-ABD1-4E28-B0B2-0BFEE8C14E97}"/>
    <cellStyle name="20% - Akzent3 5 2" xfId="1145" xr:uid="{DBC5B85E-3107-45F8-AF6D-A157CD1C61A5}"/>
    <cellStyle name="20% - Akzent3 5 2 2" xfId="1146" xr:uid="{F7B6255B-BFBE-4649-B860-89704BD9E2AC}"/>
    <cellStyle name="20% - Akzent3 5 2 2 2" xfId="1147" xr:uid="{6B028477-B9A0-40DA-9A0F-1A077C945E55}"/>
    <cellStyle name="20% - Akzent3 5 2 2 2 2" xfId="1148" xr:uid="{5A11F99C-EEF6-478C-B8DD-8066BCD4761F}"/>
    <cellStyle name="20% - Akzent3 5 2 2 3" xfId="1149" xr:uid="{019EB078-9BB9-4A1D-A113-7AD18EFA34F4}"/>
    <cellStyle name="20% - Akzent3 5 2 2_Volatility" xfId="1150" xr:uid="{35888453-0186-4FC4-8AFF-FAEF8688B54D}"/>
    <cellStyle name="20% - Akzent3 5 2 3" xfId="1151" xr:uid="{880A3227-C435-4B80-854E-DDA285A1CAD7}"/>
    <cellStyle name="20% - Akzent3 5 2 3 2" xfId="1152" xr:uid="{05A84C2E-0786-40E0-B167-92F3BC611B18}"/>
    <cellStyle name="20% - Akzent3 5 2 4" xfId="1153" xr:uid="{E87802AD-33D2-48CC-9C2E-A190DBBBEB2B}"/>
    <cellStyle name="20% - Akzent3 5 2_Volatility" xfId="1154" xr:uid="{1F9EC7C6-BFB2-4208-A28E-E5C2423D6A3E}"/>
    <cellStyle name="20% - Akzent3 5 3" xfId="1155" xr:uid="{D2788A2D-31AC-4D16-93DF-5F5EA2EF12E6}"/>
    <cellStyle name="20% - Akzent3 5 3 2" xfId="1156" xr:uid="{7EF77C0F-2EFF-41E2-9F5D-E0C901CEF24D}"/>
    <cellStyle name="20% - Akzent3 5 3 2 2" xfId="1157" xr:uid="{E9E336B6-0F37-482F-9864-4E1AC8841A5A}"/>
    <cellStyle name="20% - Akzent3 5 3 3" xfId="1158" xr:uid="{7E47FE75-493E-4E60-B972-C0A0F9323815}"/>
    <cellStyle name="20% - Akzent3 5 3_Volatility" xfId="1159" xr:uid="{DDEECBF6-01E7-46CC-A7CE-FD533F3BAC7C}"/>
    <cellStyle name="20% - Akzent3 5 4" xfId="1160" xr:uid="{63740585-B187-4F71-AFA1-26F03DF573B1}"/>
    <cellStyle name="20% - Akzent3 5 4 2" xfId="1161" xr:uid="{5F3376A5-2032-4FE8-A0E5-0B5654D0F593}"/>
    <cellStyle name="20% - Akzent3 5 5" xfId="1162" xr:uid="{6992025A-B718-414A-AAC2-C89BE0D70525}"/>
    <cellStyle name="20% - Akzent3 5_Volatility" xfId="1163" xr:uid="{CFE04E7E-F0E5-4B26-A29B-2BF2CE7B24A7}"/>
    <cellStyle name="20% - Akzent3 6" xfId="1164" xr:uid="{811B62B8-4B08-4C5E-ADC0-CD65F313DFB3}"/>
    <cellStyle name="20% - Akzent3 6 2" xfId="1165" xr:uid="{03C6AE37-B75D-4755-B347-165F60B85F0E}"/>
    <cellStyle name="20% - Akzent3 6 2 2" xfId="1166" xr:uid="{F38E421D-D7E6-4D7A-8B94-16D7B2F97B16}"/>
    <cellStyle name="20% - Akzent3 6 2 2 2" xfId="1167" xr:uid="{457EEE65-BB61-4C50-970F-AA0FCDD30844}"/>
    <cellStyle name="20% - Akzent3 6 2 3" xfId="1168" xr:uid="{F449F406-2C47-4095-AB0A-B15C00EFC3A3}"/>
    <cellStyle name="20% - Akzent3 6 2_Volatility" xfId="1169" xr:uid="{9E79FD40-EC42-4EB1-A8A5-FD65674B44B7}"/>
    <cellStyle name="20% - Akzent3 6 3" xfId="1170" xr:uid="{85F08347-76F6-46C3-863E-C1C431DB06FB}"/>
    <cellStyle name="20% - Akzent3 6 3 2" xfId="1171" xr:uid="{933685AE-8E9F-4B69-9BE8-3B26846AEC2A}"/>
    <cellStyle name="20% - Akzent3 6 4" xfId="1172" xr:uid="{BCB90A92-CEB9-425E-8DC9-A483793638F6}"/>
    <cellStyle name="20% - Akzent3 6_Volatility" xfId="1173" xr:uid="{4E4E4484-9ADB-4BFA-B2CD-F583CC4B8224}"/>
    <cellStyle name="20% - Akzent3 7" xfId="1174" xr:uid="{539E04E8-838E-4927-9661-08089C50D9F6}"/>
    <cellStyle name="20% - Akzent3 7 2" xfId="1175" xr:uid="{595EABD6-A022-42B2-9F64-2A9AD408C680}"/>
    <cellStyle name="20% - Akzent3 7 2 2" xfId="1176" xr:uid="{E5DFFC06-D696-4FFE-9A1B-3AB49482568F}"/>
    <cellStyle name="20% - Akzent3 7 3" xfId="1177" xr:uid="{B4DDC7BC-3D75-4D90-B6BD-E3F7E2D43C4A}"/>
    <cellStyle name="20% - Akzent3 7_Volatility" xfId="1178" xr:uid="{AFAA18AF-EB11-410C-B5A8-B7578953C103}"/>
    <cellStyle name="20% - Akzent3 8" xfId="1179" xr:uid="{742DD522-6F04-40D2-9BB3-2F55916BD19F}"/>
    <cellStyle name="20% - Akzent3 8 2" xfId="1180" xr:uid="{589CACE1-7D9B-4A61-A507-E3B30B2196E6}"/>
    <cellStyle name="20% - Akzent3 9" xfId="1181" xr:uid="{08894E8E-30C2-4A48-845A-96D6A225D028}"/>
    <cellStyle name="20% - Akzent3_Volatility" xfId="1182" xr:uid="{E0FBD2C7-2885-47DB-80E3-F0D8A0FFB842}"/>
    <cellStyle name="20% - Akzent4" xfId="1183" xr:uid="{520A3EBA-EA26-459E-A421-21A850EC7BB7}"/>
    <cellStyle name="20% - Akzent4 2" xfId="1184" xr:uid="{737B9086-03D2-46FF-92E0-2A709D317D02}"/>
    <cellStyle name="20% - Akzent4 2 2" xfId="1185" xr:uid="{A5EE7490-F586-49D7-9155-BC5BFB8174BB}"/>
    <cellStyle name="20% - Akzent4 2 2 2" xfId="1186" xr:uid="{EED0204D-C515-4BD3-B526-F217B89C080D}"/>
    <cellStyle name="20% - Akzent4 2 2 2 2" xfId="1187" xr:uid="{B042AEB3-0428-4D4F-B194-68D966A65BE1}"/>
    <cellStyle name="20% - Akzent4 2 2 2 2 2" xfId="1188" xr:uid="{6B2581CE-2851-4F38-AAA8-4BBA69F024CF}"/>
    <cellStyle name="20% - Akzent4 2 2 2 2 2 2" xfId="1189" xr:uid="{F7A5E719-3782-44C7-8AF3-6DDCED1FA884}"/>
    <cellStyle name="20% - Akzent4 2 2 2 2 2 2 2" xfId="1190" xr:uid="{C5A18918-FFBB-4CF8-91D0-D28D448E0269}"/>
    <cellStyle name="20% - Akzent4 2 2 2 2 2 2 2 2" xfId="1191" xr:uid="{1CD67B56-92C0-4740-9DAE-6B8C86DA9B24}"/>
    <cellStyle name="20% - Akzent4 2 2 2 2 2 2 3" xfId="1192" xr:uid="{0F61967C-3C08-47BF-813C-4FA0F3386A36}"/>
    <cellStyle name="20% - Akzent4 2 2 2 2 2 2_Volatility" xfId="1193" xr:uid="{C5EA4E29-DDAC-4A6D-A96D-ECBAE1ED24B8}"/>
    <cellStyle name="20% - Akzent4 2 2 2 2 2 3" xfId="1194" xr:uid="{29A461B9-5C98-4EB1-89B3-46443BF1D26D}"/>
    <cellStyle name="20% - Akzent4 2 2 2 2 2 3 2" xfId="1195" xr:uid="{F2D94DE5-8B99-4AF2-B084-1E93FC02199A}"/>
    <cellStyle name="20% - Akzent4 2 2 2 2 2 4" xfId="1196" xr:uid="{88F59C97-3C1B-47D5-A4FE-5B99C9AF9D16}"/>
    <cellStyle name="20% - Akzent4 2 2 2 2 2_Volatility" xfId="1197" xr:uid="{A73E7103-FFE0-4D94-9460-E4AAA1DA48CE}"/>
    <cellStyle name="20% - Akzent4 2 2 2 2 3" xfId="1198" xr:uid="{0FA9D1E0-E50D-4859-9267-F868CBC91452}"/>
    <cellStyle name="20% - Akzent4 2 2 2 2 3 2" xfId="1199" xr:uid="{F07835F8-FA79-4ECA-B129-F4CC7C26998E}"/>
    <cellStyle name="20% - Akzent4 2 2 2 2 3 2 2" xfId="1200" xr:uid="{A9C4FE72-84C2-4919-B38A-CE3081FD78F0}"/>
    <cellStyle name="20% - Akzent4 2 2 2 2 3 3" xfId="1201" xr:uid="{C54C0DB4-237D-496D-9C3A-D3F1286E0E46}"/>
    <cellStyle name="20% - Akzent4 2 2 2 2 3_Volatility" xfId="1202" xr:uid="{A4F336CD-93D2-4FBD-A5A9-108F7DB82BB0}"/>
    <cellStyle name="20% - Akzent4 2 2 2 2 4" xfId="1203" xr:uid="{DA7AED97-A6CE-41FA-AD02-84F0570B99AD}"/>
    <cellStyle name="20% - Akzent4 2 2 2 2 4 2" xfId="1204" xr:uid="{2826ADF1-9E90-4B26-A3EE-C8989C2C2AD5}"/>
    <cellStyle name="20% - Akzent4 2 2 2 2 5" xfId="1205" xr:uid="{7C284EB9-6F45-4285-A09D-6A67DD6549F8}"/>
    <cellStyle name="20% - Akzent4 2 2 2 2_Volatility" xfId="1206" xr:uid="{A86EDF45-6F2C-464C-ABA1-C48F149D9311}"/>
    <cellStyle name="20% - Akzent4 2 2 2 3" xfId="1207" xr:uid="{5315B3F0-D9BC-4436-9205-338C9B39E78B}"/>
    <cellStyle name="20% - Akzent4 2 2 2 3 2" xfId="1208" xr:uid="{1B2BC03E-402D-4FE8-9D82-9313CB4DA0C5}"/>
    <cellStyle name="20% - Akzent4 2 2 2 3 2 2" xfId="1209" xr:uid="{7F7B8C79-4BB0-47F6-8429-72B26FBA1F02}"/>
    <cellStyle name="20% - Akzent4 2 2 2 3 2 2 2" xfId="1210" xr:uid="{C4589E77-A1F8-439A-B49E-2BDCFB0D736B}"/>
    <cellStyle name="20% - Akzent4 2 2 2 3 2 3" xfId="1211" xr:uid="{8FF2CEB8-FD84-45CA-81F8-59D57A8BAADB}"/>
    <cellStyle name="20% - Akzent4 2 2 2 3 2_Volatility" xfId="1212" xr:uid="{5EDB5545-A389-4BA1-B974-1A6E99E01906}"/>
    <cellStyle name="20% - Akzent4 2 2 2 3 3" xfId="1213" xr:uid="{0DBEC39B-6750-42EF-B971-6B0DFFD43CBD}"/>
    <cellStyle name="20% - Akzent4 2 2 2 3 3 2" xfId="1214" xr:uid="{EC70253B-3929-412B-B470-8FC4379DF5CC}"/>
    <cellStyle name="20% - Akzent4 2 2 2 3 4" xfId="1215" xr:uid="{C049FA1F-88E2-4695-8321-33CE26A8DD09}"/>
    <cellStyle name="20% - Akzent4 2 2 2 3_Volatility" xfId="1216" xr:uid="{9F6B7482-BBE8-4DA7-942B-B26B9A38C987}"/>
    <cellStyle name="20% - Akzent4 2 2 2 4" xfId="1217" xr:uid="{E37FF8B1-37DF-42FD-ACC2-2FD6658C1613}"/>
    <cellStyle name="20% - Akzent4 2 2 2 4 2" xfId="1218" xr:uid="{650664BE-9C04-4B01-889F-9A20DC5242CE}"/>
    <cellStyle name="20% - Akzent4 2 2 2 4 2 2" xfId="1219" xr:uid="{B2C51485-EC7C-4C3C-9234-4D34E46C7DEA}"/>
    <cellStyle name="20% - Akzent4 2 2 2 4 3" xfId="1220" xr:uid="{8F4B2C4A-40C1-4132-A5C7-4D8A431883D8}"/>
    <cellStyle name="20% - Akzent4 2 2 2 4_Volatility" xfId="1221" xr:uid="{99E88721-2AF1-4217-B1BE-8E3B446CFACC}"/>
    <cellStyle name="20% - Akzent4 2 2 2 5" xfId="1222" xr:uid="{669412B4-A0F8-4A46-8249-D236BDB37389}"/>
    <cellStyle name="20% - Akzent4 2 2 2 5 2" xfId="1223" xr:uid="{C3DC60D7-0BED-46E7-9813-9954B6C1B580}"/>
    <cellStyle name="20% - Akzent4 2 2 2 6" xfId="1224" xr:uid="{FE9F9219-6A6A-4A63-B304-F125FCEF5533}"/>
    <cellStyle name="20% - Akzent4 2 2 2_Volatility" xfId="1225" xr:uid="{07D7A1A2-BB3F-44E2-97EE-F57162780030}"/>
    <cellStyle name="20% - Akzent4 2 2 3" xfId="1226" xr:uid="{969C200D-0783-4498-9A16-10322EF30E63}"/>
    <cellStyle name="20% - Akzent4 2 2 3 2" xfId="1227" xr:uid="{8CFF390F-B5D0-436E-9C23-35A7DA4BF4BA}"/>
    <cellStyle name="20% - Akzent4 2 2 3 2 2" xfId="1228" xr:uid="{BFAAEE83-03D5-4957-80A4-581A8F0228D8}"/>
    <cellStyle name="20% - Akzent4 2 2 3 2 2 2" xfId="1229" xr:uid="{D1C9A4C7-87DD-40E8-BFAE-22C34879BAE8}"/>
    <cellStyle name="20% - Akzent4 2 2 3 2 2 2 2" xfId="1230" xr:uid="{1559FF7D-E2D2-45AA-8A6A-07DC0B3EFE1E}"/>
    <cellStyle name="20% - Akzent4 2 2 3 2 2 3" xfId="1231" xr:uid="{318F8732-09EF-4B3C-BBCC-BE802AFF77EE}"/>
    <cellStyle name="20% - Akzent4 2 2 3 2 2_Volatility" xfId="1232" xr:uid="{83761DD0-22A5-4945-93B1-B19FFDFD0671}"/>
    <cellStyle name="20% - Akzent4 2 2 3 2 3" xfId="1233" xr:uid="{0D3431B3-B24D-47B2-9DB7-261D73266FFD}"/>
    <cellStyle name="20% - Akzent4 2 2 3 2 3 2" xfId="1234" xr:uid="{1730C6E0-469B-4853-A6AA-146405BF54DD}"/>
    <cellStyle name="20% - Akzent4 2 2 3 2 4" xfId="1235" xr:uid="{75267932-B83D-4EAA-805C-987C6F5C5965}"/>
    <cellStyle name="20% - Akzent4 2 2 3 2_Volatility" xfId="1236" xr:uid="{74103E87-BAA0-418B-9535-92A0A04C64AD}"/>
    <cellStyle name="20% - Akzent4 2 2 3 3" xfId="1237" xr:uid="{563ED1F3-4336-429D-9767-E71F50B49A08}"/>
    <cellStyle name="20% - Akzent4 2 2 3 3 2" xfId="1238" xr:uid="{3F48D44A-FD30-45CE-8E35-848143205E6E}"/>
    <cellStyle name="20% - Akzent4 2 2 3 3 2 2" xfId="1239" xr:uid="{2DB34BA9-2382-47EA-9505-1FBD668A9843}"/>
    <cellStyle name="20% - Akzent4 2 2 3 3 3" xfId="1240" xr:uid="{F5D6AA4C-D2E4-4B39-9520-1FAF7E74B135}"/>
    <cellStyle name="20% - Akzent4 2 2 3 3_Volatility" xfId="1241" xr:uid="{4557F1CB-707A-4B38-A012-4CBE23D1ED88}"/>
    <cellStyle name="20% - Akzent4 2 2 3 4" xfId="1242" xr:uid="{C51469BE-6260-4FD7-B558-7D44BA590B9B}"/>
    <cellStyle name="20% - Akzent4 2 2 3 4 2" xfId="1243" xr:uid="{181C2063-2609-44FA-948D-C2B100450248}"/>
    <cellStyle name="20% - Akzent4 2 2 3 5" xfId="1244" xr:uid="{6F2EDE3C-CC62-45AC-9B90-8214B2AAB231}"/>
    <cellStyle name="20% - Akzent4 2 2 3_Volatility" xfId="1245" xr:uid="{487208F5-0FAA-456B-BC18-C727615D4240}"/>
    <cellStyle name="20% - Akzent4 2 2 4" xfId="1246" xr:uid="{7F18E242-790C-433C-914C-B1BFC0AD70D2}"/>
    <cellStyle name="20% - Akzent4 2 2 4 2" xfId="1247" xr:uid="{280086D6-6773-48DE-A982-62EE2FE83836}"/>
    <cellStyle name="20% - Akzent4 2 2 4 2 2" xfId="1248" xr:uid="{E4C7926A-6328-4D52-BE16-C77324A9EE10}"/>
    <cellStyle name="20% - Akzent4 2 2 4 2 2 2" xfId="1249" xr:uid="{AC42E2FC-3D06-4D12-BB2B-617D8B7E4BD8}"/>
    <cellStyle name="20% - Akzent4 2 2 4 2 3" xfId="1250" xr:uid="{DE596F08-889A-447C-88CF-C90EBFA4AA40}"/>
    <cellStyle name="20% - Akzent4 2 2 4 2_Volatility" xfId="1251" xr:uid="{DB9A7009-2560-4F93-A18C-82E0B1137F7B}"/>
    <cellStyle name="20% - Akzent4 2 2 4 3" xfId="1252" xr:uid="{A0270596-3118-48F6-B4D7-D0407180C1C4}"/>
    <cellStyle name="20% - Akzent4 2 2 4 3 2" xfId="1253" xr:uid="{8C5ACD61-7BD6-493A-B6E9-5176F3E51995}"/>
    <cellStyle name="20% - Akzent4 2 2 4 4" xfId="1254" xr:uid="{CC4B1BB8-6AB5-4908-B901-89372C663E02}"/>
    <cellStyle name="20% - Akzent4 2 2 4_Volatility" xfId="1255" xr:uid="{7E8FFA9F-2B49-4190-B1E1-272DCAE2A3D3}"/>
    <cellStyle name="20% - Akzent4 2 2 5" xfId="1256" xr:uid="{5D4459CC-9FBB-4F2B-8E06-F76FC7C22324}"/>
    <cellStyle name="20% - Akzent4 2 2 5 2" xfId="1257" xr:uid="{120BC48C-4F3F-4ED7-BAF4-F52D09B2D939}"/>
    <cellStyle name="20% - Akzent4 2 2 5 2 2" xfId="1258" xr:uid="{98938196-EC60-46D9-90FC-E2CF52BA57B1}"/>
    <cellStyle name="20% - Akzent4 2 2 5 3" xfId="1259" xr:uid="{77DD9493-5AD6-4AAF-BD23-967B0F600996}"/>
    <cellStyle name="20% - Akzent4 2 2 5_Volatility" xfId="1260" xr:uid="{AAE4C845-9FDE-4787-87A4-9690970EB931}"/>
    <cellStyle name="20% - Akzent4 2 2 6" xfId="1261" xr:uid="{4613C4C7-5A63-4059-92B1-D90C4009BCFC}"/>
    <cellStyle name="20% - Akzent4 2 2 6 2" xfId="1262" xr:uid="{7C76769F-FFF0-4AFA-8D03-CEAE6BE9231A}"/>
    <cellStyle name="20% - Akzent4 2 2 7" xfId="1263" xr:uid="{E0E83E8A-57CB-47B2-80A0-FEB09BADFA3F}"/>
    <cellStyle name="20% - Akzent4 2 2_Volatility" xfId="1264" xr:uid="{EB16836A-19ED-44E3-8C65-87DF54958CF4}"/>
    <cellStyle name="20% - Akzent4 2 3" xfId="1265" xr:uid="{3DFFE143-D6D9-4A25-9C0D-BE85D5E21F06}"/>
    <cellStyle name="20% - Akzent4 2 3 2" xfId="1266" xr:uid="{72707DCE-2FA8-4C78-B152-C0BE65B59EEC}"/>
    <cellStyle name="20% - Akzent4 2 3 2 2" xfId="1267" xr:uid="{FB44B53D-4E26-46EE-A02D-3CD3E5A6094C}"/>
    <cellStyle name="20% - Akzent4 2 3 2 2 2" xfId="1268" xr:uid="{87D66FE1-79F5-4BA3-AEC9-2DEDB189AB6D}"/>
    <cellStyle name="20% - Akzent4 2 3 2 2 2 2" xfId="1269" xr:uid="{8078BD22-3918-4CAD-98B7-D839A9AF409B}"/>
    <cellStyle name="20% - Akzent4 2 3 2 2 2 2 2" xfId="1270" xr:uid="{4E65F2BC-D1AE-4C73-B8B8-FC54133BD763}"/>
    <cellStyle name="20% - Akzent4 2 3 2 2 2 3" xfId="1271" xr:uid="{B03CE16E-9375-49D9-BE8F-DFC0BDE4287C}"/>
    <cellStyle name="20% - Akzent4 2 3 2 2 2_Volatility" xfId="1272" xr:uid="{003C3AC9-AA40-4B48-B232-DBE96B3FBC54}"/>
    <cellStyle name="20% - Akzent4 2 3 2 2 3" xfId="1273" xr:uid="{35F03B6F-DC97-499D-B110-DE282F236DA1}"/>
    <cellStyle name="20% - Akzent4 2 3 2 2 3 2" xfId="1274" xr:uid="{0D824892-F4B8-48B1-ACF5-14C9A157C213}"/>
    <cellStyle name="20% - Akzent4 2 3 2 2 4" xfId="1275" xr:uid="{400CAF94-AEFA-41D0-86FB-554AA62220B6}"/>
    <cellStyle name="20% - Akzent4 2 3 2 2_Volatility" xfId="1276" xr:uid="{6B8B25E8-6810-4C84-B1C0-A25CDA98F8A9}"/>
    <cellStyle name="20% - Akzent4 2 3 2 3" xfId="1277" xr:uid="{B8D76327-56AF-44F8-B58B-7050FEE16849}"/>
    <cellStyle name="20% - Akzent4 2 3 2 3 2" xfId="1278" xr:uid="{85A1A07D-1E20-408A-B03C-DE18085E3F54}"/>
    <cellStyle name="20% - Akzent4 2 3 2 3 2 2" xfId="1279" xr:uid="{E86963DC-E6F7-4259-ADE4-32C68E526803}"/>
    <cellStyle name="20% - Akzent4 2 3 2 3 3" xfId="1280" xr:uid="{0D3EFAD4-B9A1-4FC1-997C-FCA941010006}"/>
    <cellStyle name="20% - Akzent4 2 3 2 3_Volatility" xfId="1281" xr:uid="{0FE44C4B-D090-427B-AAC5-68E0748ECFDF}"/>
    <cellStyle name="20% - Akzent4 2 3 2 4" xfId="1282" xr:uid="{32CE46D6-D961-4351-ACC5-572AA25F866B}"/>
    <cellStyle name="20% - Akzent4 2 3 2 4 2" xfId="1283" xr:uid="{B47D55A4-5646-4921-893D-7F628E7060E3}"/>
    <cellStyle name="20% - Akzent4 2 3 2 5" xfId="1284" xr:uid="{9E6EFC2C-4110-466E-A8A9-818111E277DE}"/>
    <cellStyle name="20% - Akzent4 2 3 2_Volatility" xfId="1285" xr:uid="{E5E0D11F-5E2F-41B8-BE17-18FABBE18C88}"/>
    <cellStyle name="20% - Akzent4 2 3 3" xfId="1286" xr:uid="{BE2CB16C-0A6B-47E1-977D-855CEFCDFCC9}"/>
    <cellStyle name="20% - Akzent4 2 3 3 2" xfId="1287" xr:uid="{A11F3BD4-8A97-49F3-AE72-6AD43D3A0FDB}"/>
    <cellStyle name="20% - Akzent4 2 3 3 2 2" xfId="1288" xr:uid="{A4624801-2877-4092-9307-1483875AB5E1}"/>
    <cellStyle name="20% - Akzent4 2 3 3 2 2 2" xfId="1289" xr:uid="{AF19A464-1D15-4E02-BEC8-6E6061166DEB}"/>
    <cellStyle name="20% - Akzent4 2 3 3 2 3" xfId="1290" xr:uid="{454AB627-2536-42E1-A9D0-560EFA83DE54}"/>
    <cellStyle name="20% - Akzent4 2 3 3 2_Volatility" xfId="1291" xr:uid="{DECB223F-FC8C-47EA-B17F-66D8B2807707}"/>
    <cellStyle name="20% - Akzent4 2 3 3 3" xfId="1292" xr:uid="{2C5631F7-C7A6-4F4A-ACB7-8AC783BC8386}"/>
    <cellStyle name="20% - Akzent4 2 3 3 3 2" xfId="1293" xr:uid="{E1610976-8ACB-4868-9C56-89BF59BD948A}"/>
    <cellStyle name="20% - Akzent4 2 3 3 4" xfId="1294" xr:uid="{A76790A1-8201-4664-98E5-D1E77F09D804}"/>
    <cellStyle name="20% - Akzent4 2 3 3_Volatility" xfId="1295" xr:uid="{8A8748EF-4582-4780-A8F3-FE3D6208A50A}"/>
    <cellStyle name="20% - Akzent4 2 3 4" xfId="1296" xr:uid="{E28EAFB6-A59D-41A7-8AA8-2EF7F3A9B822}"/>
    <cellStyle name="20% - Akzent4 2 3 4 2" xfId="1297" xr:uid="{CF3FA812-DB92-4380-83AB-81643FA54C0A}"/>
    <cellStyle name="20% - Akzent4 2 3 4 2 2" xfId="1298" xr:uid="{835599AA-D509-4384-9793-82255ED6A17F}"/>
    <cellStyle name="20% - Akzent4 2 3 4 3" xfId="1299" xr:uid="{983F46C7-1D11-4C02-BAAD-376707F8762A}"/>
    <cellStyle name="20% - Akzent4 2 3 4_Volatility" xfId="1300" xr:uid="{A7347367-C73E-4593-8B73-F87C5FAB6B79}"/>
    <cellStyle name="20% - Akzent4 2 3 5" xfId="1301" xr:uid="{511541B4-53E6-420F-9A6D-3A1C8197EE7B}"/>
    <cellStyle name="20% - Akzent4 2 3 5 2" xfId="1302" xr:uid="{149A252F-F926-4409-B36E-F0B37F51FA66}"/>
    <cellStyle name="20% - Akzent4 2 3 6" xfId="1303" xr:uid="{3B1BC19E-A6E9-4298-9D80-668FB3C4A5FD}"/>
    <cellStyle name="20% - Akzent4 2 3_Volatility" xfId="1304" xr:uid="{952B8DD5-EAD1-48E6-AEF4-777B9D41EF82}"/>
    <cellStyle name="20% - Akzent4 2 4" xfId="1305" xr:uid="{39FD4E42-33B1-4576-A2AD-CA02EAC48AA7}"/>
    <cellStyle name="20% - Akzent4 2 4 2" xfId="1306" xr:uid="{8A7AA73B-43FF-41E8-AF7D-CF6AA731FA21}"/>
    <cellStyle name="20% - Akzent4 2 4 2 2" xfId="1307" xr:uid="{5B85E246-4282-4172-886A-F7AEF8EF2C59}"/>
    <cellStyle name="20% - Akzent4 2 4 2 2 2" xfId="1308" xr:uid="{5556BF02-84CB-48EC-A80F-873DCB0A115C}"/>
    <cellStyle name="20% - Akzent4 2 4 2 2 2 2" xfId="1309" xr:uid="{5991BECE-0B6C-488E-8865-8F0FA3FC52A5}"/>
    <cellStyle name="20% - Akzent4 2 4 2 2 3" xfId="1310" xr:uid="{5ED53106-9148-4F0B-81A1-B1BB083549DB}"/>
    <cellStyle name="20% - Akzent4 2 4 2 2_Volatility" xfId="1311" xr:uid="{2AA38EFC-0B79-4800-AABA-D8A226EC622F}"/>
    <cellStyle name="20% - Akzent4 2 4 2 3" xfId="1312" xr:uid="{31704CB1-8F2F-4CB0-AEE5-5FB00D3AFB39}"/>
    <cellStyle name="20% - Akzent4 2 4 2 3 2" xfId="1313" xr:uid="{9431646E-6072-492C-8D01-DC7F4FF348D8}"/>
    <cellStyle name="20% - Akzent4 2 4 2 4" xfId="1314" xr:uid="{D2CE9488-41CE-45B5-8E1E-93B969321E52}"/>
    <cellStyle name="20% - Akzent4 2 4 2_Volatility" xfId="1315" xr:uid="{A15218A9-5F5C-43E2-A571-BF9CE377CDD9}"/>
    <cellStyle name="20% - Akzent4 2 4 3" xfId="1316" xr:uid="{5AC59374-0858-46D2-8647-1B38B86A119F}"/>
    <cellStyle name="20% - Akzent4 2 4 3 2" xfId="1317" xr:uid="{0FA813AB-F2CD-4304-B517-C796E57005A4}"/>
    <cellStyle name="20% - Akzent4 2 4 3 2 2" xfId="1318" xr:uid="{949F6C95-2E5D-4C45-97AE-8A7607A827BC}"/>
    <cellStyle name="20% - Akzent4 2 4 3 3" xfId="1319" xr:uid="{2E5B4257-3A93-43EE-9D47-F14B0AABB49F}"/>
    <cellStyle name="20% - Akzent4 2 4 3_Volatility" xfId="1320" xr:uid="{BF7AC023-EAF5-41A2-AC24-47125B521108}"/>
    <cellStyle name="20% - Akzent4 2 4 4" xfId="1321" xr:uid="{76D25744-9D54-4CF2-80F7-8F5387ABA047}"/>
    <cellStyle name="20% - Akzent4 2 4 4 2" xfId="1322" xr:uid="{F392A52E-75C7-49BD-A953-709019F47F31}"/>
    <cellStyle name="20% - Akzent4 2 4 5" xfId="1323" xr:uid="{302A7C2D-E02B-4803-BB44-27F7FADB7C9A}"/>
    <cellStyle name="20% - Akzent4 2 4_Volatility" xfId="1324" xr:uid="{2F6DDA48-2072-4736-9C8B-8973ACCA6ADE}"/>
    <cellStyle name="20% - Akzent4 2 5" xfId="1325" xr:uid="{9EB3CA99-5354-4D80-9228-68996A1166FA}"/>
    <cellStyle name="20% - Akzent4 2 5 2" xfId="1326" xr:uid="{A8491E0B-85FF-484E-84A1-F2DA32D8303C}"/>
    <cellStyle name="20% - Akzent4 2 5 2 2" xfId="1327" xr:uid="{EF842B7C-01C6-44E7-89C4-551445638A61}"/>
    <cellStyle name="20% - Akzent4 2 5 2 2 2" xfId="1328" xr:uid="{AB676FAE-EEBE-4BF8-9663-A1761A4F3CB5}"/>
    <cellStyle name="20% - Akzent4 2 5 2 3" xfId="1329" xr:uid="{A2A00703-8E54-4BEF-B3E3-076447FA0399}"/>
    <cellStyle name="20% - Akzent4 2 5 2_Volatility" xfId="1330" xr:uid="{ECD47828-20A6-4C3F-86F5-4A857102E1FB}"/>
    <cellStyle name="20% - Akzent4 2 5 3" xfId="1331" xr:uid="{C4A6E211-1336-40DC-A62C-EE3A7F216939}"/>
    <cellStyle name="20% - Akzent4 2 5 3 2" xfId="1332" xr:uid="{7BA9BFFE-4FBB-4466-A499-93232546C4B3}"/>
    <cellStyle name="20% - Akzent4 2 5 4" xfId="1333" xr:uid="{DDD39D3B-BE6C-45E4-B9A6-F0749031E1B0}"/>
    <cellStyle name="20% - Akzent4 2 5_Volatility" xfId="1334" xr:uid="{A10D807D-6899-41E4-B8F6-BE453F1D89E8}"/>
    <cellStyle name="20% - Akzent4 2 6" xfId="1335" xr:uid="{DC35EFF0-80A2-4885-8BB2-F55B07E38A6D}"/>
    <cellStyle name="20% - Akzent4 2 6 2" xfId="1336" xr:uid="{705B6188-7568-4D2D-8CF8-BD48A4FC8EFF}"/>
    <cellStyle name="20% - Akzent4 2 6 2 2" xfId="1337" xr:uid="{5A1CA713-951B-4FF3-81F3-9A7EE4062540}"/>
    <cellStyle name="20% - Akzent4 2 6 3" xfId="1338" xr:uid="{C98ACBB9-E262-4329-9592-845A6086315F}"/>
    <cellStyle name="20% - Akzent4 2 6_Volatility" xfId="1339" xr:uid="{971452FD-E945-4EB4-8270-B590D2305CDB}"/>
    <cellStyle name="20% - Akzent4 2 7" xfId="1340" xr:uid="{6570330E-F58C-46C2-A418-047999A81F42}"/>
    <cellStyle name="20% - Akzent4 2 7 2" xfId="1341" xr:uid="{6F55158D-5672-4FDA-8B62-389F688ADDF2}"/>
    <cellStyle name="20% - Akzent4 2 8" xfId="1342" xr:uid="{E1BFC093-5FF6-41C1-AA14-F18BC6797008}"/>
    <cellStyle name="20% - Akzent4 2_Volatility" xfId="1343" xr:uid="{C44006ED-FCB8-4EEA-9DD7-7582B78D8FF0}"/>
    <cellStyle name="20% - Akzent4 3" xfId="1344" xr:uid="{B5D840C0-CE2D-4F38-B499-832F8134B0D8}"/>
    <cellStyle name="20% - Akzent4 3 2" xfId="1345" xr:uid="{807864C5-BC30-40E9-92A3-5AB61B15BDBE}"/>
    <cellStyle name="20% - Akzent4 3 2 2" xfId="1346" xr:uid="{8EE4D4F9-8267-4219-BB75-31C61A1CE250}"/>
    <cellStyle name="20% - Akzent4 3 2 2 2" xfId="1347" xr:uid="{25BE525A-9EA0-446D-85F3-4ECCA9523980}"/>
    <cellStyle name="20% - Akzent4 3 2 2 2 2" xfId="1348" xr:uid="{F3C8056A-7C83-4030-89ED-2238D00F53C4}"/>
    <cellStyle name="20% - Akzent4 3 2 2 2 2 2" xfId="1349" xr:uid="{D01C202A-6848-4824-9291-FE2B99897BA8}"/>
    <cellStyle name="20% - Akzent4 3 2 2 2 2 2 2" xfId="1350" xr:uid="{7E62AFDC-C489-46AE-AC67-D7E525371547}"/>
    <cellStyle name="20% - Akzent4 3 2 2 2 2 3" xfId="1351" xr:uid="{96CFC133-079B-45C3-B607-03F70D6AB110}"/>
    <cellStyle name="20% - Akzent4 3 2 2 2 2_Volatility" xfId="1352" xr:uid="{1DFE7796-D6E0-48C3-B2AA-575ED82575D7}"/>
    <cellStyle name="20% - Akzent4 3 2 2 2 3" xfId="1353" xr:uid="{910EA04E-82B0-431F-8836-61B2A4B74697}"/>
    <cellStyle name="20% - Akzent4 3 2 2 2 3 2" xfId="1354" xr:uid="{9CEAE26A-C8BE-4621-9B6C-DB6F22068482}"/>
    <cellStyle name="20% - Akzent4 3 2 2 2 4" xfId="1355" xr:uid="{5DDE6620-2FE5-43C0-B1BC-07A9512C8114}"/>
    <cellStyle name="20% - Akzent4 3 2 2 2_Volatility" xfId="1356" xr:uid="{EA9E6E12-1381-49C5-B9C9-3D05D3724CA1}"/>
    <cellStyle name="20% - Akzent4 3 2 2 3" xfId="1357" xr:uid="{89BFE973-0B0D-4637-96D7-F269F3D0E091}"/>
    <cellStyle name="20% - Akzent4 3 2 2 3 2" xfId="1358" xr:uid="{B50BD26A-60EA-452F-93FF-2BEFF6AE475E}"/>
    <cellStyle name="20% - Akzent4 3 2 2 3 2 2" xfId="1359" xr:uid="{37A8FFE5-08A8-411D-8F25-B95CA37DAF40}"/>
    <cellStyle name="20% - Akzent4 3 2 2 3 3" xfId="1360" xr:uid="{C0A8D8B0-5B86-481A-91F6-DCC33ED254AF}"/>
    <cellStyle name="20% - Akzent4 3 2 2 3_Volatility" xfId="1361" xr:uid="{435B34C0-6BD1-4A2B-8260-42005FE66DF2}"/>
    <cellStyle name="20% - Akzent4 3 2 2 4" xfId="1362" xr:uid="{DD202B55-7A46-43C4-B2A0-65A09E61CBB6}"/>
    <cellStyle name="20% - Akzent4 3 2 2 4 2" xfId="1363" xr:uid="{99C371B4-93ED-4EB5-B877-6576380411E6}"/>
    <cellStyle name="20% - Akzent4 3 2 2 5" xfId="1364" xr:uid="{53FC5AC4-6120-4950-BFEE-DBB982735C78}"/>
    <cellStyle name="20% - Akzent4 3 2 2_Volatility" xfId="1365" xr:uid="{7D02ED61-BC44-4F05-8AA4-1B9EEB23E7F8}"/>
    <cellStyle name="20% - Akzent4 3 2 3" xfId="1366" xr:uid="{9F9F94B9-163E-4711-9DDE-C3D5FE6347B4}"/>
    <cellStyle name="20% - Akzent4 3 2 3 2" xfId="1367" xr:uid="{3CD956CB-2515-4D33-A55F-88CB252C8396}"/>
    <cellStyle name="20% - Akzent4 3 2 3 2 2" xfId="1368" xr:uid="{79D80F44-696E-4049-828F-3E0DA7978008}"/>
    <cellStyle name="20% - Akzent4 3 2 3 2 2 2" xfId="1369" xr:uid="{56AF54CE-5799-4858-9ECA-135177308754}"/>
    <cellStyle name="20% - Akzent4 3 2 3 2 3" xfId="1370" xr:uid="{F44BD973-7BB2-498D-B130-BDEE8AD21460}"/>
    <cellStyle name="20% - Akzent4 3 2 3 2_Volatility" xfId="1371" xr:uid="{BCEFE5E2-55E3-4781-BC18-AC2D38B7411E}"/>
    <cellStyle name="20% - Akzent4 3 2 3 3" xfId="1372" xr:uid="{827A8ED0-4808-47C7-8C60-F0D80DBA790C}"/>
    <cellStyle name="20% - Akzent4 3 2 3 3 2" xfId="1373" xr:uid="{7A2CC876-0F8E-4A6B-A36E-73EBE0749ED5}"/>
    <cellStyle name="20% - Akzent4 3 2 3 4" xfId="1374" xr:uid="{6AE60EBB-D918-4973-ACBB-979D3FDD6848}"/>
    <cellStyle name="20% - Akzent4 3 2 3_Volatility" xfId="1375" xr:uid="{78A4A1BC-098F-4701-9F57-E1045F257C59}"/>
    <cellStyle name="20% - Akzent4 3 2 4" xfId="1376" xr:uid="{92A449AE-0878-44AD-9976-9EDD92E3C248}"/>
    <cellStyle name="20% - Akzent4 3 2 4 2" xfId="1377" xr:uid="{678A2EE9-9597-4CB7-BEB3-B992F6FBC42D}"/>
    <cellStyle name="20% - Akzent4 3 2 4 2 2" xfId="1378" xr:uid="{71D7F6E7-449C-4EB2-A1B5-E1DBABAB3662}"/>
    <cellStyle name="20% - Akzent4 3 2 4 3" xfId="1379" xr:uid="{7832F4A6-2255-40A7-A509-22EBA9420C9E}"/>
    <cellStyle name="20% - Akzent4 3 2 4_Volatility" xfId="1380" xr:uid="{20D15903-1DA7-4D83-B286-860603CD5FCD}"/>
    <cellStyle name="20% - Akzent4 3 2 5" xfId="1381" xr:uid="{4C653022-2580-4008-A501-1F905E19AF6C}"/>
    <cellStyle name="20% - Akzent4 3 2 5 2" xfId="1382" xr:uid="{67D9946F-ED44-46D9-A408-A620553E818E}"/>
    <cellStyle name="20% - Akzent4 3 2 6" xfId="1383" xr:uid="{8904C219-D1F1-45F3-AA1B-3CB95D05F79D}"/>
    <cellStyle name="20% - Akzent4 3 2_Volatility" xfId="1384" xr:uid="{63E86F93-C099-4C17-899A-F22563E71FAF}"/>
    <cellStyle name="20% - Akzent4 3 3" xfId="1385" xr:uid="{7D68FEA6-0DD9-489C-A2E0-A1AA00446F45}"/>
    <cellStyle name="20% - Akzent4 3 3 2" xfId="1386" xr:uid="{16F2C1E7-5E29-483D-98A1-644DA44BBAE2}"/>
    <cellStyle name="20% - Akzent4 3 3 2 2" xfId="1387" xr:uid="{12F38984-E124-4735-8D61-74912AAA925A}"/>
    <cellStyle name="20% - Akzent4 3 3 2 2 2" xfId="1388" xr:uid="{919C4BF2-76DD-47F5-A1F6-A9776968C1F4}"/>
    <cellStyle name="20% - Akzent4 3 3 2 2 2 2" xfId="1389" xr:uid="{BDB4F243-7163-47CF-9989-B8654480DADE}"/>
    <cellStyle name="20% - Akzent4 3 3 2 2 3" xfId="1390" xr:uid="{28D2A9C7-FBAD-418D-9321-0D00735F5FB9}"/>
    <cellStyle name="20% - Akzent4 3 3 2 2_Volatility" xfId="1391" xr:uid="{502E39E2-4ADF-4554-9C95-3343F7BADD39}"/>
    <cellStyle name="20% - Akzent4 3 3 2 3" xfId="1392" xr:uid="{0B7929D0-2778-47E1-95B8-3E289546168C}"/>
    <cellStyle name="20% - Akzent4 3 3 2 3 2" xfId="1393" xr:uid="{6C265F23-FBE3-4DEF-B4C9-B6DD635F3EF7}"/>
    <cellStyle name="20% - Akzent4 3 3 2 4" xfId="1394" xr:uid="{8AC88855-94FF-4E84-BC2F-8A7D7DD28B54}"/>
    <cellStyle name="20% - Akzent4 3 3 2_Volatility" xfId="1395" xr:uid="{AF6B8617-212B-47BA-A55B-0D5932D404A4}"/>
    <cellStyle name="20% - Akzent4 3 3 3" xfId="1396" xr:uid="{D8D3C3C9-604C-4600-9861-65B82E901FC0}"/>
    <cellStyle name="20% - Akzent4 3 3 3 2" xfId="1397" xr:uid="{BB78A8C2-BD23-4D6C-A297-4B5841E759E7}"/>
    <cellStyle name="20% - Akzent4 3 3 3 2 2" xfId="1398" xr:uid="{54CD00DC-D06D-4130-88A3-F6DFF336C0CF}"/>
    <cellStyle name="20% - Akzent4 3 3 3 3" xfId="1399" xr:uid="{FEA8DAFE-8B8D-40ED-AEC9-C473FBD53DD0}"/>
    <cellStyle name="20% - Akzent4 3 3 3_Volatility" xfId="1400" xr:uid="{E0E1419D-902D-4D35-A517-031DC06DE09D}"/>
    <cellStyle name="20% - Akzent4 3 3 4" xfId="1401" xr:uid="{B9E7569A-B130-4FA7-B388-CA506C6F42DB}"/>
    <cellStyle name="20% - Akzent4 3 3 4 2" xfId="1402" xr:uid="{070FB60D-33AA-48AC-A76D-8357573FE557}"/>
    <cellStyle name="20% - Akzent4 3 3 5" xfId="1403" xr:uid="{7C101E8F-9337-47F0-A90E-664A100ACEA8}"/>
    <cellStyle name="20% - Akzent4 3 3_Volatility" xfId="1404" xr:uid="{183F8189-503B-4A44-A26D-DEA58FF1CFAD}"/>
    <cellStyle name="20% - Akzent4 3 4" xfId="1405" xr:uid="{40F0AD24-346B-4E78-9AF1-50BA5E125AFF}"/>
    <cellStyle name="20% - Akzent4 3 4 2" xfId="1406" xr:uid="{E1C6D037-9D08-4AC9-A3EE-E98DF7396848}"/>
    <cellStyle name="20% - Akzent4 3 4 2 2" xfId="1407" xr:uid="{EF1412E1-7134-4719-AD4A-351D3C86A7B3}"/>
    <cellStyle name="20% - Akzent4 3 4 2 2 2" xfId="1408" xr:uid="{7740E4B2-A50A-456A-A47C-69DD7F42556E}"/>
    <cellStyle name="20% - Akzent4 3 4 2 3" xfId="1409" xr:uid="{BDA52045-78D5-40A5-BFED-D3FE2FFC0FD5}"/>
    <cellStyle name="20% - Akzent4 3 4 2_Volatility" xfId="1410" xr:uid="{6C3485AA-49AE-4147-854A-5328462A96C0}"/>
    <cellStyle name="20% - Akzent4 3 4 3" xfId="1411" xr:uid="{39F958D1-5579-41F4-8BC9-9760193BE3E2}"/>
    <cellStyle name="20% - Akzent4 3 4 3 2" xfId="1412" xr:uid="{CFBE160F-45FF-4BE9-93D5-22663A14A62C}"/>
    <cellStyle name="20% - Akzent4 3 4 4" xfId="1413" xr:uid="{750C6FFE-9DF7-43D1-AC07-E1A49BB474E8}"/>
    <cellStyle name="20% - Akzent4 3 4_Volatility" xfId="1414" xr:uid="{1164F8CC-69D4-4589-B9A8-47206B564229}"/>
    <cellStyle name="20% - Akzent4 3 5" xfId="1415" xr:uid="{90FCBA33-FD34-4BD9-B54B-55A9BDAD21BD}"/>
    <cellStyle name="20% - Akzent4 3 5 2" xfId="1416" xr:uid="{BEB6E474-B813-4D26-98BD-376CE70F3E3D}"/>
    <cellStyle name="20% - Akzent4 3 5 2 2" xfId="1417" xr:uid="{00BE691A-9C60-4678-830E-80EFB7A62561}"/>
    <cellStyle name="20% - Akzent4 3 5 3" xfId="1418" xr:uid="{D93D337E-2B1C-44BC-99CC-9D177EEA3070}"/>
    <cellStyle name="20% - Akzent4 3 5_Volatility" xfId="1419" xr:uid="{5CE75CBF-5BE5-4487-9E3F-62A24CF9BAC5}"/>
    <cellStyle name="20% - Akzent4 3 6" xfId="1420" xr:uid="{3FE668B3-F2CE-45EB-AD9E-335F40B815D4}"/>
    <cellStyle name="20% - Akzent4 3 6 2" xfId="1421" xr:uid="{F9A776C5-32D1-400E-9953-5472B89D1936}"/>
    <cellStyle name="20% - Akzent4 3 7" xfId="1422" xr:uid="{25ADA080-35B4-4E44-8D38-E011BE6726FC}"/>
    <cellStyle name="20% - Akzent4 3_Volatility" xfId="1423" xr:uid="{84F824AE-6B4D-4589-92AE-8F22828EEC68}"/>
    <cellStyle name="20% - Akzent4 4" xfId="1424" xr:uid="{19A70509-1D14-4004-8B75-B97D8DAF9DD0}"/>
    <cellStyle name="20% - Akzent4 4 2" xfId="1425" xr:uid="{6F70B91C-7494-4EA4-B05C-34C250561B4A}"/>
    <cellStyle name="20% - Akzent4 4 2 2" xfId="1426" xr:uid="{515FCBD2-6F5B-4155-8993-574C7E953F54}"/>
    <cellStyle name="20% - Akzent4 4 2 2 2" xfId="1427" xr:uid="{660A8CB4-423E-4D98-BA52-F242A952D6A8}"/>
    <cellStyle name="20% - Akzent4 4 2 2 2 2" xfId="1428" xr:uid="{FFE9BE5D-6169-4CFD-8E01-467DDA310E36}"/>
    <cellStyle name="20% - Akzent4 4 2 2 2 2 2" xfId="1429" xr:uid="{AA96BC6F-B038-47AF-92A4-7CF6D5C3543A}"/>
    <cellStyle name="20% - Akzent4 4 2 2 2 3" xfId="1430" xr:uid="{022D94C3-A1B0-4F1A-B00D-7332970354B1}"/>
    <cellStyle name="20% - Akzent4 4 2 2 2_Volatility" xfId="1431" xr:uid="{0B92247B-0C94-4C45-BB23-B9FF922D5FC4}"/>
    <cellStyle name="20% - Akzent4 4 2 2 3" xfId="1432" xr:uid="{D0C99035-DE29-4A91-A6A3-05865AF7E93E}"/>
    <cellStyle name="20% - Akzent4 4 2 2 3 2" xfId="1433" xr:uid="{D7FF79BA-F3A6-4304-89E7-9C0BCD4B9D07}"/>
    <cellStyle name="20% - Akzent4 4 2 2 4" xfId="1434" xr:uid="{12EAEDCB-CCCA-4985-B150-383EF0C529F4}"/>
    <cellStyle name="20% - Akzent4 4 2 2_Volatility" xfId="1435" xr:uid="{7C148EFE-0E03-49D1-939B-D811784C2292}"/>
    <cellStyle name="20% - Akzent4 4 2 3" xfId="1436" xr:uid="{B3830ED3-D83D-48B1-BFE7-53D821FADD88}"/>
    <cellStyle name="20% - Akzent4 4 2 3 2" xfId="1437" xr:uid="{C09E4011-F20B-4CEA-8CF9-38115E37CF2A}"/>
    <cellStyle name="20% - Akzent4 4 2 3 2 2" xfId="1438" xr:uid="{37395985-2EAB-4258-AF6F-27ABF58D78A0}"/>
    <cellStyle name="20% - Akzent4 4 2 3 3" xfId="1439" xr:uid="{FEE28C53-D71A-463D-B00C-8C907EE8FA55}"/>
    <cellStyle name="20% - Akzent4 4 2 3_Volatility" xfId="1440" xr:uid="{6DD5D69D-57F6-40B6-BF47-211BFFA8B0C8}"/>
    <cellStyle name="20% - Akzent4 4 2 4" xfId="1441" xr:uid="{DC932283-921D-4A73-9EE0-0C1BAEA3CA9B}"/>
    <cellStyle name="20% - Akzent4 4 2 4 2" xfId="1442" xr:uid="{5E4FA7CB-A1DB-4506-8372-18C345288269}"/>
    <cellStyle name="20% - Akzent4 4 2 5" xfId="1443" xr:uid="{88B8B437-3D74-4979-BBA5-BCE725A4CB2B}"/>
    <cellStyle name="20% - Akzent4 4 2_Volatility" xfId="1444" xr:uid="{5AB6ED11-3AA1-4B06-8434-B1CF55E3E221}"/>
    <cellStyle name="20% - Akzent4 4 3" xfId="1445" xr:uid="{2431466E-63BF-401E-B582-C78B7268B7D2}"/>
    <cellStyle name="20% - Akzent4 4 3 2" xfId="1446" xr:uid="{B789DD32-6ED3-4DC1-9556-393D36EAC231}"/>
    <cellStyle name="20% - Akzent4 4 3 2 2" xfId="1447" xr:uid="{3A02C0BC-6709-413B-BB0A-784CA56E64F7}"/>
    <cellStyle name="20% - Akzent4 4 3 2 2 2" xfId="1448" xr:uid="{09BDFFAB-140F-4150-8715-CFF5634FCF1D}"/>
    <cellStyle name="20% - Akzent4 4 3 2 3" xfId="1449" xr:uid="{9B1F679A-8BF8-4A94-8AF6-D58FEC641786}"/>
    <cellStyle name="20% - Akzent4 4 3 2_Volatility" xfId="1450" xr:uid="{8632484E-91D7-4257-AEFD-B2885B09EC92}"/>
    <cellStyle name="20% - Akzent4 4 3 3" xfId="1451" xr:uid="{1DDB7061-212F-4DC4-B936-F138ED204D6B}"/>
    <cellStyle name="20% - Akzent4 4 3 3 2" xfId="1452" xr:uid="{CC9D6B81-2D8B-47FC-8F5E-FCBF132C9E7D}"/>
    <cellStyle name="20% - Akzent4 4 3 4" xfId="1453" xr:uid="{3EAED62C-0C9E-4341-929A-745B0BC96E5F}"/>
    <cellStyle name="20% - Akzent4 4 3_Volatility" xfId="1454" xr:uid="{28AD7B08-0C96-4EBE-9AB8-3881ACF068B8}"/>
    <cellStyle name="20% - Akzent4 4 4" xfId="1455" xr:uid="{DB7E079B-DA93-4F89-B489-4526A4270608}"/>
    <cellStyle name="20% - Akzent4 4 4 2" xfId="1456" xr:uid="{1245B1CE-A5BB-4805-8E54-14D0FB726A5D}"/>
    <cellStyle name="20% - Akzent4 4 4 2 2" xfId="1457" xr:uid="{14FE4790-072E-405E-9144-747AFD416FCB}"/>
    <cellStyle name="20% - Akzent4 4 4 3" xfId="1458" xr:uid="{AF3EA300-A730-4A18-B0E1-81DE48F383F9}"/>
    <cellStyle name="20% - Akzent4 4 4_Volatility" xfId="1459" xr:uid="{2FFD46EE-9845-4550-B669-3A32B015DFE6}"/>
    <cellStyle name="20% - Akzent4 4 5" xfId="1460" xr:uid="{96A68C5C-2628-4C69-8070-EA30495F004E}"/>
    <cellStyle name="20% - Akzent4 4 5 2" xfId="1461" xr:uid="{56C369A7-FDE4-4587-BB42-E0822650E98C}"/>
    <cellStyle name="20% - Akzent4 4 6" xfId="1462" xr:uid="{024D3D99-9933-43B9-96DB-1CF26DBEC6C1}"/>
    <cellStyle name="20% - Akzent4 4_Volatility" xfId="1463" xr:uid="{81B18738-577E-40C7-B4B4-DF08492E67D4}"/>
    <cellStyle name="20% - Akzent4 5" xfId="1464" xr:uid="{CFF52A4D-7A66-42EA-9F1A-906871CC8798}"/>
    <cellStyle name="20% - Akzent4 5 2" xfId="1465" xr:uid="{4600D3CC-ECB3-4A3D-8D07-274DC59E82A7}"/>
    <cellStyle name="20% - Akzent4 5 2 2" xfId="1466" xr:uid="{F65D5BBD-152F-4091-81D5-1A83EB4189EE}"/>
    <cellStyle name="20% - Akzent4 5 2 2 2" xfId="1467" xr:uid="{7690AF4B-493C-4E1C-9274-42B212CF1DBE}"/>
    <cellStyle name="20% - Akzent4 5 2 2 2 2" xfId="1468" xr:uid="{7737906C-45C7-4D76-93E0-C8A43F2A3AC3}"/>
    <cellStyle name="20% - Akzent4 5 2 2 3" xfId="1469" xr:uid="{AF1346BF-449B-42B7-9943-3239FDF6F0F9}"/>
    <cellStyle name="20% - Akzent4 5 2 2_Volatility" xfId="1470" xr:uid="{1E80EE90-4E11-49A7-A3BB-8F45B4F5855E}"/>
    <cellStyle name="20% - Akzent4 5 2 3" xfId="1471" xr:uid="{77955966-5432-47AA-BFD6-D86DB29047F8}"/>
    <cellStyle name="20% - Akzent4 5 2 3 2" xfId="1472" xr:uid="{F8F6B03A-581D-4208-861B-871C0C40F47F}"/>
    <cellStyle name="20% - Akzent4 5 2 4" xfId="1473" xr:uid="{75243C36-181C-4506-85AC-9DD4E71EE2A1}"/>
    <cellStyle name="20% - Akzent4 5 2_Volatility" xfId="1474" xr:uid="{F0DA867C-2753-49DE-9E2A-73654E5E7301}"/>
    <cellStyle name="20% - Akzent4 5 3" xfId="1475" xr:uid="{9166D882-1439-4EED-832B-FE453E1D3D1F}"/>
    <cellStyle name="20% - Akzent4 5 3 2" xfId="1476" xr:uid="{A788C1B3-3C52-49CB-854D-9327D8E203E6}"/>
    <cellStyle name="20% - Akzent4 5 3 2 2" xfId="1477" xr:uid="{34B5C12D-05B6-4771-8861-9301DAE2F8AC}"/>
    <cellStyle name="20% - Akzent4 5 3 3" xfId="1478" xr:uid="{B4F13421-6D26-416C-A15F-F34ABCE3584D}"/>
    <cellStyle name="20% - Akzent4 5 3_Volatility" xfId="1479" xr:uid="{E9962E2E-C475-4374-B187-A862709DCEC6}"/>
    <cellStyle name="20% - Akzent4 5 4" xfId="1480" xr:uid="{55BC71C3-B8DA-40DA-90AD-6518E9020B16}"/>
    <cellStyle name="20% - Akzent4 5 4 2" xfId="1481" xr:uid="{D904CE77-AE5E-4F46-98A1-868B7B420D8B}"/>
    <cellStyle name="20% - Akzent4 5 5" xfId="1482" xr:uid="{CD7E02FF-FE19-4C71-B5BE-1397930B52F7}"/>
    <cellStyle name="20% - Akzent4 5_Volatility" xfId="1483" xr:uid="{A88D4F87-2108-4E6B-87D7-0AA7B000F966}"/>
    <cellStyle name="20% - Akzent4 6" xfId="1484" xr:uid="{4E5D84DA-587C-4396-8C39-03ACEB3F11A0}"/>
    <cellStyle name="20% - Akzent4 6 2" xfId="1485" xr:uid="{9473D250-34EC-47B0-9ABA-2104A103295F}"/>
    <cellStyle name="20% - Akzent4 6 2 2" xfId="1486" xr:uid="{2D816EAB-B18C-48F1-B01A-A7A267B2A6B1}"/>
    <cellStyle name="20% - Akzent4 6 2 2 2" xfId="1487" xr:uid="{B9118FA8-48FA-41E4-AC48-AE6B2275256A}"/>
    <cellStyle name="20% - Akzent4 6 2 3" xfId="1488" xr:uid="{54AFC4AF-7386-4970-957F-DD45760CC750}"/>
    <cellStyle name="20% - Akzent4 6 2_Volatility" xfId="1489" xr:uid="{F6954B51-BE2A-47DB-8003-981A23B6F9AF}"/>
    <cellStyle name="20% - Akzent4 6 3" xfId="1490" xr:uid="{2D133404-1995-47F0-B8E6-44A933F2835A}"/>
    <cellStyle name="20% - Akzent4 6 3 2" xfId="1491" xr:uid="{9CC65FEE-1914-4B21-B4FC-7B4D2CC25BC0}"/>
    <cellStyle name="20% - Akzent4 6 4" xfId="1492" xr:uid="{73E14D58-0BC3-4574-AE51-BA3874D1EC6E}"/>
    <cellStyle name="20% - Akzent4 6_Volatility" xfId="1493" xr:uid="{78A07E62-131A-468C-8250-76DDF9F4BE2B}"/>
    <cellStyle name="20% - Akzent4 7" xfId="1494" xr:uid="{D9362DAB-D099-4928-90EA-C47F8770C7E8}"/>
    <cellStyle name="20% - Akzent4 7 2" xfId="1495" xr:uid="{71C63D8D-69E7-46D8-A5C0-C191F4E789DB}"/>
    <cellStyle name="20% - Akzent4 7 2 2" xfId="1496" xr:uid="{D6B46E9C-751B-46D0-BD5D-5C3B64668C4E}"/>
    <cellStyle name="20% - Akzent4 7 3" xfId="1497" xr:uid="{876044D5-DBE2-4096-B1F7-0C01719AD9B8}"/>
    <cellStyle name="20% - Akzent4 7_Volatility" xfId="1498" xr:uid="{64254769-006E-4F8B-9D65-5658A40D09AE}"/>
    <cellStyle name="20% - Akzent4 8" xfId="1499" xr:uid="{D63B4E51-1046-4AB2-BBE4-466008ADAD52}"/>
    <cellStyle name="20% - Akzent4 8 2" xfId="1500" xr:uid="{1B2E9960-BCF8-42E7-A94D-DF7C9327D8AD}"/>
    <cellStyle name="20% - Akzent4 9" xfId="1501" xr:uid="{9FC68640-37C1-4FC8-BDA3-6BF2A5F4A314}"/>
    <cellStyle name="20% - Akzent4_Volatility" xfId="1502" xr:uid="{0A0D8D02-C719-4FE8-B7D3-299F98EE8017}"/>
    <cellStyle name="20% - Akzent5" xfId="1503" xr:uid="{765DA3C0-1EC2-4C2C-B138-AFB767D44923}"/>
    <cellStyle name="20% - Akzent5 2" xfId="1504" xr:uid="{0DB182C7-4D80-45A5-BAD8-2E4232951BDF}"/>
    <cellStyle name="20% - Akzent5 2 2" xfId="1505" xr:uid="{B8B69626-852F-477C-862D-0DEB475A8BE6}"/>
    <cellStyle name="20% - Akzent5 2 2 2" xfId="1506" xr:uid="{18417CF3-46F3-4352-9A40-397E7EB23332}"/>
    <cellStyle name="20% - Akzent5 2 2 2 2" xfId="1507" xr:uid="{4ECD27ED-588E-487B-936D-80182585013E}"/>
    <cellStyle name="20% - Akzent5 2 2 2 2 2" xfId="1508" xr:uid="{5E31369F-5842-45AA-B677-1C4EFD458E06}"/>
    <cellStyle name="20% - Akzent5 2 2 2 2 2 2" xfId="1509" xr:uid="{DCBA2A01-478A-433C-9CA4-BE9872A6C02A}"/>
    <cellStyle name="20% - Akzent5 2 2 2 2 2 2 2" xfId="1510" xr:uid="{5DD085DA-C7AD-41F9-8A27-AD57179AF4C0}"/>
    <cellStyle name="20% - Akzent5 2 2 2 2 2 2 2 2" xfId="1511" xr:uid="{506219F7-6643-4EEF-A75B-96F041131E33}"/>
    <cellStyle name="20% - Akzent5 2 2 2 2 2 2 3" xfId="1512" xr:uid="{1450F5C1-959E-40DB-9D96-FD4F7B5E03E5}"/>
    <cellStyle name="20% - Akzent5 2 2 2 2 2 2_Volatility" xfId="1513" xr:uid="{0FD699ED-8B1E-42FE-93E1-3FD8B7A3457A}"/>
    <cellStyle name="20% - Akzent5 2 2 2 2 2 3" xfId="1514" xr:uid="{A22A1041-E58E-4332-9DA7-09D8F53E27F7}"/>
    <cellStyle name="20% - Akzent5 2 2 2 2 2 3 2" xfId="1515" xr:uid="{C6D9E0F0-E7B9-4538-ABEC-CEE106615CE9}"/>
    <cellStyle name="20% - Akzent5 2 2 2 2 2 4" xfId="1516" xr:uid="{F4D5BC92-EAB3-4FDF-A7FD-4AA27EC2E725}"/>
    <cellStyle name="20% - Akzent5 2 2 2 2 2_Volatility" xfId="1517" xr:uid="{6389AD3C-AC64-4734-8828-7863F6599D0E}"/>
    <cellStyle name="20% - Akzent5 2 2 2 2 3" xfId="1518" xr:uid="{D248F877-DA47-4919-B2B0-5F9472B1F393}"/>
    <cellStyle name="20% - Akzent5 2 2 2 2 3 2" xfId="1519" xr:uid="{4032F030-248E-4A4A-B15A-148CCF97684F}"/>
    <cellStyle name="20% - Akzent5 2 2 2 2 3 2 2" xfId="1520" xr:uid="{68CE0237-7454-44C1-BECC-ECD842C4BBE0}"/>
    <cellStyle name="20% - Akzent5 2 2 2 2 3 3" xfId="1521" xr:uid="{A4A2A4DE-A1CE-481C-B044-40DDA196F97C}"/>
    <cellStyle name="20% - Akzent5 2 2 2 2 3_Volatility" xfId="1522" xr:uid="{330477CE-4968-4DBE-8994-16144148FEF7}"/>
    <cellStyle name="20% - Akzent5 2 2 2 2 4" xfId="1523" xr:uid="{0BE855E6-9AC6-4078-995F-B6DAB08D6A50}"/>
    <cellStyle name="20% - Akzent5 2 2 2 2 4 2" xfId="1524" xr:uid="{FEC11A8E-2F52-4358-8F1B-6C0DA62FBFD9}"/>
    <cellStyle name="20% - Akzent5 2 2 2 2 5" xfId="1525" xr:uid="{A9133D2C-4F7D-4FB6-B0CD-987C32A0FF52}"/>
    <cellStyle name="20% - Akzent5 2 2 2 2_Volatility" xfId="1526" xr:uid="{4A437066-655A-4612-92B8-8F9FEA22FEB0}"/>
    <cellStyle name="20% - Akzent5 2 2 2 3" xfId="1527" xr:uid="{16397E84-CA38-4578-913F-8567BC7C48CC}"/>
    <cellStyle name="20% - Akzent5 2 2 2 3 2" xfId="1528" xr:uid="{96F58320-F286-4AC8-8FFB-CCAA05A6B443}"/>
    <cellStyle name="20% - Akzent5 2 2 2 3 2 2" xfId="1529" xr:uid="{D27EF603-7E61-47A0-B9B3-501B2492C543}"/>
    <cellStyle name="20% - Akzent5 2 2 2 3 2 2 2" xfId="1530" xr:uid="{8FF421F0-FF34-4EB7-826B-846DC448FB18}"/>
    <cellStyle name="20% - Akzent5 2 2 2 3 2 3" xfId="1531" xr:uid="{518EA260-36C1-416A-9FC9-9F625F61D5AA}"/>
    <cellStyle name="20% - Akzent5 2 2 2 3 2_Volatility" xfId="1532" xr:uid="{40B69638-1B27-4DD2-9F6E-5D384ABC5BF9}"/>
    <cellStyle name="20% - Akzent5 2 2 2 3 3" xfId="1533" xr:uid="{7DABF3F6-74FB-45C6-B2AA-AB1E42E04712}"/>
    <cellStyle name="20% - Akzent5 2 2 2 3 3 2" xfId="1534" xr:uid="{21EBC1DC-310E-4B0E-AA79-5B82653F1C83}"/>
    <cellStyle name="20% - Akzent5 2 2 2 3 4" xfId="1535" xr:uid="{256EFC3B-B202-419A-B1ED-EF2A76475DAF}"/>
    <cellStyle name="20% - Akzent5 2 2 2 3_Volatility" xfId="1536" xr:uid="{85BD6E0D-E34E-467C-B05B-46D62A87FAC1}"/>
    <cellStyle name="20% - Akzent5 2 2 2 4" xfId="1537" xr:uid="{961E11DE-8106-44E1-93A3-FC3DBE95EC1F}"/>
    <cellStyle name="20% - Akzent5 2 2 2 4 2" xfId="1538" xr:uid="{0D6C60E8-0E50-415F-A2C3-F07D0AF79D94}"/>
    <cellStyle name="20% - Akzent5 2 2 2 4 2 2" xfId="1539" xr:uid="{9C84854B-9ABA-4FCF-931F-C9B258C48DB9}"/>
    <cellStyle name="20% - Akzent5 2 2 2 4 3" xfId="1540" xr:uid="{C9BF5195-D7C4-48C8-A7DB-187DA681EB5B}"/>
    <cellStyle name="20% - Akzent5 2 2 2 4_Volatility" xfId="1541" xr:uid="{8DCA94BE-AE9B-4B24-9BF6-4B8F63EA2D8A}"/>
    <cellStyle name="20% - Akzent5 2 2 2 5" xfId="1542" xr:uid="{02AE6C20-2E1D-4F38-82BB-371B0341DBA3}"/>
    <cellStyle name="20% - Akzent5 2 2 2 5 2" xfId="1543" xr:uid="{7D868E60-D7FC-40B5-9467-B2ED8BC44AD4}"/>
    <cellStyle name="20% - Akzent5 2 2 2 6" xfId="1544" xr:uid="{1CCE4809-EF54-4B0C-9255-35AB4755F4F6}"/>
    <cellStyle name="20% - Akzent5 2 2 2_Volatility" xfId="1545" xr:uid="{676C06B0-6866-4512-A88F-835A1ADF6342}"/>
    <cellStyle name="20% - Akzent5 2 2 3" xfId="1546" xr:uid="{2A051A0D-1596-4D11-90ED-A8F80EC77251}"/>
    <cellStyle name="20% - Akzent5 2 2 3 2" xfId="1547" xr:uid="{790F496D-D0F5-4C5A-9C46-5A1544E6B771}"/>
    <cellStyle name="20% - Akzent5 2 2 3 2 2" xfId="1548" xr:uid="{82CF1EAD-5030-42D1-B56C-8BE28173D218}"/>
    <cellStyle name="20% - Akzent5 2 2 3 2 2 2" xfId="1549" xr:uid="{07B061CF-8063-43CD-9DBA-F1992300CED0}"/>
    <cellStyle name="20% - Akzent5 2 2 3 2 2 2 2" xfId="1550" xr:uid="{AB651943-C58C-4792-BAFD-07DBF23252DA}"/>
    <cellStyle name="20% - Akzent5 2 2 3 2 2 3" xfId="1551" xr:uid="{7A615574-8241-419A-91D0-DCCBC7517A76}"/>
    <cellStyle name="20% - Akzent5 2 2 3 2 2_Volatility" xfId="1552" xr:uid="{D553E489-D744-4E56-AB87-86D0EB48AAF2}"/>
    <cellStyle name="20% - Akzent5 2 2 3 2 3" xfId="1553" xr:uid="{9AA0DD92-74B0-4029-88F4-324418B6914A}"/>
    <cellStyle name="20% - Akzent5 2 2 3 2 3 2" xfId="1554" xr:uid="{4257B9C5-B862-469D-BE99-4B2556F18D92}"/>
    <cellStyle name="20% - Akzent5 2 2 3 2 4" xfId="1555" xr:uid="{4D14AD11-E0EE-406D-952F-F19EB254E676}"/>
    <cellStyle name="20% - Akzent5 2 2 3 2_Volatility" xfId="1556" xr:uid="{5D0C07F6-BB91-4643-800A-CDE4AC433ADC}"/>
    <cellStyle name="20% - Akzent5 2 2 3 3" xfId="1557" xr:uid="{609C08D6-53EE-43FF-B125-48962F46AAF8}"/>
    <cellStyle name="20% - Akzent5 2 2 3 3 2" xfId="1558" xr:uid="{F302584A-36AA-46CC-98C8-31A27F2DC6CD}"/>
    <cellStyle name="20% - Akzent5 2 2 3 3 2 2" xfId="1559" xr:uid="{A2F424FB-F143-46F5-BA5D-EB8E72C5ADE3}"/>
    <cellStyle name="20% - Akzent5 2 2 3 3 3" xfId="1560" xr:uid="{511E5E40-90B6-4100-9415-38104B307803}"/>
    <cellStyle name="20% - Akzent5 2 2 3 3_Volatility" xfId="1561" xr:uid="{A3A2E5BB-CCBB-42F7-A5E7-9E425D7F221E}"/>
    <cellStyle name="20% - Akzent5 2 2 3 4" xfId="1562" xr:uid="{1E6AE5A6-236B-4A5B-9086-772EFE815CC9}"/>
    <cellStyle name="20% - Akzent5 2 2 3 4 2" xfId="1563" xr:uid="{249C73A2-36DF-40EA-87A1-99BD3A36569C}"/>
    <cellStyle name="20% - Akzent5 2 2 3 5" xfId="1564" xr:uid="{8DF2403F-D6D2-4C7B-82B6-C740970529F9}"/>
    <cellStyle name="20% - Akzent5 2 2 3_Volatility" xfId="1565" xr:uid="{97486259-BCAC-44AE-AD3C-3866B95F3ED5}"/>
    <cellStyle name="20% - Akzent5 2 2 4" xfId="1566" xr:uid="{ECF6C124-76CB-4D90-80F9-7A6D679E05A7}"/>
    <cellStyle name="20% - Akzent5 2 2 4 2" xfId="1567" xr:uid="{2856A24A-4781-4B30-823C-27D805D359FE}"/>
    <cellStyle name="20% - Akzent5 2 2 4 2 2" xfId="1568" xr:uid="{EE4DAF57-0241-4A5E-93CA-CB29A6BDB17C}"/>
    <cellStyle name="20% - Akzent5 2 2 4 2 2 2" xfId="1569" xr:uid="{A73BFC4E-C2D4-4F42-9D0D-0595B42F3030}"/>
    <cellStyle name="20% - Akzent5 2 2 4 2 3" xfId="1570" xr:uid="{788EEA30-BCA1-4885-8B23-6FD167E25747}"/>
    <cellStyle name="20% - Akzent5 2 2 4 2_Volatility" xfId="1571" xr:uid="{5D55AA18-9D17-4D66-BC01-5DD8CECBF6E8}"/>
    <cellStyle name="20% - Akzent5 2 2 4 3" xfId="1572" xr:uid="{8109D6D8-E632-4176-BBDB-913E47BA335F}"/>
    <cellStyle name="20% - Akzent5 2 2 4 3 2" xfId="1573" xr:uid="{6451FE90-DD49-483F-BDE6-0E16C5846AAA}"/>
    <cellStyle name="20% - Akzent5 2 2 4 4" xfId="1574" xr:uid="{47FEFC6E-5EE7-4B8A-AA08-9866B84A06DB}"/>
    <cellStyle name="20% - Akzent5 2 2 4_Volatility" xfId="1575" xr:uid="{48FCB51C-C278-410B-ACF5-D7B22F070124}"/>
    <cellStyle name="20% - Akzent5 2 2 5" xfId="1576" xr:uid="{5065CF0F-2D7B-4D26-BAF7-775B7638D4BD}"/>
    <cellStyle name="20% - Akzent5 2 2 5 2" xfId="1577" xr:uid="{17CD5B78-C615-4574-B172-FA4FE84E8FFC}"/>
    <cellStyle name="20% - Akzent5 2 2 5 2 2" xfId="1578" xr:uid="{85D31DC3-9081-4ED6-A344-9A704C23911C}"/>
    <cellStyle name="20% - Akzent5 2 2 5 3" xfId="1579" xr:uid="{3BE2087D-19B5-4A05-B119-C974F0931125}"/>
    <cellStyle name="20% - Akzent5 2 2 5_Volatility" xfId="1580" xr:uid="{FB7B182A-FDCD-48BA-AF19-949CA901F672}"/>
    <cellStyle name="20% - Akzent5 2 2 6" xfId="1581" xr:uid="{6D6E92F9-10E8-4B5E-AE77-4FA341085E10}"/>
    <cellStyle name="20% - Akzent5 2 2 6 2" xfId="1582" xr:uid="{0705EDBF-C82B-4DD5-9DAA-153173F925EA}"/>
    <cellStyle name="20% - Akzent5 2 2 7" xfId="1583" xr:uid="{3725E30A-35F8-4271-B435-39BAA3D6D5FA}"/>
    <cellStyle name="20% - Akzent5 2 2_Volatility" xfId="1584" xr:uid="{C56A5364-96AE-4C79-A92C-A0689A29E8CD}"/>
    <cellStyle name="20% - Akzent5 2 3" xfId="1585" xr:uid="{C8EB7CFB-AB91-49F0-AD33-45D0B3B9E941}"/>
    <cellStyle name="20% - Akzent5 2 3 2" xfId="1586" xr:uid="{2AE68C6C-B3AE-406C-9F82-A85385B5A6B3}"/>
    <cellStyle name="20% - Akzent5 2 3 2 2" xfId="1587" xr:uid="{BCEAD4CC-C58C-42A0-BCCF-92FAF2788E0E}"/>
    <cellStyle name="20% - Akzent5 2 3 2 2 2" xfId="1588" xr:uid="{AC96142F-A071-4597-AD09-15E5D92D1E27}"/>
    <cellStyle name="20% - Akzent5 2 3 2 2 2 2" xfId="1589" xr:uid="{E782449A-D6FA-4821-958F-593FED101AD4}"/>
    <cellStyle name="20% - Akzent5 2 3 2 2 2 2 2" xfId="1590" xr:uid="{B3CD21C2-5FCA-4A26-BBE7-7D445DA90D9A}"/>
    <cellStyle name="20% - Akzent5 2 3 2 2 2 3" xfId="1591" xr:uid="{B6559BC9-5A5C-47E8-A758-E48C4C95B609}"/>
    <cellStyle name="20% - Akzent5 2 3 2 2 2_Volatility" xfId="1592" xr:uid="{A8D1484D-D2EE-400A-8F6E-715C7A500ECF}"/>
    <cellStyle name="20% - Akzent5 2 3 2 2 3" xfId="1593" xr:uid="{C40D9F7F-04BC-4F06-B591-3ED89D71FA9D}"/>
    <cellStyle name="20% - Akzent5 2 3 2 2 3 2" xfId="1594" xr:uid="{5745298E-6FA9-452B-8E62-05717E747ADD}"/>
    <cellStyle name="20% - Akzent5 2 3 2 2 4" xfId="1595" xr:uid="{9D941812-F7F0-406F-89DF-E301F4A7F714}"/>
    <cellStyle name="20% - Akzent5 2 3 2 2_Volatility" xfId="1596" xr:uid="{6B8436FA-8343-414D-AE2A-68C6D96269BD}"/>
    <cellStyle name="20% - Akzent5 2 3 2 3" xfId="1597" xr:uid="{53E5E865-A740-46E0-BB11-42B45C32E647}"/>
    <cellStyle name="20% - Akzent5 2 3 2 3 2" xfId="1598" xr:uid="{5428EC8A-3CF5-4D06-93B4-E8209638D19E}"/>
    <cellStyle name="20% - Akzent5 2 3 2 3 2 2" xfId="1599" xr:uid="{CBE725D9-6F23-42EC-902F-094B612AA9C2}"/>
    <cellStyle name="20% - Akzent5 2 3 2 3 3" xfId="1600" xr:uid="{AA738424-C106-42FA-85C3-953ABBDA1741}"/>
    <cellStyle name="20% - Akzent5 2 3 2 3_Volatility" xfId="1601" xr:uid="{A6E36D4B-A800-4EE8-923C-E14BB4F9D39E}"/>
    <cellStyle name="20% - Akzent5 2 3 2 4" xfId="1602" xr:uid="{42DC891D-2003-4F8F-BCD6-1FFC8481AF0A}"/>
    <cellStyle name="20% - Akzent5 2 3 2 4 2" xfId="1603" xr:uid="{B76D3FBE-AE64-4875-AF2D-A9DAA8862871}"/>
    <cellStyle name="20% - Akzent5 2 3 2 5" xfId="1604" xr:uid="{6DED2CF4-C479-4F5E-8161-CC9FF61D3DDD}"/>
    <cellStyle name="20% - Akzent5 2 3 2_Volatility" xfId="1605" xr:uid="{AC33162C-61EF-4D72-987C-4D7E4354C25A}"/>
    <cellStyle name="20% - Akzent5 2 3 3" xfId="1606" xr:uid="{4D101E92-FCAF-4037-B462-FFB73705E826}"/>
    <cellStyle name="20% - Akzent5 2 3 3 2" xfId="1607" xr:uid="{C30F7475-41EE-467B-B932-5A11BCF63F82}"/>
    <cellStyle name="20% - Akzent5 2 3 3 2 2" xfId="1608" xr:uid="{973B27E0-E122-4210-B3D5-F5DC2DC8CEF1}"/>
    <cellStyle name="20% - Akzent5 2 3 3 2 2 2" xfId="1609" xr:uid="{C5E1BFF7-74F6-4E60-813C-558979DF3CF7}"/>
    <cellStyle name="20% - Akzent5 2 3 3 2 3" xfId="1610" xr:uid="{CE131F80-9F91-4A86-A255-B5E5DC2B72A7}"/>
    <cellStyle name="20% - Akzent5 2 3 3 2_Volatility" xfId="1611" xr:uid="{13E9680F-D56B-42A0-9F5B-D20FF75C7845}"/>
    <cellStyle name="20% - Akzent5 2 3 3 3" xfId="1612" xr:uid="{9B7F9C9B-A24D-4A07-A644-5F5D8878E298}"/>
    <cellStyle name="20% - Akzent5 2 3 3 3 2" xfId="1613" xr:uid="{BE35CEE4-C3C0-4F55-BB0C-DDEFAC6ACC67}"/>
    <cellStyle name="20% - Akzent5 2 3 3 4" xfId="1614" xr:uid="{C3666771-AF95-4C39-B11C-8D44AEBA4954}"/>
    <cellStyle name="20% - Akzent5 2 3 3_Volatility" xfId="1615" xr:uid="{031F1215-2C0E-4A08-A8B4-867DF2FB1450}"/>
    <cellStyle name="20% - Akzent5 2 3 4" xfId="1616" xr:uid="{F3E6B272-A6DC-4D51-AEAF-AD0112B6E979}"/>
    <cellStyle name="20% - Akzent5 2 3 4 2" xfId="1617" xr:uid="{A41E7CE2-D0D9-4D6C-8216-86D62686CFD2}"/>
    <cellStyle name="20% - Akzent5 2 3 4 2 2" xfId="1618" xr:uid="{A5AEACDE-8C83-4CA9-9F00-619A91008802}"/>
    <cellStyle name="20% - Akzent5 2 3 4 3" xfId="1619" xr:uid="{326A9694-6F8A-4A14-90CD-1AA215BB133B}"/>
    <cellStyle name="20% - Akzent5 2 3 4_Volatility" xfId="1620" xr:uid="{89D92E24-6D5B-4B24-B39F-D6A313682AF9}"/>
    <cellStyle name="20% - Akzent5 2 3 5" xfId="1621" xr:uid="{A92E0EB9-226A-4FE3-87D0-8DBC18EECEB8}"/>
    <cellStyle name="20% - Akzent5 2 3 5 2" xfId="1622" xr:uid="{1FFD4A1C-AA22-47E8-AAC4-F781BBECEB40}"/>
    <cellStyle name="20% - Akzent5 2 3 6" xfId="1623" xr:uid="{5FBAD604-8FCC-4F66-93C6-ED5632AC0F98}"/>
    <cellStyle name="20% - Akzent5 2 3_Volatility" xfId="1624" xr:uid="{83692C38-A296-4FC9-8276-F5F6CA6BF132}"/>
    <cellStyle name="20% - Akzent5 2 4" xfId="1625" xr:uid="{D543DEEF-6E50-4123-B813-36DD3E441166}"/>
    <cellStyle name="20% - Akzent5 2 4 2" xfId="1626" xr:uid="{F9C2F696-21C2-4C33-8656-EBE8094BE6BA}"/>
    <cellStyle name="20% - Akzent5 2 4 2 2" xfId="1627" xr:uid="{807A154D-359C-4D56-B413-B3A816AF4BD5}"/>
    <cellStyle name="20% - Akzent5 2 4 2 2 2" xfId="1628" xr:uid="{E4EA79CA-5EDB-42DF-8E81-3BBDA45B6F0F}"/>
    <cellStyle name="20% - Akzent5 2 4 2 2 2 2" xfId="1629" xr:uid="{7D0609A2-CDB2-438B-A299-873833B93E96}"/>
    <cellStyle name="20% - Akzent5 2 4 2 2 3" xfId="1630" xr:uid="{CD0C3A5E-EA3E-43AE-A38B-156CBE68E4D6}"/>
    <cellStyle name="20% - Akzent5 2 4 2 2_Volatility" xfId="1631" xr:uid="{FC4A340E-1033-49FD-8F41-24D8FF28446C}"/>
    <cellStyle name="20% - Akzent5 2 4 2 3" xfId="1632" xr:uid="{D221A9E0-0647-4D4A-9FB2-FFE9472EE975}"/>
    <cellStyle name="20% - Akzent5 2 4 2 3 2" xfId="1633" xr:uid="{1E81D8B1-5838-40D0-BF11-80A227C388E5}"/>
    <cellStyle name="20% - Akzent5 2 4 2 4" xfId="1634" xr:uid="{48126323-A9ED-49F5-925B-B20967B1E1A4}"/>
    <cellStyle name="20% - Akzent5 2 4 2_Volatility" xfId="1635" xr:uid="{6CAEC269-B04A-4A80-9F23-94B479FB1633}"/>
    <cellStyle name="20% - Akzent5 2 4 3" xfId="1636" xr:uid="{29291697-307C-4363-8AD6-847A06CA03BC}"/>
    <cellStyle name="20% - Akzent5 2 4 3 2" xfId="1637" xr:uid="{7C984508-8740-4FCF-8AAC-08FE998903E0}"/>
    <cellStyle name="20% - Akzent5 2 4 3 2 2" xfId="1638" xr:uid="{89BA3892-8090-460D-B041-1C9EB2180FFC}"/>
    <cellStyle name="20% - Akzent5 2 4 3 3" xfId="1639" xr:uid="{859DEE9D-C588-4927-8623-4A19446D3FCA}"/>
    <cellStyle name="20% - Akzent5 2 4 3_Volatility" xfId="1640" xr:uid="{9FA3BC0C-EAFE-406A-AFBC-8A7E9ECD13C4}"/>
    <cellStyle name="20% - Akzent5 2 4 4" xfId="1641" xr:uid="{958C65DD-44CF-44BF-8555-93DDE439D743}"/>
    <cellStyle name="20% - Akzent5 2 4 4 2" xfId="1642" xr:uid="{120F4313-241E-4D6E-8169-45F78247D1B0}"/>
    <cellStyle name="20% - Akzent5 2 4 5" xfId="1643" xr:uid="{0272520A-5E0C-4D32-99E7-21C948A03427}"/>
    <cellStyle name="20% - Akzent5 2 4_Volatility" xfId="1644" xr:uid="{34B2F4C8-16CA-422D-9E61-4917AEC33C7E}"/>
    <cellStyle name="20% - Akzent5 2 5" xfId="1645" xr:uid="{66F86B2B-B307-465A-A42E-99C627E37439}"/>
    <cellStyle name="20% - Akzent5 2 5 2" xfId="1646" xr:uid="{BA5958A8-90D1-4856-86BA-725E8EFA8594}"/>
    <cellStyle name="20% - Akzent5 2 5 2 2" xfId="1647" xr:uid="{CFBFA41D-CBC6-4AA1-A7FD-90C9E2E9BC2C}"/>
    <cellStyle name="20% - Akzent5 2 5 2 2 2" xfId="1648" xr:uid="{EC75CB7A-4E47-45FE-AF25-375BB04BD1F2}"/>
    <cellStyle name="20% - Akzent5 2 5 2 3" xfId="1649" xr:uid="{23C96F88-A415-4366-BC3F-C4FADEA01BC3}"/>
    <cellStyle name="20% - Akzent5 2 5 2_Volatility" xfId="1650" xr:uid="{4AF07B52-E54B-44AE-A5FF-4E7E36346996}"/>
    <cellStyle name="20% - Akzent5 2 5 3" xfId="1651" xr:uid="{CB8E8C47-4799-49B6-9B2B-0FF5D08D3C9D}"/>
    <cellStyle name="20% - Akzent5 2 5 3 2" xfId="1652" xr:uid="{4489C4A6-1484-4EA9-B8F2-120882B77BEF}"/>
    <cellStyle name="20% - Akzent5 2 5 4" xfId="1653" xr:uid="{BDEC9523-91B3-4FA4-80DA-3348E9AA0378}"/>
    <cellStyle name="20% - Akzent5 2 5_Volatility" xfId="1654" xr:uid="{7340C602-0E3C-4B68-8412-15D94CDA8581}"/>
    <cellStyle name="20% - Akzent5 2 6" xfId="1655" xr:uid="{FC1B8333-CF91-49E5-8A6A-F3BF27166D71}"/>
    <cellStyle name="20% - Akzent5 2 6 2" xfId="1656" xr:uid="{1BBB25B7-1843-425C-B058-3F419FA2BC34}"/>
    <cellStyle name="20% - Akzent5 2 6 2 2" xfId="1657" xr:uid="{59DDA1AA-BD8A-4342-A623-80449CBC350D}"/>
    <cellStyle name="20% - Akzent5 2 6 3" xfId="1658" xr:uid="{8821A423-ABF3-4704-9944-8ED9ADC5A787}"/>
    <cellStyle name="20% - Akzent5 2 6_Volatility" xfId="1659" xr:uid="{ED8F1F4D-6275-4897-9D6C-51133A46A9E5}"/>
    <cellStyle name="20% - Akzent5 2 7" xfId="1660" xr:uid="{77E3E0DF-C0F6-43B8-8A0E-D1E565898CD0}"/>
    <cellStyle name="20% - Akzent5 2 7 2" xfId="1661" xr:uid="{9AA6AB7D-68AA-4528-946E-EF28F86CC647}"/>
    <cellStyle name="20% - Akzent5 2 8" xfId="1662" xr:uid="{80B574B3-8E99-4EB9-AF4E-240A116961BE}"/>
    <cellStyle name="20% - Akzent5 2_Volatility" xfId="1663" xr:uid="{F0528563-2673-4E7D-8D43-1302A591E156}"/>
    <cellStyle name="20% - Akzent5 3" xfId="1664" xr:uid="{7FDD9A13-3DA6-46C0-BB65-19445FC7F9F2}"/>
    <cellStyle name="20% - Akzent5 3 2" xfId="1665" xr:uid="{D73EF0AF-AB08-4039-9042-0DB41419B2DA}"/>
    <cellStyle name="20% - Akzent5 3 2 2" xfId="1666" xr:uid="{274EA4F2-7347-4059-B8C0-C5983344FC66}"/>
    <cellStyle name="20% - Akzent5 3 2 2 2" xfId="1667" xr:uid="{CF991C1E-EAFC-45FB-9437-BC116267ED33}"/>
    <cellStyle name="20% - Akzent5 3 2 2 2 2" xfId="1668" xr:uid="{DDBE615C-5F70-42B8-9A71-4B11571EE341}"/>
    <cellStyle name="20% - Akzent5 3 2 2 2 2 2" xfId="1669" xr:uid="{7D98DF48-8C0C-4437-AD4F-E8E65FDC7258}"/>
    <cellStyle name="20% - Akzent5 3 2 2 2 2 2 2" xfId="1670" xr:uid="{715D41C6-E048-404C-9680-95BE44F95103}"/>
    <cellStyle name="20% - Akzent5 3 2 2 2 2 3" xfId="1671" xr:uid="{93BFB4FB-6C99-4188-8E95-E5406B8E03F9}"/>
    <cellStyle name="20% - Akzent5 3 2 2 2 2_Volatility" xfId="1672" xr:uid="{63DA9AAF-9E46-41B9-9222-049CD0245C17}"/>
    <cellStyle name="20% - Akzent5 3 2 2 2 3" xfId="1673" xr:uid="{4E277BEF-6247-46DD-961D-46E8F1458F51}"/>
    <cellStyle name="20% - Akzent5 3 2 2 2 3 2" xfId="1674" xr:uid="{4E7B821A-A7E3-43F0-87EF-EECD6FE021A5}"/>
    <cellStyle name="20% - Akzent5 3 2 2 2 4" xfId="1675" xr:uid="{AA6A5A6B-3E7D-42BF-BA26-328DEFA2B0AB}"/>
    <cellStyle name="20% - Akzent5 3 2 2 2_Volatility" xfId="1676" xr:uid="{47417707-729D-414C-A5B6-9741EA43B513}"/>
    <cellStyle name="20% - Akzent5 3 2 2 3" xfId="1677" xr:uid="{E986FE11-9108-42A1-BD81-9141E6EDC44F}"/>
    <cellStyle name="20% - Akzent5 3 2 2 3 2" xfId="1678" xr:uid="{85E7E3CF-36DB-4A48-8E49-52D7EC24D182}"/>
    <cellStyle name="20% - Akzent5 3 2 2 3 2 2" xfId="1679" xr:uid="{7E34BF75-C7C4-43BE-A7B3-CFF085CEBF5A}"/>
    <cellStyle name="20% - Akzent5 3 2 2 3 3" xfId="1680" xr:uid="{B95D8940-E9AD-437E-9BFE-2494F91D5DDF}"/>
    <cellStyle name="20% - Akzent5 3 2 2 3_Volatility" xfId="1681" xr:uid="{90D59D99-7325-4169-BEBA-94DAB89A7BF5}"/>
    <cellStyle name="20% - Akzent5 3 2 2 4" xfId="1682" xr:uid="{7D9E9B07-3817-44A0-9BB1-1DC8139AE995}"/>
    <cellStyle name="20% - Akzent5 3 2 2 4 2" xfId="1683" xr:uid="{62721906-05CF-4024-AC02-D52F505D6134}"/>
    <cellStyle name="20% - Akzent5 3 2 2 5" xfId="1684" xr:uid="{4434E616-7C1E-4BF9-AB71-C1B137CCE5D3}"/>
    <cellStyle name="20% - Akzent5 3 2 2_Volatility" xfId="1685" xr:uid="{8FBBD66E-A2D8-481D-B2DD-B7EFADC75B08}"/>
    <cellStyle name="20% - Akzent5 3 2 3" xfId="1686" xr:uid="{C833321E-000B-4BC7-937E-772A9CF5F419}"/>
    <cellStyle name="20% - Akzent5 3 2 3 2" xfId="1687" xr:uid="{BC401D9B-342B-42FD-8C22-776F2F7394F7}"/>
    <cellStyle name="20% - Akzent5 3 2 3 2 2" xfId="1688" xr:uid="{4D458625-D048-408F-842F-64C2ABBA61C8}"/>
    <cellStyle name="20% - Akzent5 3 2 3 2 2 2" xfId="1689" xr:uid="{EC3F495E-5683-42E9-9568-3D834824BE88}"/>
    <cellStyle name="20% - Akzent5 3 2 3 2 3" xfId="1690" xr:uid="{788958F3-D58D-443F-8E75-DB22E0781BD8}"/>
    <cellStyle name="20% - Akzent5 3 2 3 2_Volatility" xfId="1691" xr:uid="{ABD59F29-60F1-463C-BBBB-A878D46C9EFE}"/>
    <cellStyle name="20% - Akzent5 3 2 3 3" xfId="1692" xr:uid="{F9E689CE-0494-4D9F-AA23-9D8B651D26A6}"/>
    <cellStyle name="20% - Akzent5 3 2 3 3 2" xfId="1693" xr:uid="{D569C2A7-2F57-4670-9814-F2945D9F81F9}"/>
    <cellStyle name="20% - Akzent5 3 2 3 4" xfId="1694" xr:uid="{3E50C524-4A0D-48E7-B901-33D8BDE8284D}"/>
    <cellStyle name="20% - Akzent5 3 2 3_Volatility" xfId="1695" xr:uid="{96A307E1-29A3-4325-A360-364BC84F5C8D}"/>
    <cellStyle name="20% - Akzent5 3 2 4" xfId="1696" xr:uid="{440DA18E-1528-4290-9DCC-3095B8F1B3F3}"/>
    <cellStyle name="20% - Akzent5 3 2 4 2" xfId="1697" xr:uid="{44817B75-C3BB-4B37-8794-6E2920D78B67}"/>
    <cellStyle name="20% - Akzent5 3 2 4 2 2" xfId="1698" xr:uid="{D92EB3E9-0B7A-4CDB-839C-77C9957789B2}"/>
    <cellStyle name="20% - Akzent5 3 2 4 3" xfId="1699" xr:uid="{04940AB1-098B-4325-948D-854408FF79BA}"/>
    <cellStyle name="20% - Akzent5 3 2 4_Volatility" xfId="1700" xr:uid="{575D440C-2DC7-4A0E-8145-FFC05E4EED86}"/>
    <cellStyle name="20% - Akzent5 3 2 5" xfId="1701" xr:uid="{822934F4-547B-47D8-9822-90F03D5E1103}"/>
    <cellStyle name="20% - Akzent5 3 2 5 2" xfId="1702" xr:uid="{E0970FCD-7232-4E49-AEA1-4439774162EF}"/>
    <cellStyle name="20% - Akzent5 3 2 6" xfId="1703" xr:uid="{8B35FBAC-9049-40DA-B060-F5766824C6BC}"/>
    <cellStyle name="20% - Akzent5 3 2_Volatility" xfId="1704" xr:uid="{5AF7A26A-1533-47A8-A0EE-53E8171EA390}"/>
    <cellStyle name="20% - Akzent5 3 3" xfId="1705" xr:uid="{E519820E-5133-4CB7-A461-F7754423B610}"/>
    <cellStyle name="20% - Akzent5 3 3 2" xfId="1706" xr:uid="{F20C0597-3D27-48A3-A7CB-F9B1BA877405}"/>
    <cellStyle name="20% - Akzent5 3 3 2 2" xfId="1707" xr:uid="{B9A97772-5852-4064-AC70-A6A5DC4A7504}"/>
    <cellStyle name="20% - Akzent5 3 3 2 2 2" xfId="1708" xr:uid="{B287A81F-7840-4F19-B4B5-247FB844B505}"/>
    <cellStyle name="20% - Akzent5 3 3 2 2 2 2" xfId="1709" xr:uid="{E76B4C8E-F8C6-482C-BF89-58348F0412F6}"/>
    <cellStyle name="20% - Akzent5 3 3 2 2 3" xfId="1710" xr:uid="{D92FA8D8-B19F-4BAF-A837-5A2616698C31}"/>
    <cellStyle name="20% - Akzent5 3 3 2 2_Volatility" xfId="1711" xr:uid="{99F2860A-0CCC-4404-9179-284A9FC3107B}"/>
    <cellStyle name="20% - Akzent5 3 3 2 3" xfId="1712" xr:uid="{78B18DB9-80CD-4FA1-A5F4-0FC5878D93B4}"/>
    <cellStyle name="20% - Akzent5 3 3 2 3 2" xfId="1713" xr:uid="{EE2E3DFF-47BF-4DC3-B6C9-54BD129B0BB6}"/>
    <cellStyle name="20% - Akzent5 3 3 2 4" xfId="1714" xr:uid="{552A146C-F468-438F-B9BC-F6DDD919EDA5}"/>
    <cellStyle name="20% - Akzent5 3 3 2_Volatility" xfId="1715" xr:uid="{0B47D8A6-5C52-4B5D-BC5D-BC2A26C0F26D}"/>
    <cellStyle name="20% - Akzent5 3 3 3" xfId="1716" xr:uid="{B5B86684-F25E-4B37-BBE3-EB5F5FB07BD2}"/>
    <cellStyle name="20% - Akzent5 3 3 3 2" xfId="1717" xr:uid="{B24E742A-08CC-48FC-AAC2-3029C7D9A475}"/>
    <cellStyle name="20% - Akzent5 3 3 3 2 2" xfId="1718" xr:uid="{75460D9F-37A7-4812-99F8-CAF50665AAA3}"/>
    <cellStyle name="20% - Akzent5 3 3 3 3" xfId="1719" xr:uid="{8F574B25-96CC-4844-AC8F-573C88E268D7}"/>
    <cellStyle name="20% - Akzent5 3 3 3_Volatility" xfId="1720" xr:uid="{752B126B-B115-45DB-8A36-5A8BD0EAF46B}"/>
    <cellStyle name="20% - Akzent5 3 3 4" xfId="1721" xr:uid="{05145C4F-F03E-4A36-9930-EDB1510C8EC1}"/>
    <cellStyle name="20% - Akzent5 3 3 4 2" xfId="1722" xr:uid="{46399093-24CD-4801-9206-4AE31AED75C2}"/>
    <cellStyle name="20% - Akzent5 3 3 5" xfId="1723" xr:uid="{2D1C8F3C-A9A7-44E4-A117-3CC3784F5D48}"/>
    <cellStyle name="20% - Akzent5 3 3_Volatility" xfId="1724" xr:uid="{63D5467C-30CD-4CD8-85F4-5E2EBA3A2084}"/>
    <cellStyle name="20% - Akzent5 3 4" xfId="1725" xr:uid="{9DBB47B0-2743-499D-B135-AAED921663F7}"/>
    <cellStyle name="20% - Akzent5 3 4 2" xfId="1726" xr:uid="{D7D9ADDA-F3F0-4E10-A9AE-73C39B3FAE08}"/>
    <cellStyle name="20% - Akzent5 3 4 2 2" xfId="1727" xr:uid="{84B189E4-2F3B-4C2D-BF5C-4FE3C8726248}"/>
    <cellStyle name="20% - Akzent5 3 4 2 2 2" xfId="1728" xr:uid="{FB545471-9527-4783-B82A-E76EF2FADA42}"/>
    <cellStyle name="20% - Akzent5 3 4 2 3" xfId="1729" xr:uid="{74EE3E1F-C7FD-441C-9733-DA439B7CE9E5}"/>
    <cellStyle name="20% - Akzent5 3 4 2_Volatility" xfId="1730" xr:uid="{7ACBA3F3-0349-4B46-974D-C23E5377FADD}"/>
    <cellStyle name="20% - Akzent5 3 4 3" xfId="1731" xr:uid="{26910A23-91D0-4D28-87B4-97D3A7D11B6B}"/>
    <cellStyle name="20% - Akzent5 3 4 3 2" xfId="1732" xr:uid="{10B65508-9639-4047-8DA1-804BD8769EE3}"/>
    <cellStyle name="20% - Akzent5 3 4 4" xfId="1733" xr:uid="{6800DC76-B03D-4D03-A07B-D2AB5EA48DE1}"/>
    <cellStyle name="20% - Akzent5 3 4_Volatility" xfId="1734" xr:uid="{D9CECA31-E84B-4DF6-819C-7635983134D1}"/>
    <cellStyle name="20% - Akzent5 3 5" xfId="1735" xr:uid="{F4BF99C6-B267-40C0-8C4E-DD6802CAC1E0}"/>
    <cellStyle name="20% - Akzent5 3 5 2" xfId="1736" xr:uid="{6439E752-379A-402C-9B91-183211DACD2A}"/>
    <cellStyle name="20% - Akzent5 3 5 2 2" xfId="1737" xr:uid="{CE14E6BE-3EEE-4C28-82AB-F1288E619949}"/>
    <cellStyle name="20% - Akzent5 3 5 3" xfId="1738" xr:uid="{B7DE28B4-3955-4C5B-BC71-B8E8615BB1E6}"/>
    <cellStyle name="20% - Akzent5 3 5_Volatility" xfId="1739" xr:uid="{B3D93F25-CFF2-4DC7-86F1-C38F75DDE753}"/>
    <cellStyle name="20% - Akzent5 3 6" xfId="1740" xr:uid="{C3A84302-1704-42B6-A804-4101DB103E34}"/>
    <cellStyle name="20% - Akzent5 3 6 2" xfId="1741" xr:uid="{1DF3E7ED-49CD-46B7-94D9-2D9FC5DABBFE}"/>
    <cellStyle name="20% - Akzent5 3 7" xfId="1742" xr:uid="{AAE12B0F-DE33-4AAA-87E5-6E7314414CE0}"/>
    <cellStyle name="20% - Akzent5 3_Volatility" xfId="1743" xr:uid="{7B2CC7FC-16FD-46A3-A341-FCC943063F42}"/>
    <cellStyle name="20% - Akzent5 4" xfId="1744" xr:uid="{827FB5C4-C6EF-49C6-9030-FFF9AAE97DA8}"/>
    <cellStyle name="20% - Akzent5 4 2" xfId="1745" xr:uid="{B61D70C5-38CB-49DD-9BE5-CD7E346CE868}"/>
    <cellStyle name="20% - Akzent5 4 2 2" xfId="1746" xr:uid="{9FCEA2FB-F921-422B-970D-DA953464E73D}"/>
    <cellStyle name="20% - Akzent5 4 2 2 2" xfId="1747" xr:uid="{765580EE-3952-4053-9818-F6A38EF7B42C}"/>
    <cellStyle name="20% - Akzent5 4 2 2 2 2" xfId="1748" xr:uid="{8DD272A8-CEDB-47B1-9B35-7CE73A29B47B}"/>
    <cellStyle name="20% - Akzent5 4 2 2 2 2 2" xfId="1749" xr:uid="{C97F3F5B-40E3-4FCA-BB9E-110B15350B12}"/>
    <cellStyle name="20% - Akzent5 4 2 2 2 3" xfId="1750" xr:uid="{79873F54-4FC8-4B05-8221-3CEEF6831C48}"/>
    <cellStyle name="20% - Akzent5 4 2 2 2_Volatility" xfId="1751" xr:uid="{6D9F83F7-36D7-4142-AD6F-56E916D4367B}"/>
    <cellStyle name="20% - Akzent5 4 2 2 3" xfId="1752" xr:uid="{0D5E846A-E2A8-43D9-A75D-4CFE4B4A2B3B}"/>
    <cellStyle name="20% - Akzent5 4 2 2 3 2" xfId="1753" xr:uid="{1EFFCA64-F2D3-4EB3-95F0-ED641F43EE7E}"/>
    <cellStyle name="20% - Akzent5 4 2 2 4" xfId="1754" xr:uid="{5C3CE45B-28F5-4E04-AE7C-8E630BDE2EC9}"/>
    <cellStyle name="20% - Akzent5 4 2 2_Volatility" xfId="1755" xr:uid="{9667945A-D9BD-4C07-BDCF-9ED869461A1A}"/>
    <cellStyle name="20% - Akzent5 4 2 3" xfId="1756" xr:uid="{EAA1DB48-9D8A-4432-893F-5FD1F0DC470A}"/>
    <cellStyle name="20% - Akzent5 4 2 3 2" xfId="1757" xr:uid="{5178C33C-2C04-4C85-8E8E-188919004289}"/>
    <cellStyle name="20% - Akzent5 4 2 3 2 2" xfId="1758" xr:uid="{EF66EE00-E8AB-495F-8542-E981E89297A4}"/>
    <cellStyle name="20% - Akzent5 4 2 3 3" xfId="1759" xr:uid="{0F2FEACA-F20E-4E35-AA9D-FD0411350152}"/>
    <cellStyle name="20% - Akzent5 4 2 3_Volatility" xfId="1760" xr:uid="{C0E3F113-0A2D-47A8-B52A-BB6E47977291}"/>
    <cellStyle name="20% - Akzent5 4 2 4" xfId="1761" xr:uid="{02930638-A02E-4BDD-93D0-356D3497FB13}"/>
    <cellStyle name="20% - Akzent5 4 2 4 2" xfId="1762" xr:uid="{EE186C9A-CED2-4637-8A0C-FEA72DFE455E}"/>
    <cellStyle name="20% - Akzent5 4 2 5" xfId="1763" xr:uid="{AB3C2412-38A0-4558-96E0-41F6E538B1E2}"/>
    <cellStyle name="20% - Akzent5 4 2_Volatility" xfId="1764" xr:uid="{807A3428-4751-4773-ACF9-7A20A666A716}"/>
    <cellStyle name="20% - Akzent5 4 3" xfId="1765" xr:uid="{AAA70AF3-ECAC-4722-BB52-3088E0607B9C}"/>
    <cellStyle name="20% - Akzent5 4 3 2" xfId="1766" xr:uid="{19D1C571-1D47-4DBE-8799-C2DC6E1A0BE4}"/>
    <cellStyle name="20% - Akzent5 4 3 2 2" xfId="1767" xr:uid="{DF164A55-EDB5-4D3D-AEFC-C0A0A19E30DD}"/>
    <cellStyle name="20% - Akzent5 4 3 2 2 2" xfId="1768" xr:uid="{5F65139B-E05F-4D44-A4F5-CABBC5664A86}"/>
    <cellStyle name="20% - Akzent5 4 3 2 3" xfId="1769" xr:uid="{820D36E1-BEB1-45B1-B113-8868B0C8E567}"/>
    <cellStyle name="20% - Akzent5 4 3 2_Volatility" xfId="1770" xr:uid="{727B9799-63B9-416E-9432-A7239CE693E9}"/>
    <cellStyle name="20% - Akzent5 4 3 3" xfId="1771" xr:uid="{E1ED9B70-7E53-4D86-9787-CFBBC3357D9A}"/>
    <cellStyle name="20% - Akzent5 4 3 3 2" xfId="1772" xr:uid="{89F08F34-0F58-4490-A4B9-39792C8D5CD4}"/>
    <cellStyle name="20% - Akzent5 4 3 4" xfId="1773" xr:uid="{083BEBF0-BDCA-4D29-9790-AC6265B7871C}"/>
    <cellStyle name="20% - Akzent5 4 3_Volatility" xfId="1774" xr:uid="{028C9A40-0BFE-41E1-BAE8-0202F9A04939}"/>
    <cellStyle name="20% - Akzent5 4 4" xfId="1775" xr:uid="{AE41AB35-B821-47EA-8314-192E606483BB}"/>
    <cellStyle name="20% - Akzent5 4 4 2" xfId="1776" xr:uid="{B4FC73CE-F451-4918-A05B-0833C941FA41}"/>
    <cellStyle name="20% - Akzent5 4 4 2 2" xfId="1777" xr:uid="{209487D0-29ED-4E45-9149-D2D5121C8901}"/>
    <cellStyle name="20% - Akzent5 4 4 3" xfId="1778" xr:uid="{4E4A329C-22DD-40A4-AD31-7D9C24576AC7}"/>
    <cellStyle name="20% - Akzent5 4 4_Volatility" xfId="1779" xr:uid="{854B3954-17E1-4347-8880-9C04413A54A5}"/>
    <cellStyle name="20% - Akzent5 4 5" xfId="1780" xr:uid="{69654205-5E37-4884-BDAC-F62F84AF1A87}"/>
    <cellStyle name="20% - Akzent5 4 5 2" xfId="1781" xr:uid="{9C77E484-BFD5-4841-B874-B97BC22FD511}"/>
    <cellStyle name="20% - Akzent5 4 6" xfId="1782" xr:uid="{10BA3044-AD77-453C-B713-2D05DF1DCCCD}"/>
    <cellStyle name="20% - Akzent5 4_Volatility" xfId="1783" xr:uid="{D1866F59-611C-4D9B-84BD-6AF2BF4D49FE}"/>
    <cellStyle name="20% - Akzent5 5" xfId="1784" xr:uid="{C9545AEE-142C-4328-BF03-C8056DC57C14}"/>
    <cellStyle name="20% - Akzent5 5 2" xfId="1785" xr:uid="{2D802A56-501D-4469-899F-E2CBF7F6C19D}"/>
    <cellStyle name="20% - Akzent5 5 2 2" xfId="1786" xr:uid="{77BCB5FB-F029-492C-9F0D-770BBE28EA28}"/>
    <cellStyle name="20% - Akzent5 5 2 2 2" xfId="1787" xr:uid="{97C569E5-55DE-402E-983F-7C633263EABA}"/>
    <cellStyle name="20% - Akzent5 5 2 2 2 2" xfId="1788" xr:uid="{38254C8F-D36F-4853-9E04-2DD487FC331F}"/>
    <cellStyle name="20% - Akzent5 5 2 2 3" xfId="1789" xr:uid="{1E738F71-DC91-4ACB-AD00-47693C321F35}"/>
    <cellStyle name="20% - Akzent5 5 2 2_Volatility" xfId="1790" xr:uid="{45EDDEE8-DA0A-4A73-B96D-8C69FCD0530E}"/>
    <cellStyle name="20% - Akzent5 5 2 3" xfId="1791" xr:uid="{47F1ED4D-8603-4EE7-B066-AABA33540E3D}"/>
    <cellStyle name="20% - Akzent5 5 2 3 2" xfId="1792" xr:uid="{2C75063D-A164-4448-8C27-1305D108CBD8}"/>
    <cellStyle name="20% - Akzent5 5 2 4" xfId="1793" xr:uid="{20F54BBE-3B71-4351-82B0-8950B296C689}"/>
    <cellStyle name="20% - Akzent5 5 2_Volatility" xfId="1794" xr:uid="{DE04CF29-035A-4426-98FB-0586FED63D7A}"/>
    <cellStyle name="20% - Akzent5 5 3" xfId="1795" xr:uid="{C889BAF8-FD10-4C27-9D56-E560002A95D2}"/>
    <cellStyle name="20% - Akzent5 5 3 2" xfId="1796" xr:uid="{91F4F3E7-71C7-4FCC-9277-16BB88C39AF8}"/>
    <cellStyle name="20% - Akzent5 5 3 2 2" xfId="1797" xr:uid="{A0DA7B5E-16C7-44F8-AD24-A15A31A46201}"/>
    <cellStyle name="20% - Akzent5 5 3 3" xfId="1798" xr:uid="{240B5BDD-2C9E-420C-A1F6-5551E074A525}"/>
    <cellStyle name="20% - Akzent5 5 3_Volatility" xfId="1799" xr:uid="{6DC4B798-0DED-4E17-8EF0-48FAC1491F9D}"/>
    <cellStyle name="20% - Akzent5 5 4" xfId="1800" xr:uid="{6DC0C5FC-5E58-425D-806A-9A69FAC2D948}"/>
    <cellStyle name="20% - Akzent5 5 4 2" xfId="1801" xr:uid="{9C2C2570-2986-4D59-917F-FFC5DD4B10D5}"/>
    <cellStyle name="20% - Akzent5 5 5" xfId="1802" xr:uid="{7F0A7814-55E9-440D-A781-C7CE8AE3A607}"/>
    <cellStyle name="20% - Akzent5 5_Volatility" xfId="1803" xr:uid="{877D5CC2-4784-4585-8A5A-B1E32443AE4B}"/>
    <cellStyle name="20% - Akzent5 6" xfId="1804" xr:uid="{554152D5-99CE-42A0-B416-7B3861DF1736}"/>
    <cellStyle name="20% - Akzent5 6 2" xfId="1805" xr:uid="{5A110759-575A-4D66-AF16-945A47D888C5}"/>
    <cellStyle name="20% - Akzent5 6 2 2" xfId="1806" xr:uid="{3F7F7241-16A2-4228-B0BB-D70D74EB72B0}"/>
    <cellStyle name="20% - Akzent5 6 2 2 2" xfId="1807" xr:uid="{5DB54490-11C6-40F2-A92B-1A0C1ECAEFC9}"/>
    <cellStyle name="20% - Akzent5 6 2 3" xfId="1808" xr:uid="{761892AC-6559-4B97-8399-26E5006C39E1}"/>
    <cellStyle name="20% - Akzent5 6 2_Volatility" xfId="1809" xr:uid="{B9C29B6E-4DE5-427B-80AC-B0E0DD345AAF}"/>
    <cellStyle name="20% - Akzent5 6 3" xfId="1810" xr:uid="{0FCF13B2-C366-45D0-94D2-1401C453E66E}"/>
    <cellStyle name="20% - Akzent5 6 3 2" xfId="1811" xr:uid="{E455890A-8D65-40DD-B7D2-5CA2A47453FB}"/>
    <cellStyle name="20% - Akzent5 6 4" xfId="1812" xr:uid="{48614909-CD2E-49D9-B325-DFF5AF85499E}"/>
    <cellStyle name="20% - Akzent5 6_Volatility" xfId="1813" xr:uid="{750EB9B3-1F7E-4997-8157-23766B773FC5}"/>
    <cellStyle name="20% - Akzent5 7" xfId="1814" xr:uid="{48267F1B-B14A-4424-B9FD-FBABF2B548C0}"/>
    <cellStyle name="20% - Akzent5 7 2" xfId="1815" xr:uid="{CEC249EF-1D73-4732-B45D-E87A0E03685F}"/>
    <cellStyle name="20% - Akzent5 7 2 2" xfId="1816" xr:uid="{3D00FA7C-F950-49B6-B56D-4230C78EEE04}"/>
    <cellStyle name="20% - Akzent5 7 3" xfId="1817" xr:uid="{7BEDCB60-4D16-44DC-B402-E2FD0D766B9B}"/>
    <cellStyle name="20% - Akzent5 7_Volatility" xfId="1818" xr:uid="{74B165C7-2477-4DF4-BD96-FA650F30EE23}"/>
    <cellStyle name="20% - Akzent5 8" xfId="1819" xr:uid="{B5EDA531-42E9-46CB-882A-0535E9F2C1C6}"/>
    <cellStyle name="20% - Akzent5 8 2" xfId="1820" xr:uid="{DC5A52A3-CA92-49A4-859E-D5204D8477E6}"/>
    <cellStyle name="20% - Akzent5 9" xfId="1821" xr:uid="{D048C107-DE62-45E4-AE6D-D62A69B50FEE}"/>
    <cellStyle name="20% - Akzent5_Volatility" xfId="1822" xr:uid="{053B39E3-17F9-44B4-8FFD-AB06959CD412}"/>
    <cellStyle name="20% - Akzent6" xfId="1823" xr:uid="{FA052B54-AFCB-4D73-B71D-5AE5EA0DC56B}"/>
    <cellStyle name="20% - Akzent6 2" xfId="1824" xr:uid="{A4BD85DC-26D3-4420-A07F-507BD737D403}"/>
    <cellStyle name="20% - Akzent6 2 2" xfId="1825" xr:uid="{2CF6F32A-0060-4877-99AF-D00CCE5EEF3F}"/>
    <cellStyle name="20% - Akzent6 2 2 2" xfId="1826" xr:uid="{DB500C2F-3FFB-4AA1-A529-0E7806F41E74}"/>
    <cellStyle name="20% - Akzent6 2 2 2 2" xfId="1827" xr:uid="{17D3D41D-6BF0-4156-842C-1F916E67929D}"/>
    <cellStyle name="20% - Akzent6 2 2 2 2 2" xfId="1828" xr:uid="{806AD7E6-FC84-420B-A97D-EA01418D2301}"/>
    <cellStyle name="20% - Akzent6 2 2 2 2 2 2" xfId="1829" xr:uid="{D8E7CFC9-7F01-49EB-87FF-056D77CEA843}"/>
    <cellStyle name="20% - Akzent6 2 2 2 2 2 2 2" xfId="1830" xr:uid="{0F53A802-7F3F-4AFB-BEA2-47A15374C40B}"/>
    <cellStyle name="20% - Akzent6 2 2 2 2 2 2 2 2" xfId="1831" xr:uid="{32D358A1-8103-4B69-AA2C-681E860F2BA3}"/>
    <cellStyle name="20% - Akzent6 2 2 2 2 2 2 3" xfId="1832" xr:uid="{A08A16D8-5575-492E-9AA4-EC4FF081F5D3}"/>
    <cellStyle name="20% - Akzent6 2 2 2 2 2 2_Volatility" xfId="1833" xr:uid="{B7909A9E-ADD4-4153-AC4F-CEA721BF085F}"/>
    <cellStyle name="20% - Akzent6 2 2 2 2 2 3" xfId="1834" xr:uid="{730AA30B-A388-4D32-BBA9-125D772B1295}"/>
    <cellStyle name="20% - Akzent6 2 2 2 2 2 3 2" xfId="1835" xr:uid="{F48A9823-17EF-442B-8BB8-A7196C706E42}"/>
    <cellStyle name="20% - Akzent6 2 2 2 2 2 4" xfId="1836" xr:uid="{D26FB136-0D3E-4713-9E86-DEF73E687C5A}"/>
    <cellStyle name="20% - Akzent6 2 2 2 2 2_Volatility" xfId="1837" xr:uid="{82C780C4-BBC2-4AA7-9F6C-01E219719402}"/>
    <cellStyle name="20% - Akzent6 2 2 2 2 3" xfId="1838" xr:uid="{F8E00C92-957B-4702-A9B9-399CFC9BD9AF}"/>
    <cellStyle name="20% - Akzent6 2 2 2 2 3 2" xfId="1839" xr:uid="{D9D8CD2C-B211-450F-B17B-AB85AEF0A5A3}"/>
    <cellStyle name="20% - Akzent6 2 2 2 2 3 2 2" xfId="1840" xr:uid="{E206131E-74BB-4D98-AC49-6265BE462ACE}"/>
    <cellStyle name="20% - Akzent6 2 2 2 2 3 3" xfId="1841" xr:uid="{70A90C15-5F90-4E04-ABC7-ABDB4009ADD4}"/>
    <cellStyle name="20% - Akzent6 2 2 2 2 3_Volatility" xfId="1842" xr:uid="{0A52EFD7-4361-466D-A0EF-1B582BA00C94}"/>
    <cellStyle name="20% - Akzent6 2 2 2 2 4" xfId="1843" xr:uid="{4074110F-D93B-4CC1-867D-0376D40B9CCC}"/>
    <cellStyle name="20% - Akzent6 2 2 2 2 4 2" xfId="1844" xr:uid="{0A77615D-276C-4919-AD52-41EE369F0FD3}"/>
    <cellStyle name="20% - Akzent6 2 2 2 2 5" xfId="1845" xr:uid="{9B872180-271C-4E7E-8C2E-73385F76DEAF}"/>
    <cellStyle name="20% - Akzent6 2 2 2 2_Volatility" xfId="1846" xr:uid="{D853796E-D7EE-453F-AE30-DBE028D51C88}"/>
    <cellStyle name="20% - Akzent6 2 2 2 3" xfId="1847" xr:uid="{239414CD-6F54-4C5E-A731-D65BFE6C2BB7}"/>
    <cellStyle name="20% - Akzent6 2 2 2 3 2" xfId="1848" xr:uid="{F86DD544-959C-4458-8769-944597593BD4}"/>
    <cellStyle name="20% - Akzent6 2 2 2 3 2 2" xfId="1849" xr:uid="{A53ECCD1-941C-4ECE-B800-D15F289B4A42}"/>
    <cellStyle name="20% - Akzent6 2 2 2 3 2 2 2" xfId="1850" xr:uid="{D79124C5-4908-4014-99C4-77E1BF0E056D}"/>
    <cellStyle name="20% - Akzent6 2 2 2 3 2 3" xfId="1851" xr:uid="{90873CE9-96FB-4F35-A658-298095725424}"/>
    <cellStyle name="20% - Akzent6 2 2 2 3 2_Volatility" xfId="1852" xr:uid="{5B9DF726-1BE0-4B45-A026-4339453AE5EA}"/>
    <cellStyle name="20% - Akzent6 2 2 2 3 3" xfId="1853" xr:uid="{E9B022EC-DEBF-49BB-BA3F-7F93811F628C}"/>
    <cellStyle name="20% - Akzent6 2 2 2 3 3 2" xfId="1854" xr:uid="{2B7FF370-D499-481A-A6F0-7A970CE613E6}"/>
    <cellStyle name="20% - Akzent6 2 2 2 3 4" xfId="1855" xr:uid="{4A5BB5A3-5D50-4FB0-BF13-489FB8AF6E9B}"/>
    <cellStyle name="20% - Akzent6 2 2 2 3_Volatility" xfId="1856" xr:uid="{3527EF9E-EEAB-4966-8E95-1F91B3AF2F17}"/>
    <cellStyle name="20% - Akzent6 2 2 2 4" xfId="1857" xr:uid="{73D38518-6AB7-46FE-A61A-91CEF3A0978B}"/>
    <cellStyle name="20% - Akzent6 2 2 2 4 2" xfId="1858" xr:uid="{680106A5-68A0-404B-B763-6FA0F965E98A}"/>
    <cellStyle name="20% - Akzent6 2 2 2 4 2 2" xfId="1859" xr:uid="{76533113-7418-4E29-9789-D7FC6F48DA6A}"/>
    <cellStyle name="20% - Akzent6 2 2 2 4 3" xfId="1860" xr:uid="{A48567C3-EFA6-4F2D-8FD7-4285FBF1345B}"/>
    <cellStyle name="20% - Akzent6 2 2 2 4_Volatility" xfId="1861" xr:uid="{48AB5598-5D6D-49B8-A427-EFD319AB8BE7}"/>
    <cellStyle name="20% - Akzent6 2 2 2 5" xfId="1862" xr:uid="{056A68A7-969A-4427-81D5-5FA5087771EE}"/>
    <cellStyle name="20% - Akzent6 2 2 2 5 2" xfId="1863" xr:uid="{C1A1A2B2-F3D1-4ADC-A7EC-6893242E577E}"/>
    <cellStyle name="20% - Akzent6 2 2 2 6" xfId="1864" xr:uid="{3CBBC8BC-39C4-49AA-BB83-88253C7E33EA}"/>
    <cellStyle name="20% - Akzent6 2 2 2_Volatility" xfId="1865" xr:uid="{F619B7BD-7D6D-466C-AE0D-D757482B3BA4}"/>
    <cellStyle name="20% - Akzent6 2 2 3" xfId="1866" xr:uid="{76AF6716-0AFB-4163-BA63-16C2E5FC2866}"/>
    <cellStyle name="20% - Akzent6 2 2 3 2" xfId="1867" xr:uid="{23FA283E-4454-471F-8C67-24F4EF053C5C}"/>
    <cellStyle name="20% - Akzent6 2 2 3 2 2" xfId="1868" xr:uid="{0C9C565A-982A-49B6-8F96-82C2511E7803}"/>
    <cellStyle name="20% - Akzent6 2 2 3 2 2 2" xfId="1869" xr:uid="{86F46D90-E444-4793-9E24-45E1EE7F95EA}"/>
    <cellStyle name="20% - Akzent6 2 2 3 2 2 2 2" xfId="1870" xr:uid="{180D1EA0-1C21-4FD4-ABF1-20242A83F47B}"/>
    <cellStyle name="20% - Akzent6 2 2 3 2 2 3" xfId="1871" xr:uid="{52332405-DF2C-46F4-A6A6-441552864C19}"/>
    <cellStyle name="20% - Akzent6 2 2 3 2 2_Volatility" xfId="1872" xr:uid="{141CFACB-478F-4FEC-9682-B207034C8B30}"/>
    <cellStyle name="20% - Akzent6 2 2 3 2 3" xfId="1873" xr:uid="{A48638E8-B80F-454C-9EFE-E3CDDD1CC1BD}"/>
    <cellStyle name="20% - Akzent6 2 2 3 2 3 2" xfId="1874" xr:uid="{F10D4E02-2358-4AA3-BEDF-6DCA5881F05D}"/>
    <cellStyle name="20% - Akzent6 2 2 3 2 4" xfId="1875" xr:uid="{7BE2C704-65BC-454B-ACC2-B0848D082134}"/>
    <cellStyle name="20% - Akzent6 2 2 3 2_Volatility" xfId="1876" xr:uid="{A89300E9-F8B5-45EF-8568-3F4FBF129C5E}"/>
    <cellStyle name="20% - Akzent6 2 2 3 3" xfId="1877" xr:uid="{C8531643-C0A5-4E2F-807E-6CDCFC69EEB9}"/>
    <cellStyle name="20% - Akzent6 2 2 3 3 2" xfId="1878" xr:uid="{A7F77AA7-689B-4499-9B1E-8B3B8DFD5DC7}"/>
    <cellStyle name="20% - Akzent6 2 2 3 3 2 2" xfId="1879" xr:uid="{56357F7F-6B2D-4ADE-A951-2A18149BBEFF}"/>
    <cellStyle name="20% - Akzent6 2 2 3 3 3" xfId="1880" xr:uid="{CE5EA31A-D26C-46B6-A85D-C1FC30CD2582}"/>
    <cellStyle name="20% - Akzent6 2 2 3 3_Volatility" xfId="1881" xr:uid="{88D00BC9-6229-42A4-96F9-7E62AA2EE211}"/>
    <cellStyle name="20% - Akzent6 2 2 3 4" xfId="1882" xr:uid="{BE535E46-4C6E-4A64-917E-0106951D8E49}"/>
    <cellStyle name="20% - Akzent6 2 2 3 4 2" xfId="1883" xr:uid="{0B4E4DAC-B257-45A9-974B-9F9D62626CF9}"/>
    <cellStyle name="20% - Akzent6 2 2 3 5" xfId="1884" xr:uid="{B2647A14-447C-4171-A840-D94E529E51EB}"/>
    <cellStyle name="20% - Akzent6 2 2 3_Volatility" xfId="1885" xr:uid="{BF432414-BA43-4BE1-9714-F5BC45241B35}"/>
    <cellStyle name="20% - Akzent6 2 2 4" xfId="1886" xr:uid="{B7201E8E-C54B-4B91-87E4-80ABDA3DFCBA}"/>
    <cellStyle name="20% - Akzent6 2 2 4 2" xfId="1887" xr:uid="{BD21AE18-0826-4B62-97F9-62BB8702A492}"/>
    <cellStyle name="20% - Akzent6 2 2 4 2 2" xfId="1888" xr:uid="{E50960F9-1D34-4B0C-9EC0-36A9661B0C24}"/>
    <cellStyle name="20% - Akzent6 2 2 4 2 2 2" xfId="1889" xr:uid="{CEC92CDC-4AB1-4718-86C5-6801B3052968}"/>
    <cellStyle name="20% - Akzent6 2 2 4 2 3" xfId="1890" xr:uid="{ED1119F7-15C4-48B9-8535-3C1056A7EC3E}"/>
    <cellStyle name="20% - Akzent6 2 2 4 2_Volatility" xfId="1891" xr:uid="{2D10D50B-7D4F-4D36-960C-31313E11908F}"/>
    <cellStyle name="20% - Akzent6 2 2 4 3" xfId="1892" xr:uid="{520CCB5C-CB7C-46FC-83A5-786D2A5E9A74}"/>
    <cellStyle name="20% - Akzent6 2 2 4 3 2" xfId="1893" xr:uid="{FFD49830-519F-4BB1-97DC-7013365E0B9F}"/>
    <cellStyle name="20% - Akzent6 2 2 4 4" xfId="1894" xr:uid="{0BE7B445-A6C3-4267-B830-B92A7983EA52}"/>
    <cellStyle name="20% - Akzent6 2 2 4_Volatility" xfId="1895" xr:uid="{94FF1859-78E8-430B-B415-D609E8E4A51E}"/>
    <cellStyle name="20% - Akzent6 2 2 5" xfId="1896" xr:uid="{7E8DA836-59A1-4FC8-AB3F-086BB6DC01F0}"/>
    <cellStyle name="20% - Akzent6 2 2 5 2" xfId="1897" xr:uid="{0CE24931-D52B-4E6F-95E4-6C238A4582A3}"/>
    <cellStyle name="20% - Akzent6 2 2 5 2 2" xfId="1898" xr:uid="{CE1B86D8-5BFA-4BD8-A439-E0B23BAEC0B8}"/>
    <cellStyle name="20% - Akzent6 2 2 5 3" xfId="1899" xr:uid="{453C3247-B544-4DF7-BFD2-BF5A814091ED}"/>
    <cellStyle name="20% - Akzent6 2 2 5_Volatility" xfId="1900" xr:uid="{DEE7D7FA-2D91-43ED-A45A-1DBD05D560A4}"/>
    <cellStyle name="20% - Akzent6 2 2 6" xfId="1901" xr:uid="{8B4BAB82-CD16-4766-8921-1DCB85099EAA}"/>
    <cellStyle name="20% - Akzent6 2 2 6 2" xfId="1902" xr:uid="{EEA87A6D-D705-4F6F-BE06-A4BFEB9B9F8B}"/>
    <cellStyle name="20% - Akzent6 2 2 7" xfId="1903" xr:uid="{4E0FF463-D938-4410-BC46-6B5E8A9B8016}"/>
    <cellStyle name="20% - Akzent6 2 2_Volatility" xfId="1904" xr:uid="{691FE2F4-5D3A-45A3-9C2B-0A9DA4F29408}"/>
    <cellStyle name="20% - Akzent6 2 3" xfId="1905" xr:uid="{D70536BA-9C2D-427C-A018-6B512B775492}"/>
    <cellStyle name="20% - Akzent6 2 3 2" xfId="1906" xr:uid="{CAAE00F5-CA90-45D3-85C8-D70AE0E27D81}"/>
    <cellStyle name="20% - Akzent6 2 3 2 2" xfId="1907" xr:uid="{D782F98B-22C8-444A-8AC7-348EBDDA03C1}"/>
    <cellStyle name="20% - Akzent6 2 3 2 2 2" xfId="1908" xr:uid="{2B06ACEF-F96D-49FB-B8A6-CD28BF3227DC}"/>
    <cellStyle name="20% - Akzent6 2 3 2 2 2 2" xfId="1909" xr:uid="{1F986615-B0AB-42DA-9C71-9ECA05E3BECC}"/>
    <cellStyle name="20% - Akzent6 2 3 2 2 2 2 2" xfId="1910" xr:uid="{C568C625-0698-4524-A369-AC07569F0997}"/>
    <cellStyle name="20% - Akzent6 2 3 2 2 2 3" xfId="1911" xr:uid="{65143F84-66C4-49A9-96A0-C06B1EEEABA0}"/>
    <cellStyle name="20% - Akzent6 2 3 2 2 2_Volatility" xfId="1912" xr:uid="{2ACB225D-BAA9-459A-966C-921D4EDB2B75}"/>
    <cellStyle name="20% - Akzent6 2 3 2 2 3" xfId="1913" xr:uid="{8155C964-494E-4B88-B40F-8BA6EE5AB1C9}"/>
    <cellStyle name="20% - Akzent6 2 3 2 2 3 2" xfId="1914" xr:uid="{DFC297B3-3305-4144-AE16-91407997BBDB}"/>
    <cellStyle name="20% - Akzent6 2 3 2 2 4" xfId="1915" xr:uid="{E03D4859-86D5-4F38-9F37-72C6D3252246}"/>
    <cellStyle name="20% - Akzent6 2 3 2 2_Volatility" xfId="1916" xr:uid="{EE3B4B75-9379-4707-A05D-1A3C2DAA90A9}"/>
    <cellStyle name="20% - Akzent6 2 3 2 3" xfId="1917" xr:uid="{89952D8C-85D5-4606-99DA-9E0772037E86}"/>
    <cellStyle name="20% - Akzent6 2 3 2 3 2" xfId="1918" xr:uid="{AB1FE627-E9D9-48EF-B7FC-1CFBBFB6AD67}"/>
    <cellStyle name="20% - Akzent6 2 3 2 3 2 2" xfId="1919" xr:uid="{2A2E8A8C-5E84-44A1-853F-E4A2BDEFE664}"/>
    <cellStyle name="20% - Akzent6 2 3 2 3 3" xfId="1920" xr:uid="{7E4DE12E-141F-4CEB-851F-015EC715C8A4}"/>
    <cellStyle name="20% - Akzent6 2 3 2 3_Volatility" xfId="1921" xr:uid="{D77D2C39-5A14-40C1-8E52-7054D1B487EF}"/>
    <cellStyle name="20% - Akzent6 2 3 2 4" xfId="1922" xr:uid="{1949DFF2-F572-4160-B678-A1B921B8C3ED}"/>
    <cellStyle name="20% - Akzent6 2 3 2 4 2" xfId="1923" xr:uid="{AD0694D0-A52F-441E-9AE9-79D2D398852B}"/>
    <cellStyle name="20% - Akzent6 2 3 2 5" xfId="1924" xr:uid="{32BDCB57-11CB-44ED-8417-6CF26E2E4CFE}"/>
    <cellStyle name="20% - Akzent6 2 3 2_Volatility" xfId="1925" xr:uid="{2A9A67F2-4B9C-43C1-BB63-DDC280FFC467}"/>
    <cellStyle name="20% - Akzent6 2 3 3" xfId="1926" xr:uid="{5A3FBBF0-1672-4D92-A3C7-443B1CA6FA58}"/>
    <cellStyle name="20% - Akzent6 2 3 3 2" xfId="1927" xr:uid="{B3FE4F9C-23B6-4243-9EBB-9A9FF8B4B471}"/>
    <cellStyle name="20% - Akzent6 2 3 3 2 2" xfId="1928" xr:uid="{E77A71A3-7CDE-46A0-9EA4-7ECB5E7C188F}"/>
    <cellStyle name="20% - Akzent6 2 3 3 2 2 2" xfId="1929" xr:uid="{E4E2167A-4B7F-493E-B556-81AB51D6ADAE}"/>
    <cellStyle name="20% - Akzent6 2 3 3 2 3" xfId="1930" xr:uid="{5561D77E-DCE5-44BF-9B88-1BCDBDF97789}"/>
    <cellStyle name="20% - Akzent6 2 3 3 2_Volatility" xfId="1931" xr:uid="{B12CA841-0308-4135-A541-9E35C8FCB8E5}"/>
    <cellStyle name="20% - Akzent6 2 3 3 3" xfId="1932" xr:uid="{70444B0C-AF94-408C-A491-0396674B4736}"/>
    <cellStyle name="20% - Akzent6 2 3 3 3 2" xfId="1933" xr:uid="{F5BCA64E-9E56-4F05-9DE3-CDAD7038E707}"/>
    <cellStyle name="20% - Akzent6 2 3 3 4" xfId="1934" xr:uid="{6E04DFB4-D21F-4C4B-A7E4-86C14AAC73AD}"/>
    <cellStyle name="20% - Akzent6 2 3 3_Volatility" xfId="1935" xr:uid="{3AE5E931-ED56-4E5A-896C-DDA262F4BF29}"/>
    <cellStyle name="20% - Akzent6 2 3 4" xfId="1936" xr:uid="{0AD058BF-2930-4C7C-AC52-44D6377EDA14}"/>
    <cellStyle name="20% - Akzent6 2 3 4 2" xfId="1937" xr:uid="{49B58894-7BF1-42C0-9B1B-E2097AF421D2}"/>
    <cellStyle name="20% - Akzent6 2 3 4 2 2" xfId="1938" xr:uid="{931CE02A-54AF-4446-951E-E37FC53EFEC7}"/>
    <cellStyle name="20% - Akzent6 2 3 4 3" xfId="1939" xr:uid="{49604D13-810B-4DED-985F-85BB566C3E55}"/>
    <cellStyle name="20% - Akzent6 2 3 4_Volatility" xfId="1940" xr:uid="{C4B2E385-3EF3-4692-AEF3-579392F7466D}"/>
    <cellStyle name="20% - Akzent6 2 3 5" xfId="1941" xr:uid="{C1A79BF4-2BA1-4B1B-B871-C82EDAB58FE5}"/>
    <cellStyle name="20% - Akzent6 2 3 5 2" xfId="1942" xr:uid="{F183949D-F78A-4CA8-A7A0-085FD33A433C}"/>
    <cellStyle name="20% - Akzent6 2 3 6" xfId="1943" xr:uid="{26508616-B4CA-440B-9753-C18CC0B156C2}"/>
    <cellStyle name="20% - Akzent6 2 3_Volatility" xfId="1944" xr:uid="{1162C8F5-3B39-45C5-B20F-FA7CB6B47F9B}"/>
    <cellStyle name="20% - Akzent6 2 4" xfId="1945" xr:uid="{647D0426-2AF9-4DDB-BA09-F5A38A9A177C}"/>
    <cellStyle name="20% - Akzent6 2 4 2" xfId="1946" xr:uid="{CB30D637-1908-42A8-A81F-14A184BA104E}"/>
    <cellStyle name="20% - Akzent6 2 4 2 2" xfId="1947" xr:uid="{6896A7F3-ED72-4C4E-A670-F331EFBDA514}"/>
    <cellStyle name="20% - Akzent6 2 4 2 2 2" xfId="1948" xr:uid="{ADBD8FA9-61E3-4D22-AFF7-9904A6548FBB}"/>
    <cellStyle name="20% - Akzent6 2 4 2 2 2 2" xfId="1949" xr:uid="{02D1A2A7-0A87-44DD-B8FA-898A32CC5BF9}"/>
    <cellStyle name="20% - Akzent6 2 4 2 2 3" xfId="1950" xr:uid="{9C72B36C-7849-457A-B68F-C5ECCC1FFB03}"/>
    <cellStyle name="20% - Akzent6 2 4 2 2_Volatility" xfId="1951" xr:uid="{CAAB15A5-E463-44D6-B462-D0C71697891B}"/>
    <cellStyle name="20% - Akzent6 2 4 2 3" xfId="1952" xr:uid="{871B6A42-E145-492D-B9D0-8C182A14662F}"/>
    <cellStyle name="20% - Akzent6 2 4 2 3 2" xfId="1953" xr:uid="{7A261FD0-1B18-4075-9EC4-E91BF337AB85}"/>
    <cellStyle name="20% - Akzent6 2 4 2 4" xfId="1954" xr:uid="{79FA7BB5-50BF-4077-9A40-589C525050AF}"/>
    <cellStyle name="20% - Akzent6 2 4 2_Volatility" xfId="1955" xr:uid="{678A6C2C-EA98-4D06-9150-60ED1C36054C}"/>
    <cellStyle name="20% - Akzent6 2 4 3" xfId="1956" xr:uid="{711EDE09-749F-4FE9-90A0-EC5A6B59743C}"/>
    <cellStyle name="20% - Akzent6 2 4 3 2" xfId="1957" xr:uid="{C3A896A8-5740-4826-AFCD-283F7E055C70}"/>
    <cellStyle name="20% - Akzent6 2 4 3 2 2" xfId="1958" xr:uid="{29174964-3BF3-4871-894B-2983003C4D2C}"/>
    <cellStyle name="20% - Akzent6 2 4 3 3" xfId="1959" xr:uid="{4F0C1208-2434-4B74-8F7F-82E930AB5E1B}"/>
    <cellStyle name="20% - Akzent6 2 4 3_Volatility" xfId="1960" xr:uid="{8E1B5330-00D8-41AD-B792-E1F15F020740}"/>
    <cellStyle name="20% - Akzent6 2 4 4" xfId="1961" xr:uid="{EF1F1840-1F06-4F17-B8B2-8211DB9630F4}"/>
    <cellStyle name="20% - Akzent6 2 4 4 2" xfId="1962" xr:uid="{A517F5AF-B85D-4589-8E89-A86B8384EDF4}"/>
    <cellStyle name="20% - Akzent6 2 4 5" xfId="1963" xr:uid="{EC0FEA48-2ED6-4184-898E-B21E67E85BE2}"/>
    <cellStyle name="20% - Akzent6 2 4_Volatility" xfId="1964" xr:uid="{4313DB10-D46E-4624-8683-AE2E57F19DA1}"/>
    <cellStyle name="20% - Akzent6 2 5" xfId="1965" xr:uid="{8E7964F0-EC46-40A5-A3F4-12A93AE351A4}"/>
    <cellStyle name="20% - Akzent6 2 5 2" xfId="1966" xr:uid="{BACCA474-16B2-450A-8B42-35BABB58B959}"/>
    <cellStyle name="20% - Akzent6 2 5 2 2" xfId="1967" xr:uid="{75C8EB41-496D-4B1B-A3C8-EFB696D75C3E}"/>
    <cellStyle name="20% - Akzent6 2 5 2 2 2" xfId="1968" xr:uid="{47F8523C-4B02-4255-B1BE-3EDEEC93DF35}"/>
    <cellStyle name="20% - Akzent6 2 5 2 3" xfId="1969" xr:uid="{24E87D07-C1C0-470A-BF03-C66D05D69292}"/>
    <cellStyle name="20% - Akzent6 2 5 2_Volatility" xfId="1970" xr:uid="{63263C02-1135-4326-A83F-232A9178361F}"/>
    <cellStyle name="20% - Akzent6 2 5 3" xfId="1971" xr:uid="{C31920FE-BCDA-4F06-85AD-6C147382C952}"/>
    <cellStyle name="20% - Akzent6 2 5 3 2" xfId="1972" xr:uid="{B1ACAB5D-B4DD-4F24-9F24-96E3A5A48971}"/>
    <cellStyle name="20% - Akzent6 2 5 4" xfId="1973" xr:uid="{F2F6F371-90BF-4880-BF92-05625FA02DDB}"/>
    <cellStyle name="20% - Akzent6 2 5_Volatility" xfId="1974" xr:uid="{9B556763-D478-488D-8F96-D89E56793321}"/>
    <cellStyle name="20% - Akzent6 2 6" xfId="1975" xr:uid="{9C0E7D8E-FA25-4754-AB27-2001E4FEB78F}"/>
    <cellStyle name="20% - Akzent6 2 6 2" xfId="1976" xr:uid="{8F594F49-E032-4DFF-99DE-975E46CA9911}"/>
    <cellStyle name="20% - Akzent6 2 6 2 2" xfId="1977" xr:uid="{6B92F0DF-7016-4BAE-AAF8-7CECED0E7C6C}"/>
    <cellStyle name="20% - Akzent6 2 6 3" xfId="1978" xr:uid="{2F7C6495-C79C-4E76-8FEE-20E7F2885773}"/>
    <cellStyle name="20% - Akzent6 2 6_Volatility" xfId="1979" xr:uid="{94136F7A-F825-4AE9-A9DF-965957282CE4}"/>
    <cellStyle name="20% - Akzent6 2 7" xfId="1980" xr:uid="{72CE08A5-2ACF-4C9D-A3B7-9B892131D06C}"/>
    <cellStyle name="20% - Akzent6 2 7 2" xfId="1981" xr:uid="{B10B8BE0-CEE2-4E21-9898-26F96ADE8BD3}"/>
    <cellStyle name="20% - Akzent6 2 8" xfId="1982" xr:uid="{B38C28A1-322D-45B1-AB25-2EE0162AE9FB}"/>
    <cellStyle name="20% - Akzent6 2_Volatility" xfId="1983" xr:uid="{B2AED1F7-C6BB-4327-9EC8-70D168C15213}"/>
    <cellStyle name="20% - Akzent6 3" xfId="1984" xr:uid="{75CE1734-9AFF-447C-B0EC-B057FCDC85FA}"/>
    <cellStyle name="20% - Akzent6 3 2" xfId="1985" xr:uid="{A2026B79-BD42-487B-B52A-0B7014B28030}"/>
    <cellStyle name="20% - Akzent6 3 2 2" xfId="1986" xr:uid="{E77B6A49-2EC9-43DA-A004-CDA5065CA366}"/>
    <cellStyle name="20% - Akzent6 3 2 2 2" xfId="1987" xr:uid="{23F0D190-C381-4623-A040-F7FB53DD7EC1}"/>
    <cellStyle name="20% - Akzent6 3 2 2 2 2" xfId="1988" xr:uid="{3EAC738F-CFB1-4BB4-9A66-3F9E5781FD89}"/>
    <cellStyle name="20% - Akzent6 3 2 2 2 2 2" xfId="1989" xr:uid="{4CC38394-2393-4883-AF29-85B783225F69}"/>
    <cellStyle name="20% - Akzent6 3 2 2 2 2 2 2" xfId="1990" xr:uid="{9F0D4B87-18D3-49B9-91AE-6752052778AB}"/>
    <cellStyle name="20% - Akzent6 3 2 2 2 2 3" xfId="1991" xr:uid="{B8CB1E11-0C53-43FE-A512-7AADBF06E809}"/>
    <cellStyle name="20% - Akzent6 3 2 2 2 2_Volatility" xfId="1992" xr:uid="{6CAA75EF-8FE6-4F9A-BF26-4530AF043CA7}"/>
    <cellStyle name="20% - Akzent6 3 2 2 2 3" xfId="1993" xr:uid="{CC60C261-CA2A-48F5-B2DC-7738E088D447}"/>
    <cellStyle name="20% - Akzent6 3 2 2 2 3 2" xfId="1994" xr:uid="{94AE4ACC-FE40-4879-8E71-D452E88BB00C}"/>
    <cellStyle name="20% - Akzent6 3 2 2 2 4" xfId="1995" xr:uid="{A1F99EA9-08D3-49E8-8C66-7CEDA3C38F0B}"/>
    <cellStyle name="20% - Akzent6 3 2 2 2_Volatility" xfId="1996" xr:uid="{2627CB52-D4AB-4EBB-B793-135A9592E3A6}"/>
    <cellStyle name="20% - Akzent6 3 2 2 3" xfId="1997" xr:uid="{D9AE2327-71C0-4497-85CE-18B01DE34146}"/>
    <cellStyle name="20% - Akzent6 3 2 2 3 2" xfId="1998" xr:uid="{8944F6DD-6FAB-4CC4-9CD8-B8C1BE6CD587}"/>
    <cellStyle name="20% - Akzent6 3 2 2 3 2 2" xfId="1999" xr:uid="{3C87DA99-2BDA-49CD-A447-65856BA94BEA}"/>
    <cellStyle name="20% - Akzent6 3 2 2 3 3" xfId="2000" xr:uid="{99CDEE6F-65C2-4F14-82B4-1A6DFAB1E80D}"/>
    <cellStyle name="20% - Akzent6 3 2 2 3_Volatility" xfId="2001" xr:uid="{4B41F0DE-7EBD-4C39-A464-785CCCFC575B}"/>
    <cellStyle name="20% - Akzent6 3 2 2 4" xfId="2002" xr:uid="{8FCC4500-07B1-4A27-B59C-789E0BE8926D}"/>
    <cellStyle name="20% - Akzent6 3 2 2 4 2" xfId="2003" xr:uid="{3024E841-11B9-4995-B1F6-8B8DB145384F}"/>
    <cellStyle name="20% - Akzent6 3 2 2 5" xfId="2004" xr:uid="{4D50EEFB-E711-423E-9E8A-2E8935FB9FDA}"/>
    <cellStyle name="20% - Akzent6 3 2 2_Volatility" xfId="2005" xr:uid="{70F48E06-AF39-443A-B6C2-F5549BEB9507}"/>
    <cellStyle name="20% - Akzent6 3 2 3" xfId="2006" xr:uid="{2F3A5D5E-1F95-43C9-949D-A7AB5F0D5770}"/>
    <cellStyle name="20% - Akzent6 3 2 3 2" xfId="2007" xr:uid="{272E550D-48A5-4958-9860-0E7467612DA8}"/>
    <cellStyle name="20% - Akzent6 3 2 3 2 2" xfId="2008" xr:uid="{BDFDDEC1-26EF-44E0-B4C3-611B9CED95B0}"/>
    <cellStyle name="20% - Akzent6 3 2 3 2 2 2" xfId="2009" xr:uid="{B1E3E8DC-EBA4-49BA-A624-427BF4CD63C5}"/>
    <cellStyle name="20% - Akzent6 3 2 3 2 3" xfId="2010" xr:uid="{2B77D742-44D7-45B9-A8F7-31BDAC3C4BED}"/>
    <cellStyle name="20% - Akzent6 3 2 3 2_Volatility" xfId="2011" xr:uid="{DE4FB075-4E45-4A4B-890F-87E719A6FF39}"/>
    <cellStyle name="20% - Akzent6 3 2 3 3" xfId="2012" xr:uid="{4E2C4001-C4FC-476D-A301-D166DF88A9AE}"/>
    <cellStyle name="20% - Akzent6 3 2 3 3 2" xfId="2013" xr:uid="{19BC2114-CE1A-4475-A5AB-A20BCFA18660}"/>
    <cellStyle name="20% - Akzent6 3 2 3 4" xfId="2014" xr:uid="{4F1B9F22-E77D-450D-B417-4CCD36B488D7}"/>
    <cellStyle name="20% - Akzent6 3 2 3_Volatility" xfId="2015" xr:uid="{BB485FA4-DCAA-4BE9-9616-52190D04AB57}"/>
    <cellStyle name="20% - Akzent6 3 2 4" xfId="2016" xr:uid="{4F74DBE2-5633-493A-A165-594764B1044B}"/>
    <cellStyle name="20% - Akzent6 3 2 4 2" xfId="2017" xr:uid="{3E7CD6D9-514E-4628-8BA3-871623951D12}"/>
    <cellStyle name="20% - Akzent6 3 2 4 2 2" xfId="2018" xr:uid="{7536E3E1-2F8A-4E78-9B96-A3A33763C978}"/>
    <cellStyle name="20% - Akzent6 3 2 4 3" xfId="2019" xr:uid="{DC99DF4F-0B73-4D02-B8B5-E25ACE549D62}"/>
    <cellStyle name="20% - Akzent6 3 2 4_Volatility" xfId="2020" xr:uid="{87AB8FDA-4C99-4587-8807-46124D9939DC}"/>
    <cellStyle name="20% - Akzent6 3 2 5" xfId="2021" xr:uid="{BA9F3E8C-8B47-4A26-92DD-0322DA7251AE}"/>
    <cellStyle name="20% - Akzent6 3 2 5 2" xfId="2022" xr:uid="{2DE7BD9C-7ECD-481F-8B0D-1612B7969FC8}"/>
    <cellStyle name="20% - Akzent6 3 2 6" xfId="2023" xr:uid="{F6A74B59-F798-4B54-BA1E-9B32CFA7D6BA}"/>
    <cellStyle name="20% - Akzent6 3 2_Volatility" xfId="2024" xr:uid="{289C2BA1-E13D-44FF-AF6D-B62BACAA0E85}"/>
    <cellStyle name="20% - Akzent6 3 3" xfId="2025" xr:uid="{62AC4C6A-9264-474A-80C3-1CAAE3D44C4C}"/>
    <cellStyle name="20% - Akzent6 3 3 2" xfId="2026" xr:uid="{42E1A64B-4687-4901-9132-833AD27363C7}"/>
    <cellStyle name="20% - Akzent6 3 3 2 2" xfId="2027" xr:uid="{FB8A036F-E5B5-4D65-B41A-B10669035BF1}"/>
    <cellStyle name="20% - Akzent6 3 3 2 2 2" xfId="2028" xr:uid="{78E7D4FC-489F-4586-BED6-E2365EFB1E3B}"/>
    <cellStyle name="20% - Akzent6 3 3 2 2 2 2" xfId="2029" xr:uid="{D62C316D-00B6-4504-9010-92C5E2869D50}"/>
    <cellStyle name="20% - Akzent6 3 3 2 2 3" xfId="2030" xr:uid="{5BFB5D54-EB43-42A4-8E24-CD818AF2BE54}"/>
    <cellStyle name="20% - Akzent6 3 3 2 2_Volatility" xfId="2031" xr:uid="{2B88B488-B0C1-41AA-A8BC-992920F565FE}"/>
    <cellStyle name="20% - Akzent6 3 3 2 3" xfId="2032" xr:uid="{E6682F42-D1C7-4AF6-BDF4-FBC0BB0140C4}"/>
    <cellStyle name="20% - Akzent6 3 3 2 3 2" xfId="2033" xr:uid="{2CD90FE4-1905-4027-A310-59BE82EBB845}"/>
    <cellStyle name="20% - Akzent6 3 3 2 4" xfId="2034" xr:uid="{C991539B-0677-4597-917E-0B16C909C673}"/>
    <cellStyle name="20% - Akzent6 3 3 2_Volatility" xfId="2035" xr:uid="{F870635D-52F1-4BB1-974A-82313BF03361}"/>
    <cellStyle name="20% - Akzent6 3 3 3" xfId="2036" xr:uid="{E757FEC4-E622-43D2-BFC8-8B43293DC8A7}"/>
    <cellStyle name="20% - Akzent6 3 3 3 2" xfId="2037" xr:uid="{C89C5773-B951-488B-BB1F-BB6687F293D0}"/>
    <cellStyle name="20% - Akzent6 3 3 3 2 2" xfId="2038" xr:uid="{CE2418F1-4C38-444E-8A66-68359D312A9D}"/>
    <cellStyle name="20% - Akzent6 3 3 3 3" xfId="2039" xr:uid="{CEB8E07F-4B6A-4E1A-A2E7-7952F9C122A2}"/>
    <cellStyle name="20% - Akzent6 3 3 3_Volatility" xfId="2040" xr:uid="{EFC54D41-A232-46E6-A783-BBC43EAED24B}"/>
    <cellStyle name="20% - Akzent6 3 3 4" xfId="2041" xr:uid="{588467A0-A65C-4F7E-BD3F-F315D4081D0C}"/>
    <cellStyle name="20% - Akzent6 3 3 4 2" xfId="2042" xr:uid="{7605FBE9-09FD-4AAE-B0D0-7CE1AA2CC3CD}"/>
    <cellStyle name="20% - Akzent6 3 3 5" xfId="2043" xr:uid="{A8E8A0AD-95E5-4B4A-853F-75D9E7FBBD83}"/>
    <cellStyle name="20% - Akzent6 3 3_Volatility" xfId="2044" xr:uid="{D6EA615D-3143-43D5-8F8A-DDD0AC3C2254}"/>
    <cellStyle name="20% - Akzent6 3 4" xfId="2045" xr:uid="{6B461F60-9B39-4490-9713-10ED1C4C5790}"/>
    <cellStyle name="20% - Akzent6 3 4 2" xfId="2046" xr:uid="{98D3F671-9E48-4DE7-8BD9-CF7DDA8D4582}"/>
    <cellStyle name="20% - Akzent6 3 4 2 2" xfId="2047" xr:uid="{68136C28-9B4D-4FDF-BF5B-7C5B3DB4EC8A}"/>
    <cellStyle name="20% - Akzent6 3 4 2 2 2" xfId="2048" xr:uid="{D2A65B85-5B56-400D-9502-E07F501CD9B4}"/>
    <cellStyle name="20% - Akzent6 3 4 2 3" xfId="2049" xr:uid="{82472F42-3D54-431F-9A27-6A3F9FAF746D}"/>
    <cellStyle name="20% - Akzent6 3 4 2_Volatility" xfId="2050" xr:uid="{31C3E6F3-2E9E-4FC5-95AB-F786DE424FFF}"/>
    <cellStyle name="20% - Akzent6 3 4 3" xfId="2051" xr:uid="{B2DA0771-4992-4309-8155-16435EB7A780}"/>
    <cellStyle name="20% - Akzent6 3 4 3 2" xfId="2052" xr:uid="{CB55D416-CC1E-436E-B45E-46A6665A8DDC}"/>
    <cellStyle name="20% - Akzent6 3 4 4" xfId="2053" xr:uid="{901B671E-79D7-41FA-9CC3-19A326421B8F}"/>
    <cellStyle name="20% - Akzent6 3 4_Volatility" xfId="2054" xr:uid="{EBDFD24E-A4DE-43D3-AFEF-016CFE0CF432}"/>
    <cellStyle name="20% - Akzent6 3 5" xfId="2055" xr:uid="{E9C8EB78-7A35-4413-BD29-7615024C2120}"/>
    <cellStyle name="20% - Akzent6 3 5 2" xfId="2056" xr:uid="{DE621B8D-9F8A-4ED2-A9A5-76FD1941E856}"/>
    <cellStyle name="20% - Akzent6 3 5 2 2" xfId="2057" xr:uid="{D5A15253-AD88-46A8-B454-FAE0DE93C062}"/>
    <cellStyle name="20% - Akzent6 3 5 3" xfId="2058" xr:uid="{27FFC0E1-283B-44A2-9614-BEB95F8E8983}"/>
    <cellStyle name="20% - Akzent6 3 5_Volatility" xfId="2059" xr:uid="{94F2B058-527D-4C2D-AFF6-6060679FBEB4}"/>
    <cellStyle name="20% - Akzent6 3 6" xfId="2060" xr:uid="{777B61D6-69BA-4CD6-931A-2DF007D8DCF1}"/>
    <cellStyle name="20% - Akzent6 3 6 2" xfId="2061" xr:uid="{648D11CF-34EF-4D76-B8B0-0839F69805DD}"/>
    <cellStyle name="20% - Akzent6 3 7" xfId="2062" xr:uid="{8CFC3E15-7DE4-4728-BC1A-B20D6099C1E0}"/>
    <cellStyle name="20% - Akzent6 3_Volatility" xfId="2063" xr:uid="{2388C9F7-695C-460F-BFDB-1A89CC9D8D14}"/>
    <cellStyle name="20% - Akzent6 4" xfId="2064" xr:uid="{D7EAB859-145F-45ED-9517-72026A3ECB68}"/>
    <cellStyle name="20% - Akzent6 4 2" xfId="2065" xr:uid="{59848267-089B-4CFA-9F71-996ECB99D803}"/>
    <cellStyle name="20% - Akzent6 4 2 2" xfId="2066" xr:uid="{AE0C1A50-27B1-480A-93B2-C43167BF14D4}"/>
    <cellStyle name="20% - Akzent6 4 2 2 2" xfId="2067" xr:uid="{288900CF-CFF6-4E65-8333-0B8AFCB089A7}"/>
    <cellStyle name="20% - Akzent6 4 2 2 2 2" xfId="2068" xr:uid="{3B361B02-CDC4-4F4B-A9E0-89EA463606D8}"/>
    <cellStyle name="20% - Akzent6 4 2 2 2 2 2" xfId="2069" xr:uid="{EEACAD53-316A-48CD-8BE9-B8E89B16FA9F}"/>
    <cellStyle name="20% - Akzent6 4 2 2 2 3" xfId="2070" xr:uid="{25CAB202-A404-480A-B1F9-248E0F4CBBBF}"/>
    <cellStyle name="20% - Akzent6 4 2 2 2_Volatility" xfId="2071" xr:uid="{1184F558-18BA-4D66-8167-CBB882A07F0A}"/>
    <cellStyle name="20% - Akzent6 4 2 2 3" xfId="2072" xr:uid="{8BC8D503-3187-4ACD-B9CF-622824A91212}"/>
    <cellStyle name="20% - Akzent6 4 2 2 3 2" xfId="2073" xr:uid="{2ABE881D-4CCF-4EC3-99DF-D0D4BE4C2244}"/>
    <cellStyle name="20% - Akzent6 4 2 2 4" xfId="2074" xr:uid="{9E814967-0684-4D91-9220-F828BBB24AA8}"/>
    <cellStyle name="20% - Akzent6 4 2 2_Volatility" xfId="2075" xr:uid="{1EC4059D-7E1B-44D5-9EC2-237B0908545B}"/>
    <cellStyle name="20% - Akzent6 4 2 3" xfId="2076" xr:uid="{D1A39787-D9CC-4162-B468-78707AC8E85F}"/>
    <cellStyle name="20% - Akzent6 4 2 3 2" xfId="2077" xr:uid="{E6CCB326-D4D0-4AEB-BAF5-5B3675442F1D}"/>
    <cellStyle name="20% - Akzent6 4 2 3 2 2" xfId="2078" xr:uid="{17440E87-5251-492B-85D0-F956E630EF67}"/>
    <cellStyle name="20% - Akzent6 4 2 3 3" xfId="2079" xr:uid="{56F9C52F-8DD9-4B2C-A176-B45C8C9423D6}"/>
    <cellStyle name="20% - Akzent6 4 2 3_Volatility" xfId="2080" xr:uid="{A0101DAC-E6AA-400A-85CC-42DA2DBD4826}"/>
    <cellStyle name="20% - Akzent6 4 2 4" xfId="2081" xr:uid="{50D6D1A9-8BE4-4A8E-A27F-91F11E8E972E}"/>
    <cellStyle name="20% - Akzent6 4 2 4 2" xfId="2082" xr:uid="{64556E63-4621-410C-8B3B-018CBE271528}"/>
    <cellStyle name="20% - Akzent6 4 2 5" xfId="2083" xr:uid="{C6C9AAF8-7B92-42A3-8352-5D00C39C90E1}"/>
    <cellStyle name="20% - Akzent6 4 2_Volatility" xfId="2084" xr:uid="{EC7277B6-1CE0-44D5-8CA5-486AD7DD7BEB}"/>
    <cellStyle name="20% - Akzent6 4 3" xfId="2085" xr:uid="{7400ED7A-A3B2-44B8-AC9B-A43710AB9A65}"/>
    <cellStyle name="20% - Akzent6 4 3 2" xfId="2086" xr:uid="{19BDBAEC-D933-4FD0-9253-DF4DABFB8746}"/>
    <cellStyle name="20% - Akzent6 4 3 2 2" xfId="2087" xr:uid="{FEF57EF6-D606-4AF5-B65F-C8080002B07D}"/>
    <cellStyle name="20% - Akzent6 4 3 2 2 2" xfId="2088" xr:uid="{5E1948C3-0927-4817-9CC5-372A16075E69}"/>
    <cellStyle name="20% - Akzent6 4 3 2 3" xfId="2089" xr:uid="{7C3E0E42-DB7C-4DF0-A6DA-EAAD96C95AF9}"/>
    <cellStyle name="20% - Akzent6 4 3 2_Volatility" xfId="2090" xr:uid="{E5C7C468-CE03-4DAA-9CD6-C7202F41BAF2}"/>
    <cellStyle name="20% - Akzent6 4 3 3" xfId="2091" xr:uid="{B98AD713-F26E-4E43-A451-469EB093D38F}"/>
    <cellStyle name="20% - Akzent6 4 3 3 2" xfId="2092" xr:uid="{4D7D851D-1093-4868-946B-43F21F153783}"/>
    <cellStyle name="20% - Akzent6 4 3 4" xfId="2093" xr:uid="{6A3556CB-2719-4A84-8E07-AB174BA1D352}"/>
    <cellStyle name="20% - Akzent6 4 3_Volatility" xfId="2094" xr:uid="{3CDA0F06-D2C1-49FF-A080-F355F315B596}"/>
    <cellStyle name="20% - Akzent6 4 4" xfId="2095" xr:uid="{6D3C9B70-A57B-45BC-BA0C-3086FE8ABB37}"/>
    <cellStyle name="20% - Akzent6 4 4 2" xfId="2096" xr:uid="{526D9672-0A76-4519-AA46-6AAC1B16219D}"/>
    <cellStyle name="20% - Akzent6 4 4 2 2" xfId="2097" xr:uid="{E5F197D6-DA34-439C-93D2-7B57FAE58582}"/>
    <cellStyle name="20% - Akzent6 4 4 3" xfId="2098" xr:uid="{D2342909-CDEE-4748-B43C-30D7E60FA203}"/>
    <cellStyle name="20% - Akzent6 4 4_Volatility" xfId="2099" xr:uid="{DB350A96-C3FC-4195-9CCD-8AD5B905B54D}"/>
    <cellStyle name="20% - Akzent6 4 5" xfId="2100" xr:uid="{1AA5D001-D4D0-43CD-B00D-A08C69CAFB38}"/>
    <cellStyle name="20% - Akzent6 4 5 2" xfId="2101" xr:uid="{5236AA72-C38E-4274-99A6-032A9DF154E6}"/>
    <cellStyle name="20% - Akzent6 4 6" xfId="2102" xr:uid="{1483CEEF-69C9-4699-A68F-F015F04107E0}"/>
    <cellStyle name="20% - Akzent6 4_Volatility" xfId="2103" xr:uid="{5ADD6C95-13CC-492F-AD9B-96CE2F0E4385}"/>
    <cellStyle name="20% - Akzent6 5" xfId="2104" xr:uid="{24673C06-C1FB-4F13-9A6C-F6F7614C1519}"/>
    <cellStyle name="20% - Akzent6 5 2" xfId="2105" xr:uid="{97106D93-4981-49C0-B99E-2DEB9FD74E64}"/>
    <cellStyle name="20% - Akzent6 5 2 2" xfId="2106" xr:uid="{B02198E3-BE92-49FB-818E-A9AFF80C622D}"/>
    <cellStyle name="20% - Akzent6 5 2 2 2" xfId="2107" xr:uid="{92C08A63-54C1-4106-8FE9-273091978557}"/>
    <cellStyle name="20% - Akzent6 5 2 2 2 2" xfId="2108" xr:uid="{8A749246-D093-4957-A1A0-1699608FC4B8}"/>
    <cellStyle name="20% - Akzent6 5 2 2 3" xfId="2109" xr:uid="{789EE805-9FCA-42A3-9D2B-82B1223BF2B8}"/>
    <cellStyle name="20% - Akzent6 5 2 2_Volatility" xfId="2110" xr:uid="{A75F1473-1A0D-4481-9F85-6CF6293A71BA}"/>
    <cellStyle name="20% - Akzent6 5 2 3" xfId="2111" xr:uid="{A9915BAF-287C-4E06-BC5C-574FFAEC68EE}"/>
    <cellStyle name="20% - Akzent6 5 2 3 2" xfId="2112" xr:uid="{A420240E-5A2E-4ED0-AFD6-63B3AF735FB8}"/>
    <cellStyle name="20% - Akzent6 5 2 4" xfId="2113" xr:uid="{E28BF8DF-DB6D-4D91-A538-224196B77772}"/>
    <cellStyle name="20% - Akzent6 5 2_Volatility" xfId="2114" xr:uid="{798768C1-F9BB-4028-9A2A-408289AEC5AA}"/>
    <cellStyle name="20% - Akzent6 5 3" xfId="2115" xr:uid="{A8D5B49D-6BCF-4FB7-8202-BF8B3BEB7C84}"/>
    <cellStyle name="20% - Akzent6 5 3 2" xfId="2116" xr:uid="{CAD190F1-6064-411A-86DD-078F2CEA5E4A}"/>
    <cellStyle name="20% - Akzent6 5 3 2 2" xfId="2117" xr:uid="{8BD8CA09-D772-4B09-B796-5D965090343D}"/>
    <cellStyle name="20% - Akzent6 5 3 3" xfId="2118" xr:uid="{729FE3D4-8985-4EAD-8DAB-80573DA89739}"/>
    <cellStyle name="20% - Akzent6 5 3_Volatility" xfId="2119" xr:uid="{C4AAFE97-F292-4A39-9453-8CACBE133ACF}"/>
    <cellStyle name="20% - Akzent6 5 4" xfId="2120" xr:uid="{B8DB363C-1B9B-4DE6-89CD-5F6B6D04F612}"/>
    <cellStyle name="20% - Akzent6 5 4 2" xfId="2121" xr:uid="{4B07CEDD-A18E-47A1-9A9B-B936C5C05B0D}"/>
    <cellStyle name="20% - Akzent6 5 5" xfId="2122" xr:uid="{788FA0F6-0A09-49B4-AEF0-C3CBBCC98C6E}"/>
    <cellStyle name="20% - Akzent6 5_Volatility" xfId="2123" xr:uid="{7D45627C-7027-40B6-8A74-D3657CF2DFA5}"/>
    <cellStyle name="20% - Akzent6 6" xfId="2124" xr:uid="{5C907F94-AF45-43AF-93CA-7433F1152047}"/>
    <cellStyle name="20% - Akzent6 6 2" xfId="2125" xr:uid="{3F1239A8-CFD6-4550-B0B5-659E7EC389A1}"/>
    <cellStyle name="20% - Akzent6 6 2 2" xfId="2126" xr:uid="{B092BD93-01B5-44A8-BEA9-48979E766D9E}"/>
    <cellStyle name="20% - Akzent6 6 2 2 2" xfId="2127" xr:uid="{E310C165-7A42-44BE-85D0-751CD2A6637C}"/>
    <cellStyle name="20% - Akzent6 6 2 3" xfId="2128" xr:uid="{61602A97-E989-462D-BF4C-F86500C6C658}"/>
    <cellStyle name="20% - Akzent6 6 2_Volatility" xfId="2129" xr:uid="{B4F5591E-7469-41AD-B577-BC873C194AD3}"/>
    <cellStyle name="20% - Akzent6 6 3" xfId="2130" xr:uid="{76EB1AFF-F0FC-4138-8056-8E2813DF3035}"/>
    <cellStyle name="20% - Akzent6 6 3 2" xfId="2131" xr:uid="{300070A2-FFCD-410E-AC89-64DF479B268C}"/>
    <cellStyle name="20% - Akzent6 6 4" xfId="2132" xr:uid="{DDBC2967-1391-4FEC-8077-79AB6B8396AD}"/>
    <cellStyle name="20% - Akzent6 6_Volatility" xfId="2133" xr:uid="{8F59481E-C582-477D-9C30-61EF0C6DE71B}"/>
    <cellStyle name="20% - Akzent6 7" xfId="2134" xr:uid="{3C990989-CFEB-4BA7-9BE6-5C5C0144EDEB}"/>
    <cellStyle name="20% - Akzent6 7 2" xfId="2135" xr:uid="{A7399348-090F-488A-88FB-3C94C03D8C6D}"/>
    <cellStyle name="20% - Akzent6 7 2 2" xfId="2136" xr:uid="{C8855FD8-044E-4989-B27B-181E71A53479}"/>
    <cellStyle name="20% - Akzent6 7 3" xfId="2137" xr:uid="{A2E61288-1C61-4841-AE1A-BF0E7EC08E1F}"/>
    <cellStyle name="20% - Akzent6 7_Volatility" xfId="2138" xr:uid="{44DD3E25-0FA0-431D-B575-F2D37F197532}"/>
    <cellStyle name="20% - Akzent6 8" xfId="2139" xr:uid="{E0BA7634-F1D4-4E56-A319-57EBBF003D72}"/>
    <cellStyle name="20% - Akzent6 8 2" xfId="2140" xr:uid="{59B41B5E-26BA-4EEB-A342-9774D66C6885}"/>
    <cellStyle name="20% - Akzent6 9" xfId="2141" xr:uid="{9C0F65CB-D860-4BB6-A130-B6B1F79DB31D}"/>
    <cellStyle name="20% - Akzent6_Volatility" xfId="2142" xr:uid="{FF9163B4-9192-49D9-AA03-269DAACBA289}"/>
    <cellStyle name="20% - Énfasis1" xfId="2143" xr:uid="{1C6A4245-1206-4E01-B0C3-87465322CC80}"/>
    <cellStyle name="20% - Énfasis1 2" xfId="2144" xr:uid="{5525FE8E-9A02-4DD9-B0DD-DBDDCC77EC25}"/>
    <cellStyle name="20% - Énfasis1 3" xfId="2145" xr:uid="{7B3612BD-0C2C-4E2C-B9D6-5730798830F4}"/>
    <cellStyle name="20% - Énfasis1 4" xfId="2146" xr:uid="{12BA25A9-193D-4030-9A8D-929F806215E9}"/>
    <cellStyle name="20% - Énfasis1 5" xfId="2147" xr:uid="{9EA6A3B4-472D-41F7-9859-D9A911F6E8CD}"/>
    <cellStyle name="20% - Énfasis2" xfId="2148" xr:uid="{9183EBC3-BDAB-49CE-9D68-9B5E827A2D2C}"/>
    <cellStyle name="20% - Énfasis2 2" xfId="2149" xr:uid="{2E7AE973-29AD-4AFF-B713-1940D3786007}"/>
    <cellStyle name="20% - Énfasis2 3" xfId="2150" xr:uid="{6CF8D0EE-E897-4F59-B0EF-94B053D89C20}"/>
    <cellStyle name="20% - Énfasis2 4" xfId="2151" xr:uid="{C27EF63F-FDCB-49D8-948C-13DB0F26FEE9}"/>
    <cellStyle name="20% - Énfasis2 5" xfId="2152" xr:uid="{3D487E99-E167-4769-895F-57EF684366C0}"/>
    <cellStyle name="20% - Énfasis3" xfId="2153" xr:uid="{727402BE-44BA-4C33-BA36-6AF426A042BC}"/>
    <cellStyle name="20% - Énfasis3 2" xfId="2154" xr:uid="{22E5A9FA-772C-4C5C-9D66-BAEFBAAE987A}"/>
    <cellStyle name="20% - Énfasis3 3" xfId="2155" xr:uid="{F2C86C9C-A45B-4717-B0D7-8DAAC2F4D303}"/>
    <cellStyle name="20% - Énfasis3 4" xfId="2156" xr:uid="{15F8AEAE-5167-4A2E-9CEC-A1CDC2423EC2}"/>
    <cellStyle name="20% - Énfasis3 5" xfId="2157" xr:uid="{83A3D30F-D312-43B0-96B4-E814A0473AF1}"/>
    <cellStyle name="20% - Énfasis4" xfId="2158" xr:uid="{AB41F5BE-98A1-4840-80C4-05417B32D9F6}"/>
    <cellStyle name="20% - Énfasis4 2" xfId="2159" xr:uid="{B814E73E-59A5-4B35-8069-E5585C6BC57D}"/>
    <cellStyle name="20% - Énfasis4 3" xfId="2160" xr:uid="{ED014D81-E4F3-4817-8793-0CB9774D7009}"/>
    <cellStyle name="20% - Énfasis4 4" xfId="2161" xr:uid="{72A0AB22-5FEC-4BF8-B5A3-03D26E0785AD}"/>
    <cellStyle name="20% - Énfasis4 5" xfId="2162" xr:uid="{AAAE8F77-B8F9-4EB4-A12F-577CD7028CA0}"/>
    <cellStyle name="20% - Énfasis5" xfId="2163" xr:uid="{C69F8549-D946-4458-955C-F6EAA7C4574E}"/>
    <cellStyle name="20% - Énfasis5 2" xfId="2164" xr:uid="{57188AF8-08DE-4631-BEF0-698B3751679C}"/>
    <cellStyle name="20% - Énfasis5 3" xfId="2165" xr:uid="{72D3AEF7-FD36-420F-8E9B-7BF9E5F41A84}"/>
    <cellStyle name="20% - Énfasis5 4" xfId="2166" xr:uid="{CFF61019-F9A8-4A20-AC33-F0604F24CDD8}"/>
    <cellStyle name="20% - Énfasis5 5" xfId="2167" xr:uid="{32A82C65-5F59-4D39-977E-6B06D9195496}"/>
    <cellStyle name="20% - Énfasis6" xfId="2168" xr:uid="{CEFA7C2A-08AF-4BDF-9E9A-458F64F20BD6}"/>
    <cellStyle name="20% - Énfasis6 2" xfId="2169" xr:uid="{1A5C31CF-3E20-4E94-A011-E6DEDC514387}"/>
    <cellStyle name="20% - Énfasis6 3" xfId="2170" xr:uid="{3AD505A2-A781-4412-80BB-C4CF7F738874}"/>
    <cellStyle name="20% - Énfasis6 4" xfId="2171" xr:uid="{BC8CDBA8-7FE5-459C-A832-7951B792ED90}"/>
    <cellStyle name="20% - Énfasis6 5" xfId="2172" xr:uid="{D1A20231-BA11-4815-A0D2-36BC942B8625}"/>
    <cellStyle name="40 % - Akzent1" xfId="25" xr:uid="{CA38476B-233A-4E49-961F-39984CCCD66B}"/>
    <cellStyle name="40 % - Akzent2" xfId="26" xr:uid="{8721C401-6648-4E99-9E5B-8A1A3D5DCDBD}"/>
    <cellStyle name="40 % - Akzent3" xfId="27" xr:uid="{F49CDACF-B929-4173-97F6-55085D602D1C}"/>
    <cellStyle name="40 % - Akzent4" xfId="28" xr:uid="{780FA84D-7B64-4C95-AACD-D50959880811}"/>
    <cellStyle name="40 % - Akzent5" xfId="29" xr:uid="{8FCAA1FD-FE85-4B71-8C3A-F0FBB43AF591}"/>
    <cellStyle name="40 % - Akzent6" xfId="30" xr:uid="{F3EE5F2D-AF89-473E-A91E-18AD5131F1D8}"/>
    <cellStyle name="40% - 1. jelölőszín" xfId="2173" xr:uid="{9149469E-8D2A-4222-87E2-96645C95018E}"/>
    <cellStyle name="40% - 1. jelölőszín 2" xfId="2174" xr:uid="{42AD2C9E-0A24-471E-96DD-8CFE3373E459}"/>
    <cellStyle name="40% - 1. jelölőszín 2 2" xfId="2175" xr:uid="{5E62009E-207E-4092-A221-1596DD6E6D3C}"/>
    <cellStyle name="40% - 1. jelölőszín 2 3" xfId="2176" xr:uid="{643C6806-FDDE-47D7-B558-DC648ECD8839}"/>
    <cellStyle name="40% - 1. jelölőszín 2 4" xfId="2177" xr:uid="{D47236F9-47AC-4BEB-94F5-5223C168E7FA}"/>
    <cellStyle name="40% - 1. jelölőszín 2 5" xfId="2178" xr:uid="{3925BC9D-0938-4CD9-B96F-DAFECF5E7C69}"/>
    <cellStyle name="40% - 1. jelölőszín 3" xfId="2179" xr:uid="{8C17AD31-2BF3-4571-9E6D-A4C9B14BA796}"/>
    <cellStyle name="40% - 1. jelölőszín 4" xfId="2180" xr:uid="{9E7EE213-C9C9-4604-B088-9208DE67F4A8}"/>
    <cellStyle name="40% - 1. jelölőszín 5" xfId="2181" xr:uid="{94142016-13FF-4AFC-9E1D-1E4E6C184656}"/>
    <cellStyle name="40% - 1. jelölőszín 6" xfId="2182" xr:uid="{A4EB457F-A644-465D-8D1E-574E1BD76774}"/>
    <cellStyle name="40% - 1. jelölőszín_20130128_ITS on reporting_Annex I_CA" xfId="2183" xr:uid="{2E416A6B-9354-4B07-A735-51EFE8E40F6E}"/>
    <cellStyle name="40% - 2. jelölőszín" xfId="2184" xr:uid="{C70225DC-23E0-428A-8249-FA93209B20B6}"/>
    <cellStyle name="40% - 2. jelölőszín 2" xfId="2185" xr:uid="{7A0C61A7-F486-41FA-8A92-B22ADFA2F9A7}"/>
    <cellStyle name="40% - 2. jelölőszín 2 2" xfId="2186" xr:uid="{228D828B-0A2D-4F54-8B40-9A4CFC73449F}"/>
    <cellStyle name="40% - 2. jelölőszín 2 3" xfId="2187" xr:uid="{D51BE974-36D3-4D0E-808A-8FD66480CB57}"/>
    <cellStyle name="40% - 2. jelölőszín 2 4" xfId="2188" xr:uid="{013DCC67-B94B-4A42-AC84-386E76E16FFC}"/>
    <cellStyle name="40% - 2. jelölőszín 2 5" xfId="2189" xr:uid="{54DA6A89-7E6B-4344-9832-CE2333E94404}"/>
    <cellStyle name="40% - 2. jelölőszín 3" xfId="2190" xr:uid="{954C78D6-233E-4E8F-BAF2-A984414CE52C}"/>
    <cellStyle name="40% - 2. jelölőszín 4" xfId="2191" xr:uid="{5EB92563-7303-4B95-89CE-CF2C3BD3EE3B}"/>
    <cellStyle name="40% - 2. jelölőszín 5" xfId="2192" xr:uid="{4032BC8F-5E7F-4856-91A4-4601C9549EDF}"/>
    <cellStyle name="40% - 2. jelölőszín 6" xfId="2193" xr:uid="{BE2C0B6C-8E41-490D-9D4F-9D560BE418F7}"/>
    <cellStyle name="40% - 2. jelölőszín_20130128_ITS on reporting_Annex I_CA" xfId="2194" xr:uid="{34ABECD3-1AB1-42F4-8820-2E64E1B0B39D}"/>
    <cellStyle name="40% - 3. jelölőszín" xfId="2195" xr:uid="{DFECEF17-3F54-485D-A106-BE75DC2E65FB}"/>
    <cellStyle name="40% - 3. jelölőszín 2" xfId="2196" xr:uid="{6C2906C1-08FB-4AB4-B025-843779FB95F8}"/>
    <cellStyle name="40% - 3. jelölőszín 2 2" xfId="2197" xr:uid="{D983D7C9-2E62-4E05-B2CC-8773DB12B8A1}"/>
    <cellStyle name="40% - 3. jelölőszín 2 3" xfId="2198" xr:uid="{AD7A4CDE-BAE3-442C-9A48-16F1296CA810}"/>
    <cellStyle name="40% - 3. jelölőszín 2 4" xfId="2199" xr:uid="{901131A9-FDB7-4548-A55A-D416EBA8AEA1}"/>
    <cellStyle name="40% - 3. jelölőszín 2 5" xfId="2200" xr:uid="{1BADCD89-3DB5-4B21-84A7-D4B9313771A2}"/>
    <cellStyle name="40% - 3. jelölőszín 3" xfId="2201" xr:uid="{73D5F93D-19E7-416F-91D7-A8FB04A48C6E}"/>
    <cellStyle name="40% - 3. jelölőszín 4" xfId="2202" xr:uid="{B6A876E6-FC4C-401C-A976-EF0C4BCC3F1A}"/>
    <cellStyle name="40% - 3. jelölőszín 5" xfId="2203" xr:uid="{FA078B62-50D2-4D6E-A757-216F296E33CC}"/>
    <cellStyle name="40% - 3. jelölőszín 6" xfId="2204" xr:uid="{73C23CBC-28F8-4A79-A934-E0F5D8BA0B02}"/>
    <cellStyle name="40% - 3. jelölőszín_20130128_ITS on reporting_Annex I_CA" xfId="2205" xr:uid="{20CEA4A0-8477-4926-9F62-1244D9C80C24}"/>
    <cellStyle name="40% - 4. jelölőszín" xfId="2206" xr:uid="{3D905030-4339-482C-9651-FCEACD3B4282}"/>
    <cellStyle name="40% - 4. jelölőszín 2" xfId="2207" xr:uid="{069073F5-E7F5-4606-98CA-20ADE6F7CCDE}"/>
    <cellStyle name="40% - 4. jelölőszín 2 2" xfId="2208" xr:uid="{0740240A-B1FF-44BF-8361-FEFF3735DDD6}"/>
    <cellStyle name="40% - 4. jelölőszín 2 3" xfId="2209" xr:uid="{11F6CE15-7694-486D-93C3-13542F0A7BCA}"/>
    <cellStyle name="40% - 4. jelölőszín 2 4" xfId="2210" xr:uid="{4784F442-CAD7-44CF-9FD3-44AE85611EE6}"/>
    <cellStyle name="40% - 4. jelölőszín 2 5" xfId="2211" xr:uid="{3712D738-F753-43D4-98CC-FB1F89E82F7B}"/>
    <cellStyle name="40% - 4. jelölőszín 3" xfId="2212" xr:uid="{EEC562D1-E5C0-4B84-9652-16E6529BFC89}"/>
    <cellStyle name="40% - 4. jelölőszín 4" xfId="2213" xr:uid="{57AE45DC-B2D4-496A-B80B-EA3587BF2AE5}"/>
    <cellStyle name="40% - 4. jelölőszín 5" xfId="2214" xr:uid="{9B581C10-E2CE-4C57-8A75-3C15A9FBF86D}"/>
    <cellStyle name="40% - 4. jelölőszín 6" xfId="2215" xr:uid="{9008EB6B-4163-4F56-A676-F783A1DE237B}"/>
    <cellStyle name="40% - 4. jelölőszín_20130128_ITS on reporting_Annex I_CA" xfId="2216" xr:uid="{2D28D3B0-DD5D-4280-B90C-34C757A325AC}"/>
    <cellStyle name="40% - 5. jelölőszín" xfId="2217" xr:uid="{5E586692-306D-43E0-A6E4-B8C45662F38A}"/>
    <cellStyle name="40% - 5. jelölőszín 2" xfId="2218" xr:uid="{81E09589-5E1F-4375-AFB2-0E303E30325B}"/>
    <cellStyle name="40% - 5. jelölőszín 2 2" xfId="2219" xr:uid="{EE75F2A0-F3F1-47DC-823D-8BD00CB2B2EC}"/>
    <cellStyle name="40% - 5. jelölőszín 2 3" xfId="2220" xr:uid="{615113D9-3C2D-44C4-876C-164740FAACB3}"/>
    <cellStyle name="40% - 5. jelölőszín 2 4" xfId="2221" xr:uid="{A924BBFC-7A54-4D0A-B9B7-AFB30400764E}"/>
    <cellStyle name="40% - 5. jelölőszín 2 5" xfId="2222" xr:uid="{10C69781-2F0C-485A-9F8A-DFC5AA5DC1FB}"/>
    <cellStyle name="40% - 5. jelölőszín 3" xfId="2223" xr:uid="{BC3ED699-E26C-4504-A355-C57AAC54EA2F}"/>
    <cellStyle name="40% - 5. jelölőszín 4" xfId="2224" xr:uid="{D2FC0FF2-25AA-4157-B8D1-E51E2AA1C0F7}"/>
    <cellStyle name="40% - 5. jelölőszín 5" xfId="2225" xr:uid="{F5A6122D-BCA4-4C83-8AC9-0F14D6560B86}"/>
    <cellStyle name="40% - 5. jelölőszín 6" xfId="2226" xr:uid="{53E2EBDE-F3EC-4A68-8ADE-C3814F782C3D}"/>
    <cellStyle name="40% - 5. jelölőszín_20130128_ITS on reporting_Annex I_CA" xfId="2227" xr:uid="{9C97B4A2-7F76-4B72-BF01-C91FB446675E}"/>
    <cellStyle name="40% - 6. jelölőszín" xfId="2228" xr:uid="{2A33CD36-D76D-4796-98EC-5647B9885468}"/>
    <cellStyle name="40% - 6. jelölőszín 2" xfId="2229" xr:uid="{6E0B2226-7587-4D6F-B0AC-47A1D677CC3D}"/>
    <cellStyle name="40% - 6. jelölőszín 2 2" xfId="2230" xr:uid="{14045E08-D1EF-45B1-AFCC-888CC338C276}"/>
    <cellStyle name="40% - 6. jelölőszín 2 3" xfId="2231" xr:uid="{B0C33C56-21B2-41B4-8B39-C98CF3868971}"/>
    <cellStyle name="40% - 6. jelölőszín 2 4" xfId="2232" xr:uid="{5AEA200E-80BA-4205-AA89-C81B54AC6481}"/>
    <cellStyle name="40% - 6. jelölőszín 2 5" xfId="2233" xr:uid="{5F3FC5AF-15FA-4258-9271-DA093427B6E8}"/>
    <cellStyle name="40% - 6. jelölőszín 3" xfId="2234" xr:uid="{FE7A3E3B-C904-4FCD-BFE9-6B6B9516F0FD}"/>
    <cellStyle name="40% - 6. jelölőszín 4" xfId="2235" xr:uid="{0C231B4B-90D9-409C-8E51-71F329FA7C0A}"/>
    <cellStyle name="40% - 6. jelölőszín 5" xfId="2236" xr:uid="{AF1005E4-1B67-4B65-9D0B-EA4BAB08A7DC}"/>
    <cellStyle name="40% - 6. jelölőszín 6" xfId="2237" xr:uid="{8E591FF1-E0FB-495D-81EB-CC5038750EE6}"/>
    <cellStyle name="40% - 6. jelölőszín_20130128_ITS on reporting_Annex I_CA" xfId="2238" xr:uid="{B3205CF9-D962-4351-A6BE-A0A809753848}"/>
    <cellStyle name="40% - Accent1 2" xfId="2239" xr:uid="{A655DEAE-27B1-48E3-97A2-7C7B7B92EA3A}"/>
    <cellStyle name="40% - Accent1 2 2" xfId="2240" xr:uid="{AC4685A4-C9B9-4F62-A25A-EC8CB0FD42EE}"/>
    <cellStyle name="40% - Accent1 2 2 2" xfId="2241" xr:uid="{1ECD9315-FF2C-4A6F-A9D1-94020F5F6093}"/>
    <cellStyle name="40% - Accent1 2 2 3" xfId="2242" xr:uid="{A8E8C0C9-1E7E-4596-AA9F-A6FA953CF726}"/>
    <cellStyle name="40% - Accent1 2 3" xfId="2243" xr:uid="{8327C59B-DEDF-4224-BAE7-3AADAE5B827D}"/>
    <cellStyle name="40% - Accent1 2_CAD-L.C." xfId="2244" xr:uid="{85271A94-5D8C-4B3D-8E84-13DA5F21066E}"/>
    <cellStyle name="40% - Accent1 3" xfId="2245" xr:uid="{81ACE2CE-AC79-4BEB-873B-91FD29BE8020}"/>
    <cellStyle name="40% - Accent1 3 2" xfId="2246" xr:uid="{C45BA909-D369-4C79-8605-B071EAC50E87}"/>
    <cellStyle name="40% - Accent1 3 3" xfId="2247" xr:uid="{390E5293-B1D8-4804-804A-B6FBF765AE01}"/>
    <cellStyle name="40% - Accent1 3 4" xfId="2248" xr:uid="{AB7BE43A-B8BF-4C33-9B75-4E3604E3DF3D}"/>
    <cellStyle name="40% - Accent1 3_CAD-L.C." xfId="2249" xr:uid="{8689EBA0-9BCF-4EBF-A591-E1A56D453AE1}"/>
    <cellStyle name="40% - Accent1 4" xfId="2250" xr:uid="{A52F1AA9-A786-4957-BBCF-1D614F6C8C44}"/>
    <cellStyle name="40% - Accent2 2" xfId="2251" xr:uid="{0BF088D3-3757-4266-AFE6-1BD979A3249E}"/>
    <cellStyle name="40% - Accent2 2 2" xfId="2252" xr:uid="{948110E9-A615-46C4-94F7-A3BC0D30A5E6}"/>
    <cellStyle name="40% - Accent2 2 2 2" xfId="2253" xr:uid="{8EC97C2C-935D-4D50-9CEA-25A8F198D8D6}"/>
    <cellStyle name="40% - Accent2 2 2 3" xfId="2254" xr:uid="{D146FD55-C5D3-41C8-8BA1-B66F097258C4}"/>
    <cellStyle name="40% - Accent2 2 3" xfId="2255" xr:uid="{4D73D302-DB38-4408-9832-1EF3249C863F}"/>
    <cellStyle name="40% - Accent2 2_CAD-L.C." xfId="2256" xr:uid="{B645F560-5D14-4FE0-BB11-7C2720134B0F}"/>
    <cellStyle name="40% - Accent2 3" xfId="2257" xr:uid="{2474DEDA-6718-4E4F-8421-70BE4DD2D7E1}"/>
    <cellStyle name="40% - Accent2 3 2" xfId="2258" xr:uid="{8610CDBB-38EE-4BA8-9BC6-960C2EEDC3AF}"/>
    <cellStyle name="40% - Accent2 3 3" xfId="2259" xr:uid="{1D6F2239-17E1-4A38-8DBF-555607493A61}"/>
    <cellStyle name="40% - Accent2 3 4" xfId="2260" xr:uid="{6F10EFDC-F0B9-449D-806A-11B72487DCEE}"/>
    <cellStyle name="40% - Accent2 3_CAD-L.C." xfId="2261" xr:uid="{56C70E93-B87D-4F84-B8C0-92240D58CA2A}"/>
    <cellStyle name="40% - Accent2 4" xfId="2262" xr:uid="{8F4A5BAD-24A8-478F-B43D-451DF6A4EC19}"/>
    <cellStyle name="40% - Accent3 2" xfId="2263" xr:uid="{AC7ABD91-2233-4F22-8A87-E03A571B7520}"/>
    <cellStyle name="40% - Accent3 2 2" xfId="2264" xr:uid="{EB785361-35AB-478E-82D7-2EE7581AF29B}"/>
    <cellStyle name="40% - Accent3 2 2 2" xfId="2265" xr:uid="{5985B257-091F-434C-84A6-1C530E4D1487}"/>
    <cellStyle name="40% - Accent3 2 2 3" xfId="2266" xr:uid="{14A81F61-DBB3-42E6-83D6-EACE1D8CD655}"/>
    <cellStyle name="40% - Accent3 2 3" xfId="2267" xr:uid="{DE722268-1B48-4A89-A82F-DBAA99A7C492}"/>
    <cellStyle name="40% - Accent3 2_CAD-L.C." xfId="2268" xr:uid="{8E03C07F-D17F-4229-8710-AB55EB12C59B}"/>
    <cellStyle name="40% - Accent3 3" xfId="2269" xr:uid="{16CE475B-E274-4F3F-84F5-7941AD689E1D}"/>
    <cellStyle name="40% - Accent3 3 2" xfId="2270" xr:uid="{DF91FFDB-ED6C-48B8-84B6-6AF33D4F31B6}"/>
    <cellStyle name="40% - Accent3 3 3" xfId="2271" xr:uid="{DA063E2E-A917-479A-B08E-4B60BCD10507}"/>
    <cellStyle name="40% - Accent3 3 4" xfId="2272" xr:uid="{E1EB86B3-422A-4F56-9A6B-B6147803F5D7}"/>
    <cellStyle name="40% - Accent3 3_CAD-L.C." xfId="2273" xr:uid="{8C5613AF-F841-4021-9D4F-190165B17805}"/>
    <cellStyle name="40% - Accent3 4" xfId="2274" xr:uid="{F733A2A5-3C32-4AE0-88E2-0F7BB5DA8594}"/>
    <cellStyle name="40% - Accent4 2" xfId="2275" xr:uid="{C57DAC87-4F6D-4C9E-A99C-32133E285B44}"/>
    <cellStyle name="40% - Accent4 2 2" xfId="2276" xr:uid="{B1FD3F17-57E2-4FFA-99B1-8BDF59133795}"/>
    <cellStyle name="40% - Accent4 2 2 2" xfId="2277" xr:uid="{68944C4D-629C-4BD5-BB03-4A8662092A4C}"/>
    <cellStyle name="40% - Accent4 2 2 3" xfId="2278" xr:uid="{10240D98-091C-4978-BBBB-B54E9C7F50A8}"/>
    <cellStyle name="40% - Accent4 2 3" xfId="2279" xr:uid="{2726235E-FAAD-44D1-89AD-E52C639F8F14}"/>
    <cellStyle name="40% - Accent4 2_CAD-L.C." xfId="2280" xr:uid="{826DA08B-BA68-4D44-9BAE-3A98237B23E3}"/>
    <cellStyle name="40% - Accent4 3" xfId="2281" xr:uid="{FEAE21C1-6937-4BEA-9269-C4FCF7864837}"/>
    <cellStyle name="40% - Accent4 3 2" xfId="2282" xr:uid="{4D7AE1D2-1A8D-44ED-BC29-65F28F3B3EB9}"/>
    <cellStyle name="40% - Accent4 3 3" xfId="2283" xr:uid="{D87D0A52-C5B4-4FFD-BD9B-28EE5839D519}"/>
    <cellStyle name="40% - Accent4 3 4" xfId="2284" xr:uid="{EC4CEAB1-1146-45AC-805A-6DE826E7FBF9}"/>
    <cellStyle name="40% - Accent4 3_CAD-L.C." xfId="2285" xr:uid="{2C2D0459-5256-4CC2-B223-2BA044B9D665}"/>
    <cellStyle name="40% - Accent4 4" xfId="2286" xr:uid="{A6EB9D89-08A9-4AB6-B1FE-395925B5FE15}"/>
    <cellStyle name="40% - Accent5 2" xfId="2287" xr:uid="{564EB344-5842-4393-A8A8-5363C89ABFBC}"/>
    <cellStyle name="40% - Accent5 2 2" xfId="2288" xr:uid="{A70823D0-9E0A-42AB-A750-446AC26089E6}"/>
    <cellStyle name="40% - Accent5 2 2 2" xfId="2289" xr:uid="{8E0A19E6-4689-4E39-8827-D460A3570184}"/>
    <cellStyle name="40% - Accent5 2 2 3" xfId="2290" xr:uid="{56402FB5-9EAD-432F-8600-9BD00ACE3781}"/>
    <cellStyle name="40% - Accent5 2 3" xfId="2291" xr:uid="{67508B01-4FD2-45EF-B5FC-12BD5F441782}"/>
    <cellStyle name="40% - Accent5 2_CAD-L.C." xfId="2292" xr:uid="{C2511B49-773B-45E0-9781-1C48F137B2F8}"/>
    <cellStyle name="40% - Accent5 3" xfId="2293" xr:uid="{03026C45-4581-40C1-95E3-60FDD32050BE}"/>
    <cellStyle name="40% - Accent5 3 2" xfId="2294" xr:uid="{9420AA53-3A92-4FA4-88A6-2379D4C09D56}"/>
    <cellStyle name="40% - Accent5 3 3" xfId="2295" xr:uid="{4270F41C-61B5-4128-9826-D8813F3631DA}"/>
    <cellStyle name="40% - Accent5 3 4" xfId="2296" xr:uid="{FD02F15D-57A0-4961-A04A-06921E4C83C4}"/>
    <cellStyle name="40% - Accent5 3_CAD-L.C." xfId="2297" xr:uid="{876AD864-28A2-4D00-BDB8-EFD958209111}"/>
    <cellStyle name="40% - Accent5 4" xfId="2298" xr:uid="{1D1D6217-02E8-4044-9F9D-62ACBFDE10CE}"/>
    <cellStyle name="40% - Accent6 2" xfId="2299" xr:uid="{EB11EBA0-B6EB-4EA5-804A-C4C2015F0533}"/>
    <cellStyle name="40% - Accent6 2 2" xfId="2300" xr:uid="{37EA6061-550A-44D6-91FB-2CAF2AD0DE2D}"/>
    <cellStyle name="40% - Accent6 2 2 2" xfId="2301" xr:uid="{49C0EF9F-7650-4BA0-A9EB-29562B5E0D87}"/>
    <cellStyle name="40% - Accent6 2 2 3" xfId="2302" xr:uid="{19F99FEB-83F5-4B6C-AA5C-3ADC3759B4A5}"/>
    <cellStyle name="40% - Accent6 2 3" xfId="2303" xr:uid="{6F17B16B-28C7-43A3-AEA0-F95CD36F318E}"/>
    <cellStyle name="40% - Accent6 2_CAD-L.C." xfId="2304" xr:uid="{93648E43-DC8D-4A2F-A1B7-9AF4E425D6EC}"/>
    <cellStyle name="40% - Accent6 3" xfId="2305" xr:uid="{46F5AE8F-AB57-44BF-AEB9-D8C77AC9629F}"/>
    <cellStyle name="40% - Accent6 3 2" xfId="2306" xr:uid="{DBCD54EE-5079-41A8-9977-4DE4C62C13D5}"/>
    <cellStyle name="40% - Accent6 3 3" xfId="2307" xr:uid="{7B825A6A-B55B-432B-98CE-04A7CF437BC6}"/>
    <cellStyle name="40% - Accent6 3 4" xfId="2308" xr:uid="{74D601C6-4A8A-42AA-98BA-5F41833A599D}"/>
    <cellStyle name="40% - Accent6 3_CAD-L.C." xfId="2309" xr:uid="{BA5875AD-9684-464E-A1A6-928AA0CA6F80}"/>
    <cellStyle name="40% - Accent6 4" xfId="2310" xr:uid="{03C046A1-BE57-44EC-BDA3-8280D89166D7}"/>
    <cellStyle name="40% - Akzent1" xfId="2311" xr:uid="{563F1A4A-4583-4798-921F-0E82B2F37E6A}"/>
    <cellStyle name="40% - Akzent1 2" xfId="2312" xr:uid="{B11352E4-9613-4929-ADC6-86B4C4CF660D}"/>
    <cellStyle name="40% - Akzent1 2 2" xfId="2313" xr:uid="{24BF69C0-6990-4082-8EE6-B35BDA38DC0C}"/>
    <cellStyle name="40% - Akzent1 2 2 2" xfId="2314" xr:uid="{ECB54447-3EF3-4074-8295-E82AA96E2CC6}"/>
    <cellStyle name="40% - Akzent1 2 2 2 2" xfId="2315" xr:uid="{04FC9C4F-9838-4C5C-A2D1-B5A2C9E42BA6}"/>
    <cellStyle name="40% - Akzent1 2 2 2 2 2" xfId="2316" xr:uid="{FBA6EB12-FC3E-4108-84B6-FDBCE133A21D}"/>
    <cellStyle name="40% - Akzent1 2 2 2 2 2 2" xfId="2317" xr:uid="{FCCE7821-DDBB-4705-A5B0-B17EC67BCA08}"/>
    <cellStyle name="40% - Akzent1 2 2 2 2 2 2 2" xfId="2318" xr:uid="{063DA330-DA7B-42B0-9B01-9016AE501A8A}"/>
    <cellStyle name="40% - Akzent1 2 2 2 2 2 2 2 2" xfId="2319" xr:uid="{61C40F45-1887-489F-B6B9-D06A450A70D3}"/>
    <cellStyle name="40% - Akzent1 2 2 2 2 2 2 3" xfId="2320" xr:uid="{D31A082B-8F4D-4263-B037-238BE9C41C8D}"/>
    <cellStyle name="40% - Akzent1 2 2 2 2 2 2_Volatility" xfId="2321" xr:uid="{D332916C-2FBB-4068-9726-B043655463FC}"/>
    <cellStyle name="40% - Akzent1 2 2 2 2 2 3" xfId="2322" xr:uid="{309CF0FE-73A7-48FD-9EF5-DD56AE160AAF}"/>
    <cellStyle name="40% - Akzent1 2 2 2 2 2 3 2" xfId="2323" xr:uid="{A03A11E7-AF15-4AD9-9365-E384D980FF99}"/>
    <cellStyle name="40% - Akzent1 2 2 2 2 2 4" xfId="2324" xr:uid="{564A888A-5070-4B33-92C1-1B933D801404}"/>
    <cellStyle name="40% - Akzent1 2 2 2 2 2_Volatility" xfId="2325" xr:uid="{49A23256-6760-436E-9D82-E1E892549E4B}"/>
    <cellStyle name="40% - Akzent1 2 2 2 2 3" xfId="2326" xr:uid="{3151B8FB-28CC-4530-B98B-C16E80A5BDEA}"/>
    <cellStyle name="40% - Akzent1 2 2 2 2 3 2" xfId="2327" xr:uid="{AF660763-66F9-479C-8ABB-DED979B41278}"/>
    <cellStyle name="40% - Akzent1 2 2 2 2 3 2 2" xfId="2328" xr:uid="{04F4267B-39C0-4FA2-8378-32C76223D03C}"/>
    <cellStyle name="40% - Akzent1 2 2 2 2 3 3" xfId="2329" xr:uid="{8F3D989E-E149-41D0-B501-32C9F29710C2}"/>
    <cellStyle name="40% - Akzent1 2 2 2 2 3_Volatility" xfId="2330" xr:uid="{12CC8650-4F2B-43E1-BF23-1B325647079E}"/>
    <cellStyle name="40% - Akzent1 2 2 2 2 4" xfId="2331" xr:uid="{63A40741-F3FA-4CCA-A21E-ED47B67E64D3}"/>
    <cellStyle name="40% - Akzent1 2 2 2 2 4 2" xfId="2332" xr:uid="{095F26FB-BD4D-494A-997C-176C3102CE6E}"/>
    <cellStyle name="40% - Akzent1 2 2 2 2 5" xfId="2333" xr:uid="{B20947F9-5239-4744-8857-1E362F6E4A93}"/>
    <cellStyle name="40% - Akzent1 2 2 2 2_Volatility" xfId="2334" xr:uid="{BCF22583-7072-4C64-8FAB-B34AF4B1DC2F}"/>
    <cellStyle name="40% - Akzent1 2 2 2 3" xfId="2335" xr:uid="{CAE386A2-D861-4EBF-94F0-96A2EEFE491C}"/>
    <cellStyle name="40% - Akzent1 2 2 2 3 2" xfId="2336" xr:uid="{4BBC6E5C-3A06-45F5-98A2-CEE12C1F6301}"/>
    <cellStyle name="40% - Akzent1 2 2 2 3 2 2" xfId="2337" xr:uid="{CE5E44AF-27D2-43C3-A409-D913C4A5346C}"/>
    <cellStyle name="40% - Akzent1 2 2 2 3 2 2 2" xfId="2338" xr:uid="{85088F02-91E8-4CC2-A777-7261AE6D07DE}"/>
    <cellStyle name="40% - Akzent1 2 2 2 3 2 3" xfId="2339" xr:uid="{4CAA4C64-AC4B-4E4F-B88D-264599B78798}"/>
    <cellStyle name="40% - Akzent1 2 2 2 3 2_Volatility" xfId="2340" xr:uid="{6FF3326B-71A0-4C41-892D-FD7C863C63A6}"/>
    <cellStyle name="40% - Akzent1 2 2 2 3 3" xfId="2341" xr:uid="{3FE8636D-1C21-41FA-A2B9-637815A2B172}"/>
    <cellStyle name="40% - Akzent1 2 2 2 3 3 2" xfId="2342" xr:uid="{6E3F96B7-6F8E-4A01-898B-DD0A3CBAECDA}"/>
    <cellStyle name="40% - Akzent1 2 2 2 3 4" xfId="2343" xr:uid="{0AF51516-48FA-4733-AF24-709A1007743D}"/>
    <cellStyle name="40% - Akzent1 2 2 2 3_Volatility" xfId="2344" xr:uid="{D5CD5462-EA0A-4E94-87BF-F57405D72674}"/>
    <cellStyle name="40% - Akzent1 2 2 2 4" xfId="2345" xr:uid="{5514E08A-292F-4BC8-A53E-AD57835E1CAF}"/>
    <cellStyle name="40% - Akzent1 2 2 2 4 2" xfId="2346" xr:uid="{A1AB1EC5-0BD2-421E-AA5F-4EA9D029E12F}"/>
    <cellStyle name="40% - Akzent1 2 2 2 4 2 2" xfId="2347" xr:uid="{0A362055-0C19-4C31-B8E0-3BEA36E6A032}"/>
    <cellStyle name="40% - Akzent1 2 2 2 4 3" xfId="2348" xr:uid="{308FB3A9-33EA-4250-B1F9-DA27D55677A7}"/>
    <cellStyle name="40% - Akzent1 2 2 2 4_Volatility" xfId="2349" xr:uid="{8C41580F-7E87-448B-8491-D57D55EE139E}"/>
    <cellStyle name="40% - Akzent1 2 2 2 5" xfId="2350" xr:uid="{8D162F80-63EF-46A9-AAE3-B23F55B47CE0}"/>
    <cellStyle name="40% - Akzent1 2 2 2 5 2" xfId="2351" xr:uid="{9F79D8F8-BED5-4E64-8F22-E37FD1090FD9}"/>
    <cellStyle name="40% - Akzent1 2 2 2 6" xfId="2352" xr:uid="{124FB519-CBFF-4E08-BC3E-26464C21D85C}"/>
    <cellStyle name="40% - Akzent1 2 2 2_Volatility" xfId="2353" xr:uid="{BDEF3566-5E83-4FE0-B8E7-BEFCA1C5520F}"/>
    <cellStyle name="40% - Akzent1 2 2 3" xfId="2354" xr:uid="{C939BE26-74A9-4236-985B-B5AA82FB48D8}"/>
    <cellStyle name="40% - Akzent1 2 2 3 2" xfId="2355" xr:uid="{F2A4AB73-8A1C-4F8E-AC5E-A1545E8ACD33}"/>
    <cellStyle name="40% - Akzent1 2 2 3 2 2" xfId="2356" xr:uid="{7DD36C72-7B68-4E03-9A54-CFE05C34F7FB}"/>
    <cellStyle name="40% - Akzent1 2 2 3 2 2 2" xfId="2357" xr:uid="{A7190850-7625-485B-BFEA-D90BBA9DB4A1}"/>
    <cellStyle name="40% - Akzent1 2 2 3 2 2 2 2" xfId="2358" xr:uid="{94083550-FC65-40CD-9858-E0B46AB58B10}"/>
    <cellStyle name="40% - Akzent1 2 2 3 2 2 3" xfId="2359" xr:uid="{A7C41109-4291-4C86-96FB-4341D253F78D}"/>
    <cellStyle name="40% - Akzent1 2 2 3 2 2_Volatility" xfId="2360" xr:uid="{96BCF1D5-4C61-4E3C-BCFC-6768A388AAD5}"/>
    <cellStyle name="40% - Akzent1 2 2 3 2 3" xfId="2361" xr:uid="{3D965768-A226-46DF-80ED-FF188DAB0B64}"/>
    <cellStyle name="40% - Akzent1 2 2 3 2 3 2" xfId="2362" xr:uid="{93EA93A0-DB7F-4EF7-8472-DCFFD4231555}"/>
    <cellStyle name="40% - Akzent1 2 2 3 2 4" xfId="2363" xr:uid="{8AD27E80-3309-4669-8C67-9D304B56C780}"/>
    <cellStyle name="40% - Akzent1 2 2 3 2_Volatility" xfId="2364" xr:uid="{0C135C19-19AB-44CC-A9F3-751AF894F479}"/>
    <cellStyle name="40% - Akzent1 2 2 3 3" xfId="2365" xr:uid="{B1336D6F-1DEE-4D0B-A05D-79B83A8F186A}"/>
    <cellStyle name="40% - Akzent1 2 2 3 3 2" xfId="2366" xr:uid="{6DB047D7-2B52-4355-8C55-0212D89008F6}"/>
    <cellStyle name="40% - Akzent1 2 2 3 3 2 2" xfId="2367" xr:uid="{AEDC9168-2FEA-4566-8E91-D7532FC4DCFC}"/>
    <cellStyle name="40% - Akzent1 2 2 3 3 3" xfId="2368" xr:uid="{8D173B5F-8C6A-4111-9EC8-ECBCCCBC286D}"/>
    <cellStyle name="40% - Akzent1 2 2 3 3_Volatility" xfId="2369" xr:uid="{0E090470-D427-49A8-8FB0-38F8AA357EE6}"/>
    <cellStyle name="40% - Akzent1 2 2 3 4" xfId="2370" xr:uid="{4005416A-90F2-4424-AE5B-06651A12D878}"/>
    <cellStyle name="40% - Akzent1 2 2 3 4 2" xfId="2371" xr:uid="{FC4567D3-2429-470A-951A-BDE9B7D8DC27}"/>
    <cellStyle name="40% - Akzent1 2 2 3 5" xfId="2372" xr:uid="{B0A59C01-C6D9-4678-ACBF-D6E2E95CB1B3}"/>
    <cellStyle name="40% - Akzent1 2 2 3_Volatility" xfId="2373" xr:uid="{D1E14546-7F62-43DB-B8FA-BF958B593841}"/>
    <cellStyle name="40% - Akzent1 2 2 4" xfId="2374" xr:uid="{E227C0EE-4EBD-4608-8B3E-2732CB3FF195}"/>
    <cellStyle name="40% - Akzent1 2 2 4 2" xfId="2375" xr:uid="{0C8A3C8C-75B3-4478-9D58-4F06B369FBB4}"/>
    <cellStyle name="40% - Akzent1 2 2 4 2 2" xfId="2376" xr:uid="{D974991C-293C-4A33-95A7-8500872127A1}"/>
    <cellStyle name="40% - Akzent1 2 2 4 2 2 2" xfId="2377" xr:uid="{085321F2-63EB-4F83-B79B-FC59A047F69A}"/>
    <cellStyle name="40% - Akzent1 2 2 4 2 3" xfId="2378" xr:uid="{F7F3D418-0542-4E03-A945-458755151FA4}"/>
    <cellStyle name="40% - Akzent1 2 2 4 2_Volatility" xfId="2379" xr:uid="{427D1EE0-0446-48CE-8728-48F24CCCB6C3}"/>
    <cellStyle name="40% - Akzent1 2 2 4 3" xfId="2380" xr:uid="{FFB8CAF6-703B-4DFD-9072-F576F16F0143}"/>
    <cellStyle name="40% - Akzent1 2 2 4 3 2" xfId="2381" xr:uid="{CAA7E1F7-50E6-4043-81FF-FE82CAC46184}"/>
    <cellStyle name="40% - Akzent1 2 2 4 4" xfId="2382" xr:uid="{4455EBF5-7B80-4F41-8595-D2F09B5BCA39}"/>
    <cellStyle name="40% - Akzent1 2 2 4_Volatility" xfId="2383" xr:uid="{351A133A-2CAB-485A-90C4-B2DC5569B648}"/>
    <cellStyle name="40% - Akzent1 2 2 5" xfId="2384" xr:uid="{ECDAE740-96A9-40D1-AE88-2FF74164CA7A}"/>
    <cellStyle name="40% - Akzent1 2 2 5 2" xfId="2385" xr:uid="{8D74AF26-FBE3-41AD-8A3B-7463E95D9160}"/>
    <cellStyle name="40% - Akzent1 2 2 5 2 2" xfId="2386" xr:uid="{E26FED9C-4BD6-4358-953D-A6C8E983903B}"/>
    <cellStyle name="40% - Akzent1 2 2 5 3" xfId="2387" xr:uid="{BEA85F63-E1A2-45BD-8185-8389388209AB}"/>
    <cellStyle name="40% - Akzent1 2 2 5_Volatility" xfId="2388" xr:uid="{34F8F7FF-2D9D-4983-AAD6-80E4B3B7D90E}"/>
    <cellStyle name="40% - Akzent1 2 2 6" xfId="2389" xr:uid="{F25F649F-D413-4200-A4B4-771C748B7F5A}"/>
    <cellStyle name="40% - Akzent1 2 2 6 2" xfId="2390" xr:uid="{95CF2A1F-E487-4EAB-8CAF-C28C63E732AD}"/>
    <cellStyle name="40% - Akzent1 2 2 7" xfId="2391" xr:uid="{50C2282D-A8B2-4560-826D-9929753DC340}"/>
    <cellStyle name="40% - Akzent1 2 2_Volatility" xfId="2392" xr:uid="{33A33ABF-9470-49C0-A97E-E8D2ACEB6517}"/>
    <cellStyle name="40% - Akzent1 2 3" xfId="2393" xr:uid="{6EE6041E-5F81-4B8C-974A-7A43237BDC7F}"/>
    <cellStyle name="40% - Akzent1 2 3 2" xfId="2394" xr:uid="{E227A2DB-E3A9-455E-9756-EEBA3A11DB59}"/>
    <cellStyle name="40% - Akzent1 2 3 2 2" xfId="2395" xr:uid="{52B71DF2-2FBB-49B2-BAAF-B7863AAE64AB}"/>
    <cellStyle name="40% - Akzent1 2 3 2 2 2" xfId="2396" xr:uid="{B56AE0C4-A845-4F3A-B9B1-56C7F330EE08}"/>
    <cellStyle name="40% - Akzent1 2 3 2 2 2 2" xfId="2397" xr:uid="{6EAF9A63-FDE4-45E6-B080-8BA696F7C24A}"/>
    <cellStyle name="40% - Akzent1 2 3 2 2 2 2 2" xfId="2398" xr:uid="{2252EE7B-A8D7-49C7-B712-39EB1567257C}"/>
    <cellStyle name="40% - Akzent1 2 3 2 2 2 3" xfId="2399" xr:uid="{48E3CC1E-131F-4464-83CA-16577B934D10}"/>
    <cellStyle name="40% - Akzent1 2 3 2 2 2_Volatility" xfId="2400" xr:uid="{4B63915F-8CF9-4D77-BC83-0FFDF1E65AA9}"/>
    <cellStyle name="40% - Akzent1 2 3 2 2 3" xfId="2401" xr:uid="{5ED3647D-110B-4B6C-9D51-B950A9245707}"/>
    <cellStyle name="40% - Akzent1 2 3 2 2 3 2" xfId="2402" xr:uid="{7BCB67C0-DCD8-4FE0-87EB-2C371141FE00}"/>
    <cellStyle name="40% - Akzent1 2 3 2 2 4" xfId="2403" xr:uid="{12D83FB6-D02C-44FE-BBB6-1AB9421B47C5}"/>
    <cellStyle name="40% - Akzent1 2 3 2 2_Volatility" xfId="2404" xr:uid="{2CAFA6BF-C833-4559-8A0D-3B0BE9E84D6F}"/>
    <cellStyle name="40% - Akzent1 2 3 2 3" xfId="2405" xr:uid="{67C3B563-35F1-4919-8A62-7114F87DD647}"/>
    <cellStyle name="40% - Akzent1 2 3 2 3 2" xfId="2406" xr:uid="{C1C9F474-BA3D-4994-8175-A8B709AFEFB1}"/>
    <cellStyle name="40% - Akzent1 2 3 2 3 2 2" xfId="2407" xr:uid="{1E019834-6CF5-4EA0-A110-A844431B42D0}"/>
    <cellStyle name="40% - Akzent1 2 3 2 3 3" xfId="2408" xr:uid="{CD22E20F-3C5A-4F5E-B94C-B020C3771E6D}"/>
    <cellStyle name="40% - Akzent1 2 3 2 3_Volatility" xfId="2409" xr:uid="{33F501DE-88B9-4B5B-88DA-CC359F0BF5DE}"/>
    <cellStyle name="40% - Akzent1 2 3 2 4" xfId="2410" xr:uid="{9DC16B91-FA2D-4D0C-A4E4-555905144343}"/>
    <cellStyle name="40% - Akzent1 2 3 2 4 2" xfId="2411" xr:uid="{F4F72267-6205-40C0-9B14-A22AC88DCD30}"/>
    <cellStyle name="40% - Akzent1 2 3 2 5" xfId="2412" xr:uid="{FE9D3513-C347-4D7B-A786-3296D4F7D15C}"/>
    <cellStyle name="40% - Akzent1 2 3 2_Volatility" xfId="2413" xr:uid="{D4E2798D-65A8-40E2-B41C-DB33A23E87AC}"/>
    <cellStyle name="40% - Akzent1 2 3 3" xfId="2414" xr:uid="{D9D55F53-E300-4337-B641-568E976B9103}"/>
    <cellStyle name="40% - Akzent1 2 3 3 2" xfId="2415" xr:uid="{E288AC1E-3A52-482B-925A-EDE93214FBE6}"/>
    <cellStyle name="40% - Akzent1 2 3 3 2 2" xfId="2416" xr:uid="{F507A97B-4312-4017-813C-5EF6EF46BA94}"/>
    <cellStyle name="40% - Akzent1 2 3 3 2 2 2" xfId="2417" xr:uid="{B9DE1EFD-FD12-4DA7-9468-723662481092}"/>
    <cellStyle name="40% - Akzent1 2 3 3 2 3" xfId="2418" xr:uid="{C3157AC7-2EC2-4506-B367-5C9FD4910B44}"/>
    <cellStyle name="40% - Akzent1 2 3 3 2_Volatility" xfId="2419" xr:uid="{40DAB8AD-20FC-49A3-99DC-C4BA73A90B6C}"/>
    <cellStyle name="40% - Akzent1 2 3 3 3" xfId="2420" xr:uid="{8C94F3D5-FCD6-4658-A5FD-6213390724D8}"/>
    <cellStyle name="40% - Akzent1 2 3 3 3 2" xfId="2421" xr:uid="{C16559C3-312D-4286-A883-1DD35D34782D}"/>
    <cellStyle name="40% - Akzent1 2 3 3 4" xfId="2422" xr:uid="{CD52C944-9F24-4D5C-A6A6-D49E24A5B68A}"/>
    <cellStyle name="40% - Akzent1 2 3 3_Volatility" xfId="2423" xr:uid="{7788B13E-4178-4CA5-BABD-8F872AE5B91C}"/>
    <cellStyle name="40% - Akzent1 2 3 4" xfId="2424" xr:uid="{839B8C9E-C007-48B4-B41D-814E6A63BA36}"/>
    <cellStyle name="40% - Akzent1 2 3 4 2" xfId="2425" xr:uid="{F38EE4D2-4D20-43C0-AC0E-83E51E578DF0}"/>
    <cellStyle name="40% - Akzent1 2 3 4 2 2" xfId="2426" xr:uid="{7EE7DB97-07D2-4E01-9967-259D2C806CCF}"/>
    <cellStyle name="40% - Akzent1 2 3 4 3" xfId="2427" xr:uid="{2ADE2FC2-30DC-4F33-8BD9-34E2E38EDD28}"/>
    <cellStyle name="40% - Akzent1 2 3 4_Volatility" xfId="2428" xr:uid="{DE6233A3-3300-41A2-8D93-D0E3BD290EFD}"/>
    <cellStyle name="40% - Akzent1 2 3 5" xfId="2429" xr:uid="{F7E14D5C-4966-4B30-AB8D-30135317B1CB}"/>
    <cellStyle name="40% - Akzent1 2 3 5 2" xfId="2430" xr:uid="{D56B53DB-1F3D-4816-B8B9-C2FC59902140}"/>
    <cellStyle name="40% - Akzent1 2 3 6" xfId="2431" xr:uid="{E523BCD6-C363-4691-9109-AC61AC42254D}"/>
    <cellStyle name="40% - Akzent1 2 3_Volatility" xfId="2432" xr:uid="{01B3AE74-AEC7-44E5-B2F2-81EE3FCEFF29}"/>
    <cellStyle name="40% - Akzent1 2 4" xfId="2433" xr:uid="{1526A3DB-3B7A-480F-A673-4A0A3E9E3E5C}"/>
    <cellStyle name="40% - Akzent1 2 4 2" xfId="2434" xr:uid="{5B75F1A6-076A-4353-87A2-995BB9C45136}"/>
    <cellStyle name="40% - Akzent1 2 4 2 2" xfId="2435" xr:uid="{C9732E76-C43C-4BE4-859B-45854B3FD465}"/>
    <cellStyle name="40% - Akzent1 2 4 2 2 2" xfId="2436" xr:uid="{AE7995A1-05AA-4A56-8334-99C336CAD7BC}"/>
    <cellStyle name="40% - Akzent1 2 4 2 2 2 2" xfId="2437" xr:uid="{32BA655F-3B29-4F9A-BD09-0A120C2267D7}"/>
    <cellStyle name="40% - Akzent1 2 4 2 2 3" xfId="2438" xr:uid="{96A84E01-D321-4049-A8E5-C5930A3D0365}"/>
    <cellStyle name="40% - Akzent1 2 4 2 2_Volatility" xfId="2439" xr:uid="{95287D9C-C4AB-46AE-92FB-DFB518362AD8}"/>
    <cellStyle name="40% - Akzent1 2 4 2 3" xfId="2440" xr:uid="{F467A3B5-B0C0-48E4-B0CD-E3527A80C232}"/>
    <cellStyle name="40% - Akzent1 2 4 2 3 2" xfId="2441" xr:uid="{A3985F48-D470-460C-AFCD-D14DBE79FC9A}"/>
    <cellStyle name="40% - Akzent1 2 4 2 4" xfId="2442" xr:uid="{44C181D0-D4D2-4380-B8F6-E7805AD877DE}"/>
    <cellStyle name="40% - Akzent1 2 4 2_Volatility" xfId="2443" xr:uid="{40F8A9F1-98AA-4E50-9231-918A315F069A}"/>
    <cellStyle name="40% - Akzent1 2 4 3" xfId="2444" xr:uid="{A0BD74B3-3E91-49A3-98E2-99DB348703D7}"/>
    <cellStyle name="40% - Akzent1 2 4 3 2" xfId="2445" xr:uid="{3F3DA121-2FD8-4D11-AA76-C24A63C98148}"/>
    <cellStyle name="40% - Akzent1 2 4 3 2 2" xfId="2446" xr:uid="{67B212F0-C3B3-4899-8A52-3862C17A96E0}"/>
    <cellStyle name="40% - Akzent1 2 4 3 3" xfId="2447" xr:uid="{BED0001E-C0B2-4808-9AAA-48E443599120}"/>
    <cellStyle name="40% - Akzent1 2 4 3_Volatility" xfId="2448" xr:uid="{7E4631CB-795B-44A1-B36C-DA32754D12CB}"/>
    <cellStyle name="40% - Akzent1 2 4 4" xfId="2449" xr:uid="{13702196-9636-427D-8F31-84F4296B1DB4}"/>
    <cellStyle name="40% - Akzent1 2 4 4 2" xfId="2450" xr:uid="{7C9ABD6D-CCDB-4C5D-83B2-29A9C495D21C}"/>
    <cellStyle name="40% - Akzent1 2 4 5" xfId="2451" xr:uid="{0710252B-B91A-4BE4-85E8-04F49609FA03}"/>
    <cellStyle name="40% - Akzent1 2 4_Volatility" xfId="2452" xr:uid="{A88178DC-C497-4630-8DE9-F4AB7D9EC91D}"/>
    <cellStyle name="40% - Akzent1 2 5" xfId="2453" xr:uid="{2C263E09-12F8-4E32-AC9A-517E3A2569EB}"/>
    <cellStyle name="40% - Akzent1 2 5 2" xfId="2454" xr:uid="{DACD05A8-3AF7-4557-9365-33AF17353FD0}"/>
    <cellStyle name="40% - Akzent1 2 5 2 2" xfId="2455" xr:uid="{409D9295-E07C-4FA8-B453-97E0093DAF7E}"/>
    <cellStyle name="40% - Akzent1 2 5 2 2 2" xfId="2456" xr:uid="{A77884FE-853F-4F8E-A987-E69F5FCA7CF5}"/>
    <cellStyle name="40% - Akzent1 2 5 2 3" xfId="2457" xr:uid="{05C4ACFB-B1B4-427A-A984-048E0418A92A}"/>
    <cellStyle name="40% - Akzent1 2 5 2_Volatility" xfId="2458" xr:uid="{257FCC46-111E-4F8D-8C0C-A401F16C06BC}"/>
    <cellStyle name="40% - Akzent1 2 5 3" xfId="2459" xr:uid="{59C3CE5A-34B1-4C15-87D7-2E69D7678B44}"/>
    <cellStyle name="40% - Akzent1 2 5 3 2" xfId="2460" xr:uid="{6E3D6DFB-8E8E-43C0-AF55-7543811FD1E8}"/>
    <cellStyle name="40% - Akzent1 2 5 4" xfId="2461" xr:uid="{AD7571D1-2881-4B7A-8321-3200ED0F22E8}"/>
    <cellStyle name="40% - Akzent1 2 5_Volatility" xfId="2462" xr:uid="{A14F94F2-5250-4409-9413-4CFAE1D8EE89}"/>
    <cellStyle name="40% - Akzent1 2 6" xfId="2463" xr:uid="{44E76F93-3494-4246-A5F9-2BDA6D52B284}"/>
    <cellStyle name="40% - Akzent1 2 6 2" xfId="2464" xr:uid="{639B43BB-A740-48FB-B30A-E1B80D8CC1DA}"/>
    <cellStyle name="40% - Akzent1 2 6 2 2" xfId="2465" xr:uid="{9EA98AE6-106F-4295-ADB7-415BCE36AE16}"/>
    <cellStyle name="40% - Akzent1 2 6 3" xfId="2466" xr:uid="{B01C1E39-A809-4D16-B28D-06CEE237AE4B}"/>
    <cellStyle name="40% - Akzent1 2 6_Volatility" xfId="2467" xr:uid="{4ABEBE30-3307-442A-960E-A53FAB2B8CA1}"/>
    <cellStyle name="40% - Akzent1 2 7" xfId="2468" xr:uid="{299D3FA6-0DE7-4098-84D1-7CB3C3D569A4}"/>
    <cellStyle name="40% - Akzent1 2 7 2" xfId="2469" xr:uid="{21C9E4D1-4309-44C3-AC93-954E4A018E11}"/>
    <cellStyle name="40% - Akzent1 2 8" xfId="2470" xr:uid="{91CAC69F-376E-494B-A014-70C5C957BF7B}"/>
    <cellStyle name="40% - Akzent1 2_Volatility" xfId="2471" xr:uid="{939E3D89-E4E3-4466-866C-B9F0F012F0D1}"/>
    <cellStyle name="40% - Akzent1 3" xfId="2472" xr:uid="{C1B9968C-30EE-443A-BB90-D82696AF89D0}"/>
    <cellStyle name="40% - Akzent1 3 2" xfId="2473" xr:uid="{79A37FA6-57FB-48C1-9F73-FFC1FD144443}"/>
    <cellStyle name="40% - Akzent1 3 2 2" xfId="2474" xr:uid="{73BDA232-F911-46EA-BDD0-80B7868DE596}"/>
    <cellStyle name="40% - Akzent1 3 2 2 2" xfId="2475" xr:uid="{C7F95B4D-D36A-4F99-9D44-F87D8E8DD829}"/>
    <cellStyle name="40% - Akzent1 3 2 2 2 2" xfId="2476" xr:uid="{B673EC96-23A1-4532-96E4-5B83AD3E4275}"/>
    <cellStyle name="40% - Akzent1 3 2 2 2 2 2" xfId="2477" xr:uid="{D91977DC-37F3-4FFA-BC9D-89C215C4D6B8}"/>
    <cellStyle name="40% - Akzent1 3 2 2 2 2 2 2" xfId="2478" xr:uid="{753ADC37-EB9E-48D7-B39A-59536EF58A17}"/>
    <cellStyle name="40% - Akzent1 3 2 2 2 2 3" xfId="2479" xr:uid="{43403514-75F7-41F3-828C-BE7DE0170CFD}"/>
    <cellStyle name="40% - Akzent1 3 2 2 2 2_Volatility" xfId="2480" xr:uid="{F6EAD262-9CFC-4922-B2DC-88904C760D63}"/>
    <cellStyle name="40% - Akzent1 3 2 2 2 3" xfId="2481" xr:uid="{F1808F92-E65C-42FC-A89A-95952B27C718}"/>
    <cellStyle name="40% - Akzent1 3 2 2 2 3 2" xfId="2482" xr:uid="{319A461C-932E-4BD2-A21F-8F6493FC4765}"/>
    <cellStyle name="40% - Akzent1 3 2 2 2 4" xfId="2483" xr:uid="{3F86E5CF-84EE-449D-B1B3-1CCDB27CAE4E}"/>
    <cellStyle name="40% - Akzent1 3 2 2 2_Volatility" xfId="2484" xr:uid="{171BF561-30DA-4C40-979B-6CD42EF472A8}"/>
    <cellStyle name="40% - Akzent1 3 2 2 3" xfId="2485" xr:uid="{2528B378-DD64-4DE0-8468-6AF729C9F858}"/>
    <cellStyle name="40% - Akzent1 3 2 2 3 2" xfId="2486" xr:uid="{BE624F1B-393F-44C7-961A-9F37F3E9F963}"/>
    <cellStyle name="40% - Akzent1 3 2 2 3 2 2" xfId="2487" xr:uid="{5ECDA1A5-2D66-4373-93E7-586C28B4CC74}"/>
    <cellStyle name="40% - Akzent1 3 2 2 3 3" xfId="2488" xr:uid="{109528E3-E966-48EA-BD54-85C7DF0AE4D4}"/>
    <cellStyle name="40% - Akzent1 3 2 2 3_Volatility" xfId="2489" xr:uid="{009B374E-FD52-4529-AFBE-70BFAC46AB65}"/>
    <cellStyle name="40% - Akzent1 3 2 2 4" xfId="2490" xr:uid="{F8261E9E-8195-405E-989D-DE0C40CF90B7}"/>
    <cellStyle name="40% - Akzent1 3 2 2 4 2" xfId="2491" xr:uid="{83E4A60D-F926-4ECD-9946-5B1B287AD480}"/>
    <cellStyle name="40% - Akzent1 3 2 2 5" xfId="2492" xr:uid="{D10D0FB5-4FDD-412D-9817-415E4AA37FF1}"/>
    <cellStyle name="40% - Akzent1 3 2 2_Volatility" xfId="2493" xr:uid="{3D1CCAD3-5757-459A-8354-ADAC0FDD4CDB}"/>
    <cellStyle name="40% - Akzent1 3 2 3" xfId="2494" xr:uid="{4C9F3A41-0EB0-481C-93D0-5FEF9550DD1A}"/>
    <cellStyle name="40% - Akzent1 3 2 3 2" xfId="2495" xr:uid="{B8D932DF-7AAC-4874-9C1D-328978071702}"/>
    <cellStyle name="40% - Akzent1 3 2 3 2 2" xfId="2496" xr:uid="{67E5570E-27FA-443B-81FB-32902D5527D5}"/>
    <cellStyle name="40% - Akzent1 3 2 3 2 2 2" xfId="2497" xr:uid="{B03B04DF-5791-487C-9907-5AF433918F97}"/>
    <cellStyle name="40% - Akzent1 3 2 3 2 3" xfId="2498" xr:uid="{ED338710-06A0-4277-92AA-62F441B458CC}"/>
    <cellStyle name="40% - Akzent1 3 2 3 2_Volatility" xfId="2499" xr:uid="{A7320213-96A1-4ABC-961E-EDD552DD1B53}"/>
    <cellStyle name="40% - Akzent1 3 2 3 3" xfId="2500" xr:uid="{AD8FC30A-52F7-46A6-9171-F7C19D2C46E0}"/>
    <cellStyle name="40% - Akzent1 3 2 3 3 2" xfId="2501" xr:uid="{F6623B47-CD65-4496-BF2F-5F312E7C30C0}"/>
    <cellStyle name="40% - Akzent1 3 2 3 4" xfId="2502" xr:uid="{84108093-BDF4-42DF-B06A-6AB55B78AE78}"/>
    <cellStyle name="40% - Akzent1 3 2 3_Volatility" xfId="2503" xr:uid="{101CD0AC-5C25-472C-9A10-2126CC371C9F}"/>
    <cellStyle name="40% - Akzent1 3 2 4" xfId="2504" xr:uid="{FC4C90CA-0400-40F4-92F0-D5381FC7968D}"/>
    <cellStyle name="40% - Akzent1 3 2 4 2" xfId="2505" xr:uid="{E0CFB94E-9532-4DCD-ABBA-D47E1934302B}"/>
    <cellStyle name="40% - Akzent1 3 2 4 2 2" xfId="2506" xr:uid="{1B7E6412-E568-4B66-BA9D-01C74238A3B0}"/>
    <cellStyle name="40% - Akzent1 3 2 4 3" xfId="2507" xr:uid="{6F1D8265-794B-4077-8D6D-CB728EDBED59}"/>
    <cellStyle name="40% - Akzent1 3 2 4_Volatility" xfId="2508" xr:uid="{44E2E00B-3176-4BB5-A200-EFC0DD3C9856}"/>
    <cellStyle name="40% - Akzent1 3 2 5" xfId="2509" xr:uid="{8DEAB292-0170-4213-9B6E-E762B3A9EF46}"/>
    <cellStyle name="40% - Akzent1 3 2 5 2" xfId="2510" xr:uid="{0F23D782-28DA-41AB-82AA-54924BE919C7}"/>
    <cellStyle name="40% - Akzent1 3 2 6" xfId="2511" xr:uid="{8410733D-2D84-4746-8EAB-CEEACF2EEA4A}"/>
    <cellStyle name="40% - Akzent1 3 2_Volatility" xfId="2512" xr:uid="{74B5FA6F-7ACE-4BB2-829F-7B184A1C9B56}"/>
    <cellStyle name="40% - Akzent1 3 3" xfId="2513" xr:uid="{E709D7E5-DEBE-447C-B76C-EE8FFF3B5697}"/>
    <cellStyle name="40% - Akzent1 3 3 2" xfId="2514" xr:uid="{D77AD285-5C0D-46D8-BAFB-D1F31CEF8EC8}"/>
    <cellStyle name="40% - Akzent1 3 3 2 2" xfId="2515" xr:uid="{94C8723D-E7C0-409F-97B8-483FA05A6D2C}"/>
    <cellStyle name="40% - Akzent1 3 3 2 2 2" xfId="2516" xr:uid="{B55662DB-75C8-4D08-826A-7FAB8521ED63}"/>
    <cellStyle name="40% - Akzent1 3 3 2 2 2 2" xfId="2517" xr:uid="{B3DA1363-E406-4DCB-BCE8-063CE90C9D7B}"/>
    <cellStyle name="40% - Akzent1 3 3 2 2 3" xfId="2518" xr:uid="{3F1E33DE-18A4-4798-BD5E-B4447A38DCAF}"/>
    <cellStyle name="40% - Akzent1 3 3 2 2_Volatility" xfId="2519" xr:uid="{A8F03A46-D111-463F-9467-A54CE937C8DD}"/>
    <cellStyle name="40% - Akzent1 3 3 2 3" xfId="2520" xr:uid="{8D904877-D563-4B6D-9AAF-3983AF4F36F3}"/>
    <cellStyle name="40% - Akzent1 3 3 2 3 2" xfId="2521" xr:uid="{9DE0372B-BC4B-4A8F-9E63-C074EE699801}"/>
    <cellStyle name="40% - Akzent1 3 3 2 4" xfId="2522" xr:uid="{9F06D02A-C825-40AC-A2EE-16BEEBF49895}"/>
    <cellStyle name="40% - Akzent1 3 3 2_Volatility" xfId="2523" xr:uid="{81C74863-BEB0-4ACA-ACEA-CB8A407F9953}"/>
    <cellStyle name="40% - Akzent1 3 3 3" xfId="2524" xr:uid="{1B0D7DCE-4F3D-4E19-94BB-38E2D6EE96C1}"/>
    <cellStyle name="40% - Akzent1 3 3 3 2" xfId="2525" xr:uid="{82ABBBE6-CB48-40E6-B48C-20B458CBC984}"/>
    <cellStyle name="40% - Akzent1 3 3 3 2 2" xfId="2526" xr:uid="{B135DAE3-7FED-4A02-B741-DD933E858883}"/>
    <cellStyle name="40% - Akzent1 3 3 3 3" xfId="2527" xr:uid="{E94E8996-41B8-4FE8-88C7-D0A4C6A4EBC8}"/>
    <cellStyle name="40% - Akzent1 3 3 3_Volatility" xfId="2528" xr:uid="{BBED736D-8292-4A01-BDFB-FABBF990F5D1}"/>
    <cellStyle name="40% - Akzent1 3 3 4" xfId="2529" xr:uid="{B3595E3A-B049-4E3E-94E9-19D066778824}"/>
    <cellStyle name="40% - Akzent1 3 3 4 2" xfId="2530" xr:uid="{B944DACC-B6CB-4E12-AFB5-DF2BE5252E27}"/>
    <cellStyle name="40% - Akzent1 3 3 5" xfId="2531" xr:uid="{878D3E80-80CE-462C-B0C0-B0FCC154E788}"/>
    <cellStyle name="40% - Akzent1 3 3_Volatility" xfId="2532" xr:uid="{A82110C6-0987-445E-927A-3B0757BFCB2F}"/>
    <cellStyle name="40% - Akzent1 3 4" xfId="2533" xr:uid="{3D7A5643-09C7-4603-A473-BBCFFCF65017}"/>
    <cellStyle name="40% - Akzent1 3 4 2" xfId="2534" xr:uid="{AE0CF7BD-A011-4E13-BA22-7F9289803DBD}"/>
    <cellStyle name="40% - Akzent1 3 4 2 2" xfId="2535" xr:uid="{8CF969BD-8030-4938-BF9D-FFA03AAED1E5}"/>
    <cellStyle name="40% - Akzent1 3 4 2 2 2" xfId="2536" xr:uid="{7A893266-51F8-44E3-85CF-C99DAD213F0A}"/>
    <cellStyle name="40% - Akzent1 3 4 2 3" xfId="2537" xr:uid="{D4512E82-98AC-4498-8989-A91584E5E315}"/>
    <cellStyle name="40% - Akzent1 3 4 2_Volatility" xfId="2538" xr:uid="{80EE6BB3-427A-4CE4-8E20-38C8511FE37C}"/>
    <cellStyle name="40% - Akzent1 3 4 3" xfId="2539" xr:uid="{0D0C84B8-7995-4313-898C-FD45D7068385}"/>
    <cellStyle name="40% - Akzent1 3 4 3 2" xfId="2540" xr:uid="{D8B3A761-4C6A-444B-BAB9-A9F5E579177A}"/>
    <cellStyle name="40% - Akzent1 3 4 4" xfId="2541" xr:uid="{576C1AE1-0EDC-49C3-B26E-27F0040504C4}"/>
    <cellStyle name="40% - Akzent1 3 4_Volatility" xfId="2542" xr:uid="{C643EBA7-58CE-4368-B184-49D462997CEC}"/>
    <cellStyle name="40% - Akzent1 3 5" xfId="2543" xr:uid="{15780585-7FAE-4711-92B6-C863FBE25A3C}"/>
    <cellStyle name="40% - Akzent1 3 5 2" xfId="2544" xr:uid="{1166B01E-E285-4ABA-B99E-D665AAD33972}"/>
    <cellStyle name="40% - Akzent1 3 5 2 2" xfId="2545" xr:uid="{48A5C85A-282F-4C85-BB34-E2F91C0A0CCC}"/>
    <cellStyle name="40% - Akzent1 3 5 3" xfId="2546" xr:uid="{627145CA-B8BC-4FFA-B48E-EA7FFB66BBC5}"/>
    <cellStyle name="40% - Akzent1 3 5_Volatility" xfId="2547" xr:uid="{AE910E2D-81AA-4CF2-8583-CC47CA78CA71}"/>
    <cellStyle name="40% - Akzent1 3 6" xfId="2548" xr:uid="{B0B135B4-7F75-4D18-878A-B8F012DB6625}"/>
    <cellStyle name="40% - Akzent1 3 6 2" xfId="2549" xr:uid="{69A32939-3BDB-4DCC-8D25-2524F8FD4654}"/>
    <cellStyle name="40% - Akzent1 3 7" xfId="2550" xr:uid="{C04F0E74-ACFB-4218-9E0D-0B100203746D}"/>
    <cellStyle name="40% - Akzent1 3_Volatility" xfId="2551" xr:uid="{EBA1A45F-2D2D-49C9-B12E-0A25842D11DC}"/>
    <cellStyle name="40% - Akzent1 4" xfId="2552" xr:uid="{B1EBC26F-7C30-4B88-9786-9585CB82CA50}"/>
    <cellStyle name="40% - Akzent1 4 2" xfId="2553" xr:uid="{7408A447-E999-4DB3-BF38-32AF61CE15A8}"/>
    <cellStyle name="40% - Akzent1 4 2 2" xfId="2554" xr:uid="{34D0819A-0BDB-46A3-8FD6-86171FF2C0FF}"/>
    <cellStyle name="40% - Akzent1 4 2 2 2" xfId="2555" xr:uid="{606EBA03-F1F6-4AA4-87ED-475368C8545F}"/>
    <cellStyle name="40% - Akzent1 4 2 2 2 2" xfId="2556" xr:uid="{B410C948-6244-4B67-B560-505BD7AAB053}"/>
    <cellStyle name="40% - Akzent1 4 2 2 2 2 2" xfId="2557" xr:uid="{9B611F71-17BA-40A3-B29F-774E419A902D}"/>
    <cellStyle name="40% - Akzent1 4 2 2 2 3" xfId="2558" xr:uid="{C29F5061-2B09-4DC2-9E5F-EE797CEF26BC}"/>
    <cellStyle name="40% - Akzent1 4 2 2 2_Volatility" xfId="2559" xr:uid="{6D1BC4CB-6030-4B21-927B-102B7221FCF6}"/>
    <cellStyle name="40% - Akzent1 4 2 2 3" xfId="2560" xr:uid="{6C2593D3-E5E8-42F6-B71B-22F0616A1798}"/>
    <cellStyle name="40% - Akzent1 4 2 2 3 2" xfId="2561" xr:uid="{04BDB5FF-330F-4621-AE6E-011B5A4D03D3}"/>
    <cellStyle name="40% - Akzent1 4 2 2 4" xfId="2562" xr:uid="{38D9CD93-4F9F-4265-A4DE-4C2D7F707351}"/>
    <cellStyle name="40% - Akzent1 4 2 2_Volatility" xfId="2563" xr:uid="{9353D2E7-E58A-4237-91EA-1E491AB4CF03}"/>
    <cellStyle name="40% - Akzent1 4 2 3" xfId="2564" xr:uid="{B0B7DF4F-C83A-442A-B062-C4B860CEFC33}"/>
    <cellStyle name="40% - Akzent1 4 2 3 2" xfId="2565" xr:uid="{951D3BC3-1E64-4500-9A4D-7642A9811280}"/>
    <cellStyle name="40% - Akzent1 4 2 3 2 2" xfId="2566" xr:uid="{1E9655D3-F08B-4D1A-933C-ABEAFCCF743E}"/>
    <cellStyle name="40% - Akzent1 4 2 3 3" xfId="2567" xr:uid="{A2046826-FFEF-4F7B-9CD0-F25F7F417B0C}"/>
    <cellStyle name="40% - Akzent1 4 2 3_Volatility" xfId="2568" xr:uid="{23AF97DA-B5A4-4F72-A850-5B95E78F375A}"/>
    <cellStyle name="40% - Akzent1 4 2 4" xfId="2569" xr:uid="{DE2B3429-2D94-404A-A99B-5EE13E091974}"/>
    <cellStyle name="40% - Akzent1 4 2 4 2" xfId="2570" xr:uid="{F12AE818-52D5-4FD5-94E5-7E7B1F4887A1}"/>
    <cellStyle name="40% - Akzent1 4 2 5" xfId="2571" xr:uid="{1F0B6C7C-E5A0-43A0-A431-485AAE7B84D4}"/>
    <cellStyle name="40% - Akzent1 4 2_Volatility" xfId="2572" xr:uid="{7B5C51B0-EB17-4627-843F-0483F5DB88A4}"/>
    <cellStyle name="40% - Akzent1 4 3" xfId="2573" xr:uid="{C0BCB20F-274C-4E57-A7E3-BD4AB8C289F2}"/>
    <cellStyle name="40% - Akzent1 4 3 2" xfId="2574" xr:uid="{1543FD5B-E6D8-45B8-A6EB-EB8E6C4D6DF8}"/>
    <cellStyle name="40% - Akzent1 4 3 2 2" xfId="2575" xr:uid="{41B4EB70-AB52-4425-801C-A6A3D24CC9B2}"/>
    <cellStyle name="40% - Akzent1 4 3 2 2 2" xfId="2576" xr:uid="{A6359734-C6BD-402F-A1A9-C7CEF02C673B}"/>
    <cellStyle name="40% - Akzent1 4 3 2 3" xfId="2577" xr:uid="{79488B94-28AB-4DF3-A862-5BF95743D925}"/>
    <cellStyle name="40% - Akzent1 4 3 2_Volatility" xfId="2578" xr:uid="{4774A44D-51FF-4B12-951B-5ECBF1BA03ED}"/>
    <cellStyle name="40% - Akzent1 4 3 3" xfId="2579" xr:uid="{B1E74770-670B-4FCE-971C-980ED8DC29DD}"/>
    <cellStyle name="40% - Akzent1 4 3 3 2" xfId="2580" xr:uid="{E23193B0-F79C-49DA-B457-BBA0C8104AE3}"/>
    <cellStyle name="40% - Akzent1 4 3 4" xfId="2581" xr:uid="{E701CC45-5431-4C49-AB76-EB02AC483FD5}"/>
    <cellStyle name="40% - Akzent1 4 3_Volatility" xfId="2582" xr:uid="{462D9E71-E354-479F-BEC2-0F8EB6F8AF6B}"/>
    <cellStyle name="40% - Akzent1 4 4" xfId="2583" xr:uid="{C12370B0-1A89-4A86-8548-BE4009206D4F}"/>
    <cellStyle name="40% - Akzent1 4 4 2" xfId="2584" xr:uid="{1558750E-3378-4F5F-9294-094BCD34485D}"/>
    <cellStyle name="40% - Akzent1 4 4 2 2" xfId="2585" xr:uid="{CCC58044-4F93-4560-8AFA-E2C87238E55C}"/>
    <cellStyle name="40% - Akzent1 4 4 3" xfId="2586" xr:uid="{2EDF1365-045A-4A45-9EDB-B372D17EACC2}"/>
    <cellStyle name="40% - Akzent1 4 4_Volatility" xfId="2587" xr:uid="{7572AF3C-89E7-4747-A2E8-5BC0DFAC5FAE}"/>
    <cellStyle name="40% - Akzent1 4 5" xfId="2588" xr:uid="{5D54EAFE-6B68-4A02-BA8F-00F4A4F9AAD5}"/>
    <cellStyle name="40% - Akzent1 4 5 2" xfId="2589" xr:uid="{AD51F1AC-30F3-4654-8EA4-C0581400A159}"/>
    <cellStyle name="40% - Akzent1 4 6" xfId="2590" xr:uid="{387C2BFE-CC63-4D5D-9B94-B9BC15C679EA}"/>
    <cellStyle name="40% - Akzent1 4_Volatility" xfId="2591" xr:uid="{A1310C8F-509F-4DAC-9849-6BBA65DA4E0E}"/>
    <cellStyle name="40% - Akzent1 5" xfId="2592" xr:uid="{29C16CEB-CA7C-4743-B4CC-F374D0E752DD}"/>
    <cellStyle name="40% - Akzent1 5 2" xfId="2593" xr:uid="{6CD55AC4-F10D-4E2E-BCE5-172577160456}"/>
    <cellStyle name="40% - Akzent1 5 2 2" xfId="2594" xr:uid="{129FD937-9591-4D79-B233-C7ABFA041D12}"/>
    <cellStyle name="40% - Akzent1 5 2 2 2" xfId="2595" xr:uid="{4A292264-3D91-4986-A7B2-1A8917065360}"/>
    <cellStyle name="40% - Akzent1 5 2 2 2 2" xfId="2596" xr:uid="{4C589910-E82E-4006-8999-572E444A942C}"/>
    <cellStyle name="40% - Akzent1 5 2 2 3" xfId="2597" xr:uid="{590648DB-8FE6-4FEA-B75F-B49574E20DC0}"/>
    <cellStyle name="40% - Akzent1 5 2 2_Volatility" xfId="2598" xr:uid="{040C22BB-AD34-4829-BECD-1BF43B010FA9}"/>
    <cellStyle name="40% - Akzent1 5 2 3" xfId="2599" xr:uid="{38664535-8F5C-49FB-98F7-5A52B6BE9012}"/>
    <cellStyle name="40% - Akzent1 5 2 3 2" xfId="2600" xr:uid="{584FEEA7-6260-4114-A3C6-9AB4C6FCB774}"/>
    <cellStyle name="40% - Akzent1 5 2 4" xfId="2601" xr:uid="{E9A1C882-3C7C-4225-869B-9E11BDB985FD}"/>
    <cellStyle name="40% - Akzent1 5 2_Volatility" xfId="2602" xr:uid="{C6B0B7CB-3E73-46B5-BAAE-A652C5979D7E}"/>
    <cellStyle name="40% - Akzent1 5 3" xfId="2603" xr:uid="{95DD56C9-1994-4CA5-A4C9-444B57827C59}"/>
    <cellStyle name="40% - Akzent1 5 3 2" xfId="2604" xr:uid="{04A20250-64C6-4812-B4BA-07C60460EED9}"/>
    <cellStyle name="40% - Akzent1 5 3 2 2" xfId="2605" xr:uid="{FF8AA461-1741-416E-A60F-0B1525AFEED7}"/>
    <cellStyle name="40% - Akzent1 5 3 3" xfId="2606" xr:uid="{7907C9DF-1AFB-4AF7-8F65-74FE65CEF568}"/>
    <cellStyle name="40% - Akzent1 5 3_Volatility" xfId="2607" xr:uid="{935A57A4-A7E1-4C5D-AD83-D55185D60E35}"/>
    <cellStyle name="40% - Akzent1 5 4" xfId="2608" xr:uid="{3CF73CFB-E393-4873-96A3-346151C43BF5}"/>
    <cellStyle name="40% - Akzent1 5 4 2" xfId="2609" xr:uid="{C18562CC-76C0-488E-8A18-31B97B93CF1E}"/>
    <cellStyle name="40% - Akzent1 5 5" xfId="2610" xr:uid="{3661CCBE-1DFF-40E9-B9F6-F851C9594A87}"/>
    <cellStyle name="40% - Akzent1 5_Volatility" xfId="2611" xr:uid="{0706264A-F9ED-4EAB-9E39-4D0268A20A1E}"/>
    <cellStyle name="40% - Akzent1 6" xfId="2612" xr:uid="{B7A78FCA-F72D-444C-8E43-050B23E5EDEF}"/>
    <cellStyle name="40% - Akzent1 6 2" xfId="2613" xr:uid="{50C1B40E-F937-4CA3-B812-A4CD6DC85DDD}"/>
    <cellStyle name="40% - Akzent1 6 2 2" xfId="2614" xr:uid="{900D5926-7401-4C95-A271-BD9005E3D8AC}"/>
    <cellStyle name="40% - Akzent1 6 2 2 2" xfId="2615" xr:uid="{7F8EA430-9220-44A5-BF3A-1A43B8121D14}"/>
    <cellStyle name="40% - Akzent1 6 2 3" xfId="2616" xr:uid="{8F8DCEC6-C0B3-4E3D-AC1A-A6F8A446EC38}"/>
    <cellStyle name="40% - Akzent1 6 2_Volatility" xfId="2617" xr:uid="{4A67CD5A-61E3-4117-A0B2-698E706EDBCC}"/>
    <cellStyle name="40% - Akzent1 6 3" xfId="2618" xr:uid="{F34AAF9B-AD93-4DA8-91D3-6A82CDCBEFB1}"/>
    <cellStyle name="40% - Akzent1 6 3 2" xfId="2619" xr:uid="{3AA81D59-1C0D-4625-A605-0640FF939DB1}"/>
    <cellStyle name="40% - Akzent1 6 4" xfId="2620" xr:uid="{514438A0-43CB-4BE1-9ED1-DF24A772C818}"/>
    <cellStyle name="40% - Akzent1 6_Volatility" xfId="2621" xr:uid="{24180D6B-59EB-4322-8C3B-634FDDCDC196}"/>
    <cellStyle name="40% - Akzent1 7" xfId="2622" xr:uid="{454C2CD2-7425-4A09-95C4-181D4515B4E7}"/>
    <cellStyle name="40% - Akzent1 7 2" xfId="2623" xr:uid="{67A35265-A43D-46E9-B04F-B5404AFA6CB7}"/>
    <cellStyle name="40% - Akzent1 7 2 2" xfId="2624" xr:uid="{175DA180-807B-47E8-B568-391E06DAFFC4}"/>
    <cellStyle name="40% - Akzent1 7 3" xfId="2625" xr:uid="{1123F34A-B948-48E7-8149-DC2D47608EAB}"/>
    <cellStyle name="40% - Akzent1 7_Volatility" xfId="2626" xr:uid="{7FEBBF1F-1A97-478D-9F38-B1449CD53DB1}"/>
    <cellStyle name="40% - Akzent1 8" xfId="2627" xr:uid="{8F8A5E92-EC16-471B-B500-2CEDC2464429}"/>
    <cellStyle name="40% - Akzent1 8 2" xfId="2628" xr:uid="{322651D4-2FA5-400F-8CCE-AD1D292F2074}"/>
    <cellStyle name="40% - Akzent1 9" xfId="2629" xr:uid="{3F87BC13-A9B3-4E1D-A34B-CDA120D77A30}"/>
    <cellStyle name="40% - Akzent1_Volatility" xfId="2630" xr:uid="{D4741AA5-2A94-44D9-A20B-08F0514A0EB3}"/>
    <cellStyle name="40% - Akzent2" xfId="2631" xr:uid="{510E6458-5C75-462B-8CB4-CC1E0CBDF437}"/>
    <cellStyle name="40% - Akzent2 2" xfId="2632" xr:uid="{14D42B89-617D-45C8-AAE4-72BAD7DD2F2D}"/>
    <cellStyle name="40% - Akzent2 2 2" xfId="2633" xr:uid="{078F2226-AFD5-4ABF-994B-D0A2044735EE}"/>
    <cellStyle name="40% - Akzent2 2 2 2" xfId="2634" xr:uid="{4D8DBEB5-80A0-4CAB-9257-68E22B1A1071}"/>
    <cellStyle name="40% - Akzent2 2 2 2 2" xfId="2635" xr:uid="{3E2CF5C2-1B79-4123-A52D-E043769983DD}"/>
    <cellStyle name="40% - Akzent2 2 2 2 2 2" xfId="2636" xr:uid="{D2C8A1DF-54BF-4CC5-9137-4E12C66BB6E8}"/>
    <cellStyle name="40% - Akzent2 2 2 2 2 2 2" xfId="2637" xr:uid="{1E30CF41-DB85-41CB-9E4A-E8580374A53A}"/>
    <cellStyle name="40% - Akzent2 2 2 2 2 2 2 2" xfId="2638" xr:uid="{322F48E5-9A76-471C-8D8E-70E7E67BFCD9}"/>
    <cellStyle name="40% - Akzent2 2 2 2 2 2 2 2 2" xfId="2639" xr:uid="{49C53108-2A3F-48FE-829F-B539C31E9A59}"/>
    <cellStyle name="40% - Akzent2 2 2 2 2 2 2 3" xfId="2640" xr:uid="{5833DE03-456E-4821-8207-DE21BDB22D85}"/>
    <cellStyle name="40% - Akzent2 2 2 2 2 2 2_Volatility" xfId="2641" xr:uid="{7EA90734-B489-4243-94F8-F8E9B4E7CCB2}"/>
    <cellStyle name="40% - Akzent2 2 2 2 2 2 3" xfId="2642" xr:uid="{BE04A872-2253-42B6-AF98-0186695A9D9C}"/>
    <cellStyle name="40% - Akzent2 2 2 2 2 2 3 2" xfId="2643" xr:uid="{024887BB-BE11-4D66-862E-E3C89EE20516}"/>
    <cellStyle name="40% - Akzent2 2 2 2 2 2 4" xfId="2644" xr:uid="{8B62856A-279D-40CD-B2EC-36B1BA0C9F29}"/>
    <cellStyle name="40% - Akzent2 2 2 2 2 2_Volatility" xfId="2645" xr:uid="{A397D833-6C7F-4055-9FCB-D37338EC43A0}"/>
    <cellStyle name="40% - Akzent2 2 2 2 2 3" xfId="2646" xr:uid="{AF4DD76C-DDBC-4670-8D0B-16B61B3B6BA9}"/>
    <cellStyle name="40% - Akzent2 2 2 2 2 3 2" xfId="2647" xr:uid="{8B69C964-D7A6-4A1D-9E77-9B64DA68D181}"/>
    <cellStyle name="40% - Akzent2 2 2 2 2 3 2 2" xfId="2648" xr:uid="{F88AFD9C-64D9-4046-85CA-D98F59A42226}"/>
    <cellStyle name="40% - Akzent2 2 2 2 2 3 3" xfId="2649" xr:uid="{DCF36D75-F74D-42E9-92A7-7D30FCC67605}"/>
    <cellStyle name="40% - Akzent2 2 2 2 2 3_Volatility" xfId="2650" xr:uid="{399F1A19-543E-4E7E-B591-29E6F929F3D6}"/>
    <cellStyle name="40% - Akzent2 2 2 2 2 4" xfId="2651" xr:uid="{2AD590D9-1D95-4D83-889A-CF596906EA68}"/>
    <cellStyle name="40% - Akzent2 2 2 2 2 4 2" xfId="2652" xr:uid="{02CDF417-9A73-4FDA-8BD7-1890FA909267}"/>
    <cellStyle name="40% - Akzent2 2 2 2 2 5" xfId="2653" xr:uid="{19AA8A47-5EEE-4C78-BC8A-677B77BF6D29}"/>
    <cellStyle name="40% - Akzent2 2 2 2 2_Volatility" xfId="2654" xr:uid="{5CC7C84F-14EB-4AF5-89E3-E0992E652A8D}"/>
    <cellStyle name="40% - Akzent2 2 2 2 3" xfId="2655" xr:uid="{3142D315-A309-468E-9FD7-D076443C39DE}"/>
    <cellStyle name="40% - Akzent2 2 2 2 3 2" xfId="2656" xr:uid="{84BB6021-F312-4492-84B4-973B4DD92BF1}"/>
    <cellStyle name="40% - Akzent2 2 2 2 3 2 2" xfId="2657" xr:uid="{1F5D3D53-E974-4140-B1BE-DC050CD6E37F}"/>
    <cellStyle name="40% - Akzent2 2 2 2 3 2 2 2" xfId="2658" xr:uid="{76DDD4C0-AAA3-461C-9EDC-EDFCA65EF972}"/>
    <cellStyle name="40% - Akzent2 2 2 2 3 2 3" xfId="2659" xr:uid="{297323AC-A687-49D4-BA40-9AF1A7FA678C}"/>
    <cellStyle name="40% - Akzent2 2 2 2 3 2_Volatility" xfId="2660" xr:uid="{10586C8D-9B8A-4BDE-88EE-FFC222B5EB40}"/>
    <cellStyle name="40% - Akzent2 2 2 2 3 3" xfId="2661" xr:uid="{A45BF8A1-8635-4904-9A78-C7E449C2CA26}"/>
    <cellStyle name="40% - Akzent2 2 2 2 3 3 2" xfId="2662" xr:uid="{91C39E39-EF02-4E1E-8B55-9B952356CE20}"/>
    <cellStyle name="40% - Akzent2 2 2 2 3 4" xfId="2663" xr:uid="{729174C5-2721-4A5D-AE7B-218C04B4C5DC}"/>
    <cellStyle name="40% - Akzent2 2 2 2 3_Volatility" xfId="2664" xr:uid="{E0E7CDB0-7503-49F9-8EEC-6F83D68E2DA3}"/>
    <cellStyle name="40% - Akzent2 2 2 2 4" xfId="2665" xr:uid="{4A692EC0-0FF4-4898-A049-14DC4E82AE0B}"/>
    <cellStyle name="40% - Akzent2 2 2 2 4 2" xfId="2666" xr:uid="{E85F7B02-E1ED-4F4F-A7F0-D653A2D2ECFE}"/>
    <cellStyle name="40% - Akzent2 2 2 2 4 2 2" xfId="2667" xr:uid="{0384781C-267F-4BFC-ADD2-DFA82D6F94D9}"/>
    <cellStyle name="40% - Akzent2 2 2 2 4 3" xfId="2668" xr:uid="{1162EF2D-66AE-4CE2-B2A1-ED58D33CC217}"/>
    <cellStyle name="40% - Akzent2 2 2 2 4_Volatility" xfId="2669" xr:uid="{E42EEBA2-CDC0-453E-B401-C15329913C2C}"/>
    <cellStyle name="40% - Akzent2 2 2 2 5" xfId="2670" xr:uid="{5FD5A7EE-D5FF-4B89-BE55-6EA94EE2D381}"/>
    <cellStyle name="40% - Akzent2 2 2 2 5 2" xfId="2671" xr:uid="{7F7A27B1-6C3B-4DF2-9F89-C34E5A4167A5}"/>
    <cellStyle name="40% - Akzent2 2 2 2 6" xfId="2672" xr:uid="{DE5FB8BE-134B-475B-B089-1F432E3EB316}"/>
    <cellStyle name="40% - Akzent2 2 2 2_Volatility" xfId="2673" xr:uid="{4BF5C2B2-4568-4EBD-A495-71FBAFEF17E6}"/>
    <cellStyle name="40% - Akzent2 2 2 3" xfId="2674" xr:uid="{69AE8CB7-0FF4-4A3A-9CF3-AFFBF1F74E69}"/>
    <cellStyle name="40% - Akzent2 2 2 3 2" xfId="2675" xr:uid="{C4B3BBD2-2606-4DCF-8995-8536F6641280}"/>
    <cellStyle name="40% - Akzent2 2 2 3 2 2" xfId="2676" xr:uid="{B52B3613-2162-4B7A-8D88-3DA5B6B64292}"/>
    <cellStyle name="40% - Akzent2 2 2 3 2 2 2" xfId="2677" xr:uid="{3F6D40D8-072E-49D9-A0A8-B1861812EC64}"/>
    <cellStyle name="40% - Akzent2 2 2 3 2 2 2 2" xfId="2678" xr:uid="{FC8B06AB-BA3F-453A-AEED-E6A29579CE8A}"/>
    <cellStyle name="40% - Akzent2 2 2 3 2 2 3" xfId="2679" xr:uid="{CB8F86FB-9574-4B8B-8090-2B479DBDD7BA}"/>
    <cellStyle name="40% - Akzent2 2 2 3 2 2_Volatility" xfId="2680" xr:uid="{ED86F98B-2E5F-4222-B9C7-6A8B458C9B76}"/>
    <cellStyle name="40% - Akzent2 2 2 3 2 3" xfId="2681" xr:uid="{1B4A2E68-71BC-4C1C-A357-22736A694F8D}"/>
    <cellStyle name="40% - Akzent2 2 2 3 2 3 2" xfId="2682" xr:uid="{89A191EA-5B02-4C22-93B6-304DDCA468C7}"/>
    <cellStyle name="40% - Akzent2 2 2 3 2 4" xfId="2683" xr:uid="{9D01FA29-408D-4EED-A056-CD5D61B737E1}"/>
    <cellStyle name="40% - Akzent2 2 2 3 2_Volatility" xfId="2684" xr:uid="{78DBB79D-3BCE-4D9B-996C-0B2C9BBE20A2}"/>
    <cellStyle name="40% - Akzent2 2 2 3 3" xfId="2685" xr:uid="{766D32EC-E70D-4F6B-8366-6369650F890E}"/>
    <cellStyle name="40% - Akzent2 2 2 3 3 2" xfId="2686" xr:uid="{04BA4F72-6EF9-4C57-8A9A-6161C0396A37}"/>
    <cellStyle name="40% - Akzent2 2 2 3 3 2 2" xfId="2687" xr:uid="{F72C0E45-CA8C-4DD8-8300-52889B268F68}"/>
    <cellStyle name="40% - Akzent2 2 2 3 3 3" xfId="2688" xr:uid="{CD5E7A78-8E55-4E43-AB02-7BFE730135AE}"/>
    <cellStyle name="40% - Akzent2 2 2 3 3_Volatility" xfId="2689" xr:uid="{B4F706F0-02E0-4903-998D-AF02AF4EDD3C}"/>
    <cellStyle name="40% - Akzent2 2 2 3 4" xfId="2690" xr:uid="{C30BEE41-5582-4FF2-8F6A-BB2573CBB9E0}"/>
    <cellStyle name="40% - Akzent2 2 2 3 4 2" xfId="2691" xr:uid="{BBC2F6ED-5CB7-4213-847A-C1C4E8222E2F}"/>
    <cellStyle name="40% - Akzent2 2 2 3 5" xfId="2692" xr:uid="{D079018E-EB68-4B8E-AEC1-F0ED12C8AE7E}"/>
    <cellStyle name="40% - Akzent2 2 2 3_Volatility" xfId="2693" xr:uid="{D11BEA63-3A5A-4300-ABC7-28B7DFEDC548}"/>
    <cellStyle name="40% - Akzent2 2 2 4" xfId="2694" xr:uid="{1207BC58-5028-4215-9A4E-C6C3CD086BF8}"/>
    <cellStyle name="40% - Akzent2 2 2 4 2" xfId="2695" xr:uid="{01A84D72-239F-4772-A897-BBD051AAA506}"/>
    <cellStyle name="40% - Akzent2 2 2 4 2 2" xfId="2696" xr:uid="{FE82C4C0-CDA1-4D96-896B-DE59F76A825A}"/>
    <cellStyle name="40% - Akzent2 2 2 4 2 2 2" xfId="2697" xr:uid="{87072FA8-021F-42F1-91A7-2DD513B10E4E}"/>
    <cellStyle name="40% - Akzent2 2 2 4 2 3" xfId="2698" xr:uid="{1C6874BD-4E1F-4B02-96DD-CA3F4888DFE6}"/>
    <cellStyle name="40% - Akzent2 2 2 4 2_Volatility" xfId="2699" xr:uid="{D8748534-905D-4ACE-A59A-C58A1B31B11C}"/>
    <cellStyle name="40% - Akzent2 2 2 4 3" xfId="2700" xr:uid="{909753B8-FFE4-413A-8ABC-5337024847D0}"/>
    <cellStyle name="40% - Akzent2 2 2 4 3 2" xfId="2701" xr:uid="{BB7A8BAA-62D7-454C-A810-5375C1C9126E}"/>
    <cellStyle name="40% - Akzent2 2 2 4 4" xfId="2702" xr:uid="{80A1F44B-0580-46DB-8EE8-280F83BE8A2C}"/>
    <cellStyle name="40% - Akzent2 2 2 4_Volatility" xfId="2703" xr:uid="{66243320-B587-4A65-A64D-8C3FAA1364DC}"/>
    <cellStyle name="40% - Akzent2 2 2 5" xfId="2704" xr:uid="{7A5E4A91-5CC4-4E04-8B8B-6FE7AA025190}"/>
    <cellStyle name="40% - Akzent2 2 2 5 2" xfId="2705" xr:uid="{131E43DD-2C1A-4774-885C-3A2EE0041780}"/>
    <cellStyle name="40% - Akzent2 2 2 5 2 2" xfId="2706" xr:uid="{9EA15CF2-2216-4B79-B6AF-232DF4E9C244}"/>
    <cellStyle name="40% - Akzent2 2 2 5 3" xfId="2707" xr:uid="{4058F888-969C-4CD5-A768-371C69E42B45}"/>
    <cellStyle name="40% - Akzent2 2 2 5_Volatility" xfId="2708" xr:uid="{A3F26FE3-2CD4-4B70-8994-8A8A728E1688}"/>
    <cellStyle name="40% - Akzent2 2 2 6" xfId="2709" xr:uid="{035C5748-A827-42D3-81EA-7671B509EED6}"/>
    <cellStyle name="40% - Akzent2 2 2 6 2" xfId="2710" xr:uid="{913C8AA9-1159-4F9C-BF3E-60A2031DA177}"/>
    <cellStyle name="40% - Akzent2 2 2 7" xfId="2711" xr:uid="{CE2F3F4A-635D-4B9B-82B7-91A02C7AE50D}"/>
    <cellStyle name="40% - Akzent2 2 2_Volatility" xfId="2712" xr:uid="{6118069D-CACC-4F86-9179-76EFF0C166AA}"/>
    <cellStyle name="40% - Akzent2 2 3" xfId="2713" xr:uid="{7732ECF1-8BD8-44CA-AD7E-D1A97D2CBC92}"/>
    <cellStyle name="40% - Akzent2 2 3 2" xfId="2714" xr:uid="{904B6515-0FE6-46DF-914F-2C602040DAEB}"/>
    <cellStyle name="40% - Akzent2 2 3 2 2" xfId="2715" xr:uid="{765512EB-9597-434E-B88F-BFD9BE3AEC0F}"/>
    <cellStyle name="40% - Akzent2 2 3 2 2 2" xfId="2716" xr:uid="{BA63150C-A530-40DD-A960-436EF50CF579}"/>
    <cellStyle name="40% - Akzent2 2 3 2 2 2 2" xfId="2717" xr:uid="{4E500DAF-1168-4239-8FBF-CB3D3E4B7525}"/>
    <cellStyle name="40% - Akzent2 2 3 2 2 2 2 2" xfId="2718" xr:uid="{80C20D90-7E5C-4C03-9001-86B33280D124}"/>
    <cellStyle name="40% - Akzent2 2 3 2 2 2 3" xfId="2719" xr:uid="{6018BBEE-D08D-49E2-8509-37F793169A71}"/>
    <cellStyle name="40% - Akzent2 2 3 2 2 2_Volatility" xfId="2720" xr:uid="{089B7490-9ACA-43ED-A370-CAE115D2487B}"/>
    <cellStyle name="40% - Akzent2 2 3 2 2 3" xfId="2721" xr:uid="{400A69EB-A733-4212-B395-376C4D9648E3}"/>
    <cellStyle name="40% - Akzent2 2 3 2 2 3 2" xfId="2722" xr:uid="{6FF7A83F-CE84-4943-8A6D-09C1A4932BEB}"/>
    <cellStyle name="40% - Akzent2 2 3 2 2 4" xfId="2723" xr:uid="{40F7E150-63FA-493F-8DF3-8ECCDFEB372D}"/>
    <cellStyle name="40% - Akzent2 2 3 2 2_Volatility" xfId="2724" xr:uid="{84A9B66E-3715-4F97-888C-E3853F0E0306}"/>
    <cellStyle name="40% - Akzent2 2 3 2 3" xfId="2725" xr:uid="{5CD94994-8DD5-43AF-8F3F-0117994D2409}"/>
    <cellStyle name="40% - Akzent2 2 3 2 3 2" xfId="2726" xr:uid="{F1094F1F-72D2-4B54-8381-BB2D2549F4E0}"/>
    <cellStyle name="40% - Akzent2 2 3 2 3 2 2" xfId="2727" xr:uid="{9CC95B08-C1A7-4FF3-9B96-B23FF7FD5D0C}"/>
    <cellStyle name="40% - Akzent2 2 3 2 3 3" xfId="2728" xr:uid="{C4F0E1BD-6CBE-415F-9143-698D7F5E51AE}"/>
    <cellStyle name="40% - Akzent2 2 3 2 3_Volatility" xfId="2729" xr:uid="{DD985544-6CF5-4785-8F93-81F9E1BD9ADE}"/>
    <cellStyle name="40% - Akzent2 2 3 2 4" xfId="2730" xr:uid="{D4417919-748B-4393-97E0-89B9BA72594A}"/>
    <cellStyle name="40% - Akzent2 2 3 2 4 2" xfId="2731" xr:uid="{A096EA00-B35D-4503-B2BB-4AC97B642297}"/>
    <cellStyle name="40% - Akzent2 2 3 2 5" xfId="2732" xr:uid="{B9C9E5DE-9639-46E4-9483-D5BDE9A3398E}"/>
    <cellStyle name="40% - Akzent2 2 3 2_Volatility" xfId="2733" xr:uid="{E6786E2B-E746-4873-A710-F706079D0715}"/>
    <cellStyle name="40% - Akzent2 2 3 3" xfId="2734" xr:uid="{9672C13E-B019-47BF-AC6C-11CC1B827FAB}"/>
    <cellStyle name="40% - Akzent2 2 3 3 2" xfId="2735" xr:uid="{5D3EADBF-5551-47B9-A610-CD152D4009EE}"/>
    <cellStyle name="40% - Akzent2 2 3 3 2 2" xfId="2736" xr:uid="{260D9A40-82CF-4C8B-9110-E4E0045E6808}"/>
    <cellStyle name="40% - Akzent2 2 3 3 2 2 2" xfId="2737" xr:uid="{23861F98-8439-40BC-AA2D-6B52809BBD23}"/>
    <cellStyle name="40% - Akzent2 2 3 3 2 3" xfId="2738" xr:uid="{721EEF2A-EF15-4BED-81BB-93CAD2164DFD}"/>
    <cellStyle name="40% - Akzent2 2 3 3 2_Volatility" xfId="2739" xr:uid="{2C896368-1117-4014-B5E2-14111829B442}"/>
    <cellStyle name="40% - Akzent2 2 3 3 3" xfId="2740" xr:uid="{892E7FFD-A8C8-451F-8F88-BE13817E26FC}"/>
    <cellStyle name="40% - Akzent2 2 3 3 3 2" xfId="2741" xr:uid="{A5B82C72-E6D7-4F23-BD38-F16FCFEDB992}"/>
    <cellStyle name="40% - Akzent2 2 3 3 4" xfId="2742" xr:uid="{FAE6D193-7CF4-4568-8D51-189E99D7DEF8}"/>
    <cellStyle name="40% - Akzent2 2 3 3_Volatility" xfId="2743" xr:uid="{E43F6305-BCEE-497D-9B0A-B8DB52BF1600}"/>
    <cellStyle name="40% - Akzent2 2 3 4" xfId="2744" xr:uid="{70D349A0-8B1D-4AE3-8E1B-1FF9EBA35A7E}"/>
    <cellStyle name="40% - Akzent2 2 3 4 2" xfId="2745" xr:uid="{442353B0-FBEC-435E-80B6-C1BAF142A9D0}"/>
    <cellStyle name="40% - Akzent2 2 3 4 2 2" xfId="2746" xr:uid="{80194161-0DE2-408F-986E-0D297E401154}"/>
    <cellStyle name="40% - Akzent2 2 3 4 3" xfId="2747" xr:uid="{D3AB82E8-6A28-4195-A653-D196A09309FC}"/>
    <cellStyle name="40% - Akzent2 2 3 4_Volatility" xfId="2748" xr:uid="{43E86BED-A54C-41D3-9A16-1C527759691E}"/>
    <cellStyle name="40% - Akzent2 2 3 5" xfId="2749" xr:uid="{5C640DF1-0DFD-4F85-9777-0DE85AF8A88D}"/>
    <cellStyle name="40% - Akzent2 2 3 5 2" xfId="2750" xr:uid="{50FA2271-E033-4179-B34D-E825BDDB17FE}"/>
    <cellStyle name="40% - Akzent2 2 3 6" xfId="2751" xr:uid="{E21F38EE-6B56-4D8B-BED5-2C83F8EB57DC}"/>
    <cellStyle name="40% - Akzent2 2 3_Volatility" xfId="2752" xr:uid="{E08692A7-A13F-40E4-9ABB-775077EA570D}"/>
    <cellStyle name="40% - Akzent2 2 4" xfId="2753" xr:uid="{1FF03A3C-4D4B-4C59-A4E6-1E2D9CBD77B9}"/>
    <cellStyle name="40% - Akzent2 2 4 2" xfId="2754" xr:uid="{522CC052-9462-45AE-9623-E813F003EC05}"/>
    <cellStyle name="40% - Akzent2 2 4 2 2" xfId="2755" xr:uid="{1D184301-E8DC-420E-A898-8D31D24392B5}"/>
    <cellStyle name="40% - Akzent2 2 4 2 2 2" xfId="2756" xr:uid="{007A76D1-8EAD-4236-8141-ED2B47F095EE}"/>
    <cellStyle name="40% - Akzent2 2 4 2 2 2 2" xfId="2757" xr:uid="{5EC13FEE-FCDB-49D8-8F05-79A668ACD20A}"/>
    <cellStyle name="40% - Akzent2 2 4 2 2 3" xfId="2758" xr:uid="{8D5B146C-AE10-42A9-A3A4-8584B7715A22}"/>
    <cellStyle name="40% - Akzent2 2 4 2 2_Volatility" xfId="2759" xr:uid="{1A49D8F7-88F9-4D6D-85BB-F0785E8A86D5}"/>
    <cellStyle name="40% - Akzent2 2 4 2 3" xfId="2760" xr:uid="{113710E7-88FE-491B-A630-E5AAEDAB0F6E}"/>
    <cellStyle name="40% - Akzent2 2 4 2 3 2" xfId="2761" xr:uid="{935B0441-57A7-4020-991B-459703B7074C}"/>
    <cellStyle name="40% - Akzent2 2 4 2 4" xfId="2762" xr:uid="{35426C9C-95BD-40EB-B194-071B541C50C1}"/>
    <cellStyle name="40% - Akzent2 2 4 2_Volatility" xfId="2763" xr:uid="{663965B6-44AF-4B8D-8161-124469C71121}"/>
    <cellStyle name="40% - Akzent2 2 4 3" xfId="2764" xr:uid="{55F02A38-693B-4176-950B-EF8F53ADC4AC}"/>
    <cellStyle name="40% - Akzent2 2 4 3 2" xfId="2765" xr:uid="{1475A33F-6EF9-4B1A-B43F-2DB1A7330B92}"/>
    <cellStyle name="40% - Akzent2 2 4 3 2 2" xfId="2766" xr:uid="{DC3B9FBC-0CC1-43AE-82A5-D1E449F8AD5B}"/>
    <cellStyle name="40% - Akzent2 2 4 3 3" xfId="2767" xr:uid="{ACFB5EC5-4E1F-4162-A07F-72B6169595D7}"/>
    <cellStyle name="40% - Akzent2 2 4 3_Volatility" xfId="2768" xr:uid="{04E8B826-0F48-4935-9B77-6FAD1A4586E1}"/>
    <cellStyle name="40% - Akzent2 2 4 4" xfId="2769" xr:uid="{A8E0707F-A968-4DFC-BA76-A01842116FC2}"/>
    <cellStyle name="40% - Akzent2 2 4 4 2" xfId="2770" xr:uid="{CFE106A0-4BC7-400E-ACD7-6F97D1AC1D24}"/>
    <cellStyle name="40% - Akzent2 2 4 5" xfId="2771" xr:uid="{B55DC39A-95B8-40AD-BCC7-DEE851D41B91}"/>
    <cellStyle name="40% - Akzent2 2 4_Volatility" xfId="2772" xr:uid="{19B9F2FB-4470-4BF2-957D-8FBE539F4970}"/>
    <cellStyle name="40% - Akzent2 2 5" xfId="2773" xr:uid="{1CF83DE7-5261-4FAC-9B93-C462CE867FA4}"/>
    <cellStyle name="40% - Akzent2 2 5 2" xfId="2774" xr:uid="{788226D5-EE5A-4284-AED4-23D4710A2C7B}"/>
    <cellStyle name="40% - Akzent2 2 5 2 2" xfId="2775" xr:uid="{EF2CBD7A-5F80-45D4-8C9F-F1736C49F2C9}"/>
    <cellStyle name="40% - Akzent2 2 5 2 2 2" xfId="2776" xr:uid="{87877ACD-5E4C-456C-98B8-2BD53EA9D5E4}"/>
    <cellStyle name="40% - Akzent2 2 5 2 3" xfId="2777" xr:uid="{024CB1DA-5CB1-4C09-BB77-70936891E7A4}"/>
    <cellStyle name="40% - Akzent2 2 5 2_Volatility" xfId="2778" xr:uid="{C42CA89A-77CC-4FB2-A8FD-A59A53F591DB}"/>
    <cellStyle name="40% - Akzent2 2 5 3" xfId="2779" xr:uid="{6533489A-66A2-447C-8816-B9F644AB154D}"/>
    <cellStyle name="40% - Akzent2 2 5 3 2" xfId="2780" xr:uid="{F9CA6439-6ABC-4429-AA2B-362C275BD139}"/>
    <cellStyle name="40% - Akzent2 2 5 4" xfId="2781" xr:uid="{CCA4CC0C-4619-42A9-95C9-027FD46C12DB}"/>
    <cellStyle name="40% - Akzent2 2 5_Volatility" xfId="2782" xr:uid="{C997CD74-2811-421C-BF71-7957ED9EF40D}"/>
    <cellStyle name="40% - Akzent2 2 6" xfId="2783" xr:uid="{DE8D2481-BCDF-477B-A01E-77729039B35F}"/>
    <cellStyle name="40% - Akzent2 2 6 2" xfId="2784" xr:uid="{9CC6C4B5-539E-49B4-B0E0-A4047FF0E7AE}"/>
    <cellStyle name="40% - Akzent2 2 6 2 2" xfId="2785" xr:uid="{2082E4B8-2B17-45BE-8CB1-1EB75654557D}"/>
    <cellStyle name="40% - Akzent2 2 6 3" xfId="2786" xr:uid="{CDF441B2-3252-4009-912A-A58A490F292B}"/>
    <cellStyle name="40% - Akzent2 2 6_Volatility" xfId="2787" xr:uid="{EB5BA08E-907D-41B6-A3B0-35EA6AAEA60D}"/>
    <cellStyle name="40% - Akzent2 2 7" xfId="2788" xr:uid="{8A6AE405-CE4C-4789-9805-00111E12544D}"/>
    <cellStyle name="40% - Akzent2 2 7 2" xfId="2789" xr:uid="{82F30492-CBA6-427A-A5DC-CE851B25445E}"/>
    <cellStyle name="40% - Akzent2 2 8" xfId="2790" xr:uid="{94D17094-3900-4E84-9060-B9FAA57551F5}"/>
    <cellStyle name="40% - Akzent2 2_Volatility" xfId="2791" xr:uid="{58DB6A20-BA54-4DFD-9606-7D84B420D8E2}"/>
    <cellStyle name="40% - Akzent2 3" xfId="2792" xr:uid="{0D86F48A-A78C-4FEA-9C8E-2193EC04B8CE}"/>
    <cellStyle name="40% - Akzent2 3 2" xfId="2793" xr:uid="{9A9385AC-7B14-46C4-950F-CA79A48DBA9E}"/>
    <cellStyle name="40% - Akzent2 3 2 2" xfId="2794" xr:uid="{7F242FFE-F6FA-4B12-972B-D7BC512D5F27}"/>
    <cellStyle name="40% - Akzent2 3 2 2 2" xfId="2795" xr:uid="{670FBFD4-7ED9-4C25-BFD3-67C9BCA60EEA}"/>
    <cellStyle name="40% - Akzent2 3 2 2 2 2" xfId="2796" xr:uid="{C039F4F1-2679-4741-9BF4-3B2D3BAACBC3}"/>
    <cellStyle name="40% - Akzent2 3 2 2 2 2 2" xfId="2797" xr:uid="{3F2D9CC9-089B-483B-B13A-827CB5AB3DF7}"/>
    <cellStyle name="40% - Akzent2 3 2 2 2 2 2 2" xfId="2798" xr:uid="{02D8DB1A-1E00-49C1-9418-BE0FAC1F3838}"/>
    <cellStyle name="40% - Akzent2 3 2 2 2 2 3" xfId="2799" xr:uid="{2B52EBF9-D3E7-4FA4-BE88-EDCD9D8F6999}"/>
    <cellStyle name="40% - Akzent2 3 2 2 2 2_Volatility" xfId="2800" xr:uid="{279C14BE-1E29-4858-868A-6BB99CBFDD13}"/>
    <cellStyle name="40% - Akzent2 3 2 2 2 3" xfId="2801" xr:uid="{CE5AA86D-2ACB-4E29-8E0E-D0DAD6C22BB1}"/>
    <cellStyle name="40% - Akzent2 3 2 2 2 3 2" xfId="2802" xr:uid="{383B784C-E3AF-4F10-9363-E752D8AEA726}"/>
    <cellStyle name="40% - Akzent2 3 2 2 2 4" xfId="2803" xr:uid="{43EA2659-3DBA-4CC9-9BE4-009B738AB41B}"/>
    <cellStyle name="40% - Akzent2 3 2 2 2_Volatility" xfId="2804" xr:uid="{7B5CBDE6-4C26-4348-BA73-7EB7CE7BEAFF}"/>
    <cellStyle name="40% - Akzent2 3 2 2 3" xfId="2805" xr:uid="{AB1B445E-E2EA-4031-9191-2252911B2170}"/>
    <cellStyle name="40% - Akzent2 3 2 2 3 2" xfId="2806" xr:uid="{FDAF0A3E-0339-47C8-AA1B-F4F300807329}"/>
    <cellStyle name="40% - Akzent2 3 2 2 3 2 2" xfId="2807" xr:uid="{9EF12AF5-C593-4891-AB0E-9EDB849EFE86}"/>
    <cellStyle name="40% - Akzent2 3 2 2 3 3" xfId="2808" xr:uid="{60945215-0622-45DB-A772-EE34D3350F05}"/>
    <cellStyle name="40% - Akzent2 3 2 2 3_Volatility" xfId="2809" xr:uid="{163632DB-3DFD-4235-9C82-CD813B2C207F}"/>
    <cellStyle name="40% - Akzent2 3 2 2 4" xfId="2810" xr:uid="{D80025C1-BCD6-4797-8488-6CAB3C8E0BD8}"/>
    <cellStyle name="40% - Akzent2 3 2 2 4 2" xfId="2811" xr:uid="{38FA38CA-2603-417E-AEE7-ABFD26C15847}"/>
    <cellStyle name="40% - Akzent2 3 2 2 5" xfId="2812" xr:uid="{82C16729-FE14-46E5-B023-9E800ADC859C}"/>
    <cellStyle name="40% - Akzent2 3 2 2_Volatility" xfId="2813" xr:uid="{D658E073-5C71-4845-BDA5-A5502B05EB18}"/>
    <cellStyle name="40% - Akzent2 3 2 3" xfId="2814" xr:uid="{C11D2348-C520-4FB5-BBDE-1E8B27F35835}"/>
    <cellStyle name="40% - Akzent2 3 2 3 2" xfId="2815" xr:uid="{D944BC51-55C5-4939-A557-DC7844929444}"/>
    <cellStyle name="40% - Akzent2 3 2 3 2 2" xfId="2816" xr:uid="{3E3D8444-DCA3-43AE-A52E-4F338FB768FB}"/>
    <cellStyle name="40% - Akzent2 3 2 3 2 2 2" xfId="2817" xr:uid="{CFB63252-A4A1-4750-A49D-0D857D670F58}"/>
    <cellStyle name="40% - Akzent2 3 2 3 2 3" xfId="2818" xr:uid="{48082318-D8BB-44F4-8BF7-2323972D34D4}"/>
    <cellStyle name="40% - Akzent2 3 2 3 2_Volatility" xfId="2819" xr:uid="{CC39A8F5-2D00-4F3C-B710-437B35930895}"/>
    <cellStyle name="40% - Akzent2 3 2 3 3" xfId="2820" xr:uid="{A680FD05-4117-43C2-9875-DB0992D3F471}"/>
    <cellStyle name="40% - Akzent2 3 2 3 3 2" xfId="2821" xr:uid="{60250630-97CC-4AF7-A635-8C91661864A0}"/>
    <cellStyle name="40% - Akzent2 3 2 3 4" xfId="2822" xr:uid="{8288D048-BEDC-4A91-8F51-7E579889FE22}"/>
    <cellStyle name="40% - Akzent2 3 2 3_Volatility" xfId="2823" xr:uid="{9C31C3D3-AB3C-4764-ACD2-1F0F09C247B9}"/>
    <cellStyle name="40% - Akzent2 3 2 4" xfId="2824" xr:uid="{FB84B8BD-43B5-4EC6-ADF2-2C56B20951A1}"/>
    <cellStyle name="40% - Akzent2 3 2 4 2" xfId="2825" xr:uid="{C24D2C67-6FC9-4946-9EDD-B47C5EA039E9}"/>
    <cellStyle name="40% - Akzent2 3 2 4 2 2" xfId="2826" xr:uid="{94620659-52CA-4411-BDF0-EDAD3993B480}"/>
    <cellStyle name="40% - Akzent2 3 2 4 3" xfId="2827" xr:uid="{BC7B9FBB-CE42-4D1F-9049-8792797C5E59}"/>
    <cellStyle name="40% - Akzent2 3 2 4_Volatility" xfId="2828" xr:uid="{E7233CDF-3382-4622-A4B9-6AC657ED8304}"/>
    <cellStyle name="40% - Akzent2 3 2 5" xfId="2829" xr:uid="{A7B9595D-4053-43AA-8C56-8A1121CEC58F}"/>
    <cellStyle name="40% - Akzent2 3 2 5 2" xfId="2830" xr:uid="{CC8FE830-42BE-4309-B1A4-9780D19F0B6C}"/>
    <cellStyle name="40% - Akzent2 3 2 6" xfId="2831" xr:uid="{5A43309B-3460-46B1-BA56-373B3C79B4FC}"/>
    <cellStyle name="40% - Akzent2 3 2_Volatility" xfId="2832" xr:uid="{8600DD40-47F2-4527-98E8-F1FA37141F55}"/>
    <cellStyle name="40% - Akzent2 3 3" xfId="2833" xr:uid="{60A34EB7-72CE-4844-A0CB-BF7C26F9D366}"/>
    <cellStyle name="40% - Akzent2 3 3 2" xfId="2834" xr:uid="{4BE647AE-7660-4609-AD91-0FC2C9032C9C}"/>
    <cellStyle name="40% - Akzent2 3 3 2 2" xfId="2835" xr:uid="{BEC12860-024B-4F25-872B-7792EB69CCA9}"/>
    <cellStyle name="40% - Akzent2 3 3 2 2 2" xfId="2836" xr:uid="{FB00289D-5FEE-46B3-8D7B-E02C6C0D855B}"/>
    <cellStyle name="40% - Akzent2 3 3 2 2 2 2" xfId="2837" xr:uid="{6F7A696B-BCFC-416D-88C4-60E2612F1EA6}"/>
    <cellStyle name="40% - Akzent2 3 3 2 2 3" xfId="2838" xr:uid="{AFC1BFC8-BDA0-49C3-97A7-684445BC9D67}"/>
    <cellStyle name="40% - Akzent2 3 3 2 2_Volatility" xfId="2839" xr:uid="{C5C77D9E-12DB-4991-A313-E3FA6DC6808D}"/>
    <cellStyle name="40% - Akzent2 3 3 2 3" xfId="2840" xr:uid="{F52CBACA-C27A-4DDB-AD09-1E6EFDC8F840}"/>
    <cellStyle name="40% - Akzent2 3 3 2 3 2" xfId="2841" xr:uid="{4D0592B8-A3FE-4E2D-80B1-569B65AE61CD}"/>
    <cellStyle name="40% - Akzent2 3 3 2 4" xfId="2842" xr:uid="{B1307E19-60E0-4C93-8290-95D40C10ED40}"/>
    <cellStyle name="40% - Akzent2 3 3 2_Volatility" xfId="2843" xr:uid="{68D471DB-A66B-45DF-B9C8-B352439685D5}"/>
    <cellStyle name="40% - Akzent2 3 3 3" xfId="2844" xr:uid="{8799F3B1-4320-4969-8A5F-BA8E1916DEDE}"/>
    <cellStyle name="40% - Akzent2 3 3 3 2" xfId="2845" xr:uid="{FD005EF4-AF39-4DA9-BFFF-59A898543D70}"/>
    <cellStyle name="40% - Akzent2 3 3 3 2 2" xfId="2846" xr:uid="{0465B5C8-24F0-4C8C-A7B7-F02F3BFE9296}"/>
    <cellStyle name="40% - Akzent2 3 3 3 3" xfId="2847" xr:uid="{5205E9F5-4764-48ED-AF11-34669013D166}"/>
    <cellStyle name="40% - Akzent2 3 3 3_Volatility" xfId="2848" xr:uid="{6E41C537-FC92-4DC1-8027-02B5FD2AB528}"/>
    <cellStyle name="40% - Akzent2 3 3 4" xfId="2849" xr:uid="{A2326D68-2CE2-40DA-99E0-660FD5FD3975}"/>
    <cellStyle name="40% - Akzent2 3 3 4 2" xfId="2850" xr:uid="{3280FC14-EDA2-43C3-8B98-0624435E8361}"/>
    <cellStyle name="40% - Akzent2 3 3 5" xfId="2851" xr:uid="{12338E2F-DABE-423A-A563-6E733E4E1012}"/>
    <cellStyle name="40% - Akzent2 3 3_Volatility" xfId="2852" xr:uid="{E29BB1B5-E2D0-45E4-B66C-CE2B7F4E6E7F}"/>
    <cellStyle name="40% - Akzent2 3 4" xfId="2853" xr:uid="{2614B4CB-F679-4731-A890-DD508D7C5061}"/>
    <cellStyle name="40% - Akzent2 3 4 2" xfId="2854" xr:uid="{C950C873-95FE-45B4-87E0-46E81CA94516}"/>
    <cellStyle name="40% - Akzent2 3 4 2 2" xfId="2855" xr:uid="{DDC38A0A-AD45-4542-891B-A29AF4810ED2}"/>
    <cellStyle name="40% - Akzent2 3 4 2 2 2" xfId="2856" xr:uid="{21B30CCE-09B2-40D8-A301-BDEB1D7B10AD}"/>
    <cellStyle name="40% - Akzent2 3 4 2 3" xfId="2857" xr:uid="{7DA21243-2652-4CD1-8165-1C233FB68CA1}"/>
    <cellStyle name="40% - Akzent2 3 4 2_Volatility" xfId="2858" xr:uid="{2BBC190C-7D0D-4393-AE0E-76BDB32D42F5}"/>
    <cellStyle name="40% - Akzent2 3 4 3" xfId="2859" xr:uid="{2922395F-19EC-4872-9259-F184E58A4076}"/>
    <cellStyle name="40% - Akzent2 3 4 3 2" xfId="2860" xr:uid="{0DD28220-4C4E-4A51-8259-2F40F4AAF0AC}"/>
    <cellStyle name="40% - Akzent2 3 4 4" xfId="2861" xr:uid="{AF63B2FE-C587-4D35-A7B3-3013343CAA1F}"/>
    <cellStyle name="40% - Akzent2 3 4_Volatility" xfId="2862" xr:uid="{E334E524-EF3C-4884-B04F-DDD079BE8F54}"/>
    <cellStyle name="40% - Akzent2 3 5" xfId="2863" xr:uid="{6ACC2CE9-28DF-4DC9-B925-5B93D468CAA4}"/>
    <cellStyle name="40% - Akzent2 3 5 2" xfId="2864" xr:uid="{7F7A8EA3-90C3-4014-8FD1-9592D49C1F3E}"/>
    <cellStyle name="40% - Akzent2 3 5 2 2" xfId="2865" xr:uid="{6A0D4455-D8C0-4007-9282-3C500560D9AE}"/>
    <cellStyle name="40% - Akzent2 3 5 3" xfId="2866" xr:uid="{6712DDB0-6F0D-40BE-96A7-AD32F000F424}"/>
    <cellStyle name="40% - Akzent2 3 5_Volatility" xfId="2867" xr:uid="{F725931D-0AE7-4942-B181-767E7D82FC10}"/>
    <cellStyle name="40% - Akzent2 3 6" xfId="2868" xr:uid="{E0D62528-C847-4D40-BCE1-B898A6B7C924}"/>
    <cellStyle name="40% - Akzent2 3 6 2" xfId="2869" xr:uid="{390E34B4-0364-4B08-B38F-43D45EBF30E0}"/>
    <cellStyle name="40% - Akzent2 3 7" xfId="2870" xr:uid="{BADEED57-285E-4E52-BD8D-786EC93B44CE}"/>
    <cellStyle name="40% - Akzent2 3_Volatility" xfId="2871" xr:uid="{AB7494AC-6656-4539-92B8-FFDA201079CF}"/>
    <cellStyle name="40% - Akzent2 4" xfId="2872" xr:uid="{5AEE9D7E-1329-4447-8CB5-4CC85C3D42B2}"/>
    <cellStyle name="40% - Akzent2 4 2" xfId="2873" xr:uid="{8DCF81FF-FAF3-465A-BA2D-32A857CC7ED4}"/>
    <cellStyle name="40% - Akzent2 4 2 2" xfId="2874" xr:uid="{9DD2CA13-30D2-4650-87E1-690F03CCA556}"/>
    <cellStyle name="40% - Akzent2 4 2 2 2" xfId="2875" xr:uid="{1715227D-16B1-4C82-AAD7-23BE6D1A8F52}"/>
    <cellStyle name="40% - Akzent2 4 2 2 2 2" xfId="2876" xr:uid="{1393F348-65AA-4773-AE55-15B68511DA04}"/>
    <cellStyle name="40% - Akzent2 4 2 2 2 2 2" xfId="2877" xr:uid="{97D4B133-E318-4882-85AB-62C01890576B}"/>
    <cellStyle name="40% - Akzent2 4 2 2 2 3" xfId="2878" xr:uid="{7DB5C30A-8AF6-4845-84B3-DD92E7F30FDA}"/>
    <cellStyle name="40% - Akzent2 4 2 2 2_Volatility" xfId="2879" xr:uid="{0300A87F-8B41-4D16-A5CB-EA6E05099844}"/>
    <cellStyle name="40% - Akzent2 4 2 2 3" xfId="2880" xr:uid="{F8367589-E239-465A-87DF-8017663BA20A}"/>
    <cellStyle name="40% - Akzent2 4 2 2 3 2" xfId="2881" xr:uid="{44A26F4E-D229-4B74-86BF-5048FA9730E1}"/>
    <cellStyle name="40% - Akzent2 4 2 2 4" xfId="2882" xr:uid="{BAF1888F-183D-4AE0-B4DB-04CE04E6DDF3}"/>
    <cellStyle name="40% - Akzent2 4 2 2_Volatility" xfId="2883" xr:uid="{4019BAEF-9EBB-4BBA-9336-6C81DAFA6936}"/>
    <cellStyle name="40% - Akzent2 4 2 3" xfId="2884" xr:uid="{6BDBF8F4-EA21-4F6E-8FA9-FAC80DF7DCE6}"/>
    <cellStyle name="40% - Akzent2 4 2 3 2" xfId="2885" xr:uid="{B2747CC2-9E46-41D5-8371-5E2708B96D2A}"/>
    <cellStyle name="40% - Akzent2 4 2 3 2 2" xfId="2886" xr:uid="{69651982-B28D-4DB7-B1B9-B38D01F1E45C}"/>
    <cellStyle name="40% - Akzent2 4 2 3 3" xfId="2887" xr:uid="{2957D7FD-6E27-4E37-B708-66495B3857A6}"/>
    <cellStyle name="40% - Akzent2 4 2 3_Volatility" xfId="2888" xr:uid="{F2EA8E89-E34D-461B-A8FB-844D63B4386F}"/>
    <cellStyle name="40% - Akzent2 4 2 4" xfId="2889" xr:uid="{D175182A-E84D-4FC1-ABB2-ABE38E42D55E}"/>
    <cellStyle name="40% - Akzent2 4 2 4 2" xfId="2890" xr:uid="{53801418-C697-45C7-9B8F-2F27A5B2FEF5}"/>
    <cellStyle name="40% - Akzent2 4 2 5" xfId="2891" xr:uid="{9877DF9E-05EA-411C-A9B2-843C5BE8F2D5}"/>
    <cellStyle name="40% - Akzent2 4 2_Volatility" xfId="2892" xr:uid="{D652DBBC-A60A-4984-B924-1754BEAE053E}"/>
    <cellStyle name="40% - Akzent2 4 3" xfId="2893" xr:uid="{A7D21624-5E44-4D90-AF42-5E3B90B1C796}"/>
    <cellStyle name="40% - Akzent2 4 3 2" xfId="2894" xr:uid="{20C7396A-1ABE-4FA3-A620-9582409A6B5E}"/>
    <cellStyle name="40% - Akzent2 4 3 2 2" xfId="2895" xr:uid="{9D38B84C-2377-4654-B0EE-833F205546C3}"/>
    <cellStyle name="40% - Akzent2 4 3 2 2 2" xfId="2896" xr:uid="{F0BBB840-4643-41CC-AFDA-0374AA2D9301}"/>
    <cellStyle name="40% - Akzent2 4 3 2 3" xfId="2897" xr:uid="{D99D051E-2E20-4646-8116-05B1BE8BDA5F}"/>
    <cellStyle name="40% - Akzent2 4 3 2_Volatility" xfId="2898" xr:uid="{657AE43E-0D3E-49E0-99D8-29EAE334EE1D}"/>
    <cellStyle name="40% - Akzent2 4 3 3" xfId="2899" xr:uid="{F7670F2E-AC87-4649-A3BF-51DC2B532E28}"/>
    <cellStyle name="40% - Akzent2 4 3 3 2" xfId="2900" xr:uid="{1630F00A-13DC-42B5-B195-DE803CDBDB82}"/>
    <cellStyle name="40% - Akzent2 4 3 4" xfId="2901" xr:uid="{8B8CB6F2-AFC3-46A9-93BE-E355C2890AAD}"/>
    <cellStyle name="40% - Akzent2 4 3_Volatility" xfId="2902" xr:uid="{0E1DE787-7373-47B5-A89B-8DFA24504DC4}"/>
    <cellStyle name="40% - Akzent2 4 4" xfId="2903" xr:uid="{36B04730-BD51-442F-AD0E-460A0D1590E8}"/>
    <cellStyle name="40% - Akzent2 4 4 2" xfId="2904" xr:uid="{D0772E46-34D3-40A1-811E-77CA6348A6CE}"/>
    <cellStyle name="40% - Akzent2 4 4 2 2" xfId="2905" xr:uid="{24D6FAD8-3F85-49E4-AEB4-FAAFF5BD3F20}"/>
    <cellStyle name="40% - Akzent2 4 4 3" xfId="2906" xr:uid="{24A1A910-ECE4-4E1A-BE56-1DA2BC5D6492}"/>
    <cellStyle name="40% - Akzent2 4 4_Volatility" xfId="2907" xr:uid="{DF1C12BF-6DC6-4388-BF9F-06B63FDF8C18}"/>
    <cellStyle name="40% - Akzent2 4 5" xfId="2908" xr:uid="{EF75825D-67C4-458F-B756-B99A3ECFE2E6}"/>
    <cellStyle name="40% - Akzent2 4 5 2" xfId="2909" xr:uid="{11FBF88F-F4BE-4446-BF86-AB164820E4E4}"/>
    <cellStyle name="40% - Akzent2 4 6" xfId="2910" xr:uid="{4E710899-61CD-46DD-83B3-91D12FABDDB9}"/>
    <cellStyle name="40% - Akzent2 4_Volatility" xfId="2911" xr:uid="{0E4E08AD-9079-4E4D-9145-6F7BAF47A2D8}"/>
    <cellStyle name="40% - Akzent2 5" xfId="2912" xr:uid="{82357E12-28CA-41DC-8475-33BC5967FCBB}"/>
    <cellStyle name="40% - Akzent2 5 2" xfId="2913" xr:uid="{00271618-AF91-46C6-A986-BF49A60749FB}"/>
    <cellStyle name="40% - Akzent2 5 2 2" xfId="2914" xr:uid="{A5A97FE2-F8AF-469B-8060-297756B15537}"/>
    <cellStyle name="40% - Akzent2 5 2 2 2" xfId="2915" xr:uid="{0A708A81-844C-46CF-98A4-536EF4BFEB54}"/>
    <cellStyle name="40% - Akzent2 5 2 2 2 2" xfId="2916" xr:uid="{99682A0D-7A7E-492F-B736-CF15F4E6FE9D}"/>
    <cellStyle name="40% - Akzent2 5 2 2 3" xfId="2917" xr:uid="{9F1D860A-FB52-4A0D-A7B4-20499B7F41B7}"/>
    <cellStyle name="40% - Akzent2 5 2 2_Volatility" xfId="2918" xr:uid="{F1970F2F-F402-4AD3-9FFA-E603249DC0F1}"/>
    <cellStyle name="40% - Akzent2 5 2 3" xfId="2919" xr:uid="{D4330A96-6AAB-4D68-93DD-6E40EF21BB71}"/>
    <cellStyle name="40% - Akzent2 5 2 3 2" xfId="2920" xr:uid="{3FD8E535-CCAB-4A50-9A72-C7E2D41D21ED}"/>
    <cellStyle name="40% - Akzent2 5 2 4" xfId="2921" xr:uid="{C51DC64E-E337-4B68-AE87-14C615A927CA}"/>
    <cellStyle name="40% - Akzent2 5 2_Volatility" xfId="2922" xr:uid="{A201A680-775B-4176-A703-8979F2B492AB}"/>
    <cellStyle name="40% - Akzent2 5 3" xfId="2923" xr:uid="{07D38675-A6FB-4300-B4DB-E1BDFEDF3668}"/>
    <cellStyle name="40% - Akzent2 5 3 2" xfId="2924" xr:uid="{22482FBD-487B-427D-90FE-45AE8717A834}"/>
    <cellStyle name="40% - Akzent2 5 3 2 2" xfId="2925" xr:uid="{A4C1CB10-F41F-406B-B4CF-5F0886EB7466}"/>
    <cellStyle name="40% - Akzent2 5 3 3" xfId="2926" xr:uid="{A5AB28F3-34B3-4682-9A69-3E4B3D0BB3F1}"/>
    <cellStyle name="40% - Akzent2 5 3_Volatility" xfId="2927" xr:uid="{8701330B-4B5B-4DC5-9EB2-ECE177896766}"/>
    <cellStyle name="40% - Akzent2 5 4" xfId="2928" xr:uid="{F1EAE28F-4BE6-41BF-9DBC-92645DC3CBC9}"/>
    <cellStyle name="40% - Akzent2 5 4 2" xfId="2929" xr:uid="{CAEE4D57-9EEF-4D71-AC48-2E1B5682EB35}"/>
    <cellStyle name="40% - Akzent2 5 5" xfId="2930" xr:uid="{B22B2BCB-B85C-4B6A-9E30-D7B522417252}"/>
    <cellStyle name="40% - Akzent2 5_Volatility" xfId="2931" xr:uid="{FAE5D0F9-56E2-43F5-B1EC-2C4796CC4ADD}"/>
    <cellStyle name="40% - Akzent2 6" xfId="2932" xr:uid="{3A4088D1-E06D-4E5D-80AC-545006004EC0}"/>
    <cellStyle name="40% - Akzent2 6 2" xfId="2933" xr:uid="{428EA2E1-E589-44C3-9962-334219E38846}"/>
    <cellStyle name="40% - Akzent2 6 2 2" xfId="2934" xr:uid="{DE80B533-F3F1-4636-8729-F8FEA32AB8AB}"/>
    <cellStyle name="40% - Akzent2 6 2 2 2" xfId="2935" xr:uid="{EB95F7F8-5987-4729-93CC-5D15A3DA82F6}"/>
    <cellStyle name="40% - Akzent2 6 2 3" xfId="2936" xr:uid="{07EC6456-9C17-4E63-BC47-62274642A577}"/>
    <cellStyle name="40% - Akzent2 6 2_Volatility" xfId="2937" xr:uid="{B5080167-8C07-46D1-832B-82476B8D0684}"/>
    <cellStyle name="40% - Akzent2 6 3" xfId="2938" xr:uid="{6118A300-CEDE-42E1-8D04-CA0AC4C74564}"/>
    <cellStyle name="40% - Akzent2 6 3 2" xfId="2939" xr:uid="{2F1BE1D1-297A-4B58-AC84-F91DC7835499}"/>
    <cellStyle name="40% - Akzent2 6 4" xfId="2940" xr:uid="{0B79DA5B-085D-476D-8C45-B3B5B16AFCC3}"/>
    <cellStyle name="40% - Akzent2 6_Volatility" xfId="2941" xr:uid="{51C44989-40F6-49E2-AC5D-717E8F777AB3}"/>
    <cellStyle name="40% - Akzent2 7" xfId="2942" xr:uid="{B068B674-4263-49B4-B318-6537B619A782}"/>
    <cellStyle name="40% - Akzent2 7 2" xfId="2943" xr:uid="{D5667EB6-C0A4-4CBE-8680-75FB975CF281}"/>
    <cellStyle name="40% - Akzent2 7 2 2" xfId="2944" xr:uid="{55A56B5B-807C-47D4-9FBC-B202D382FF62}"/>
    <cellStyle name="40% - Akzent2 7 3" xfId="2945" xr:uid="{1CB713C3-2F19-4063-ABD7-F5BB0F842BFD}"/>
    <cellStyle name="40% - Akzent2 7_Volatility" xfId="2946" xr:uid="{4F1F162B-12C2-4743-A161-C92655380432}"/>
    <cellStyle name="40% - Akzent2 8" xfId="2947" xr:uid="{D365209A-357C-45FF-84D8-ABD5A09D1B47}"/>
    <cellStyle name="40% - Akzent2 8 2" xfId="2948" xr:uid="{7ACB9167-3681-4CAA-9987-CCB6176149C7}"/>
    <cellStyle name="40% - Akzent2 9" xfId="2949" xr:uid="{76703F8C-410D-490B-97BF-02F06060EF25}"/>
    <cellStyle name="40% - Akzent2_Volatility" xfId="2950" xr:uid="{8F1BF0E3-077C-435A-A485-330B4F2F2942}"/>
    <cellStyle name="40% - Akzent3" xfId="2951" xr:uid="{8055E468-6814-4383-9FB5-133557714171}"/>
    <cellStyle name="40% - Akzent3 2" xfId="2952" xr:uid="{A6765B6C-844C-48D0-9DAD-13BA15274731}"/>
    <cellStyle name="40% - Akzent3 2 2" xfId="2953" xr:uid="{9C0D616B-E5E9-4A19-A81A-B42B15948F32}"/>
    <cellStyle name="40% - Akzent3 2 2 2" xfId="2954" xr:uid="{A138F24A-C3CE-49A2-8176-FDF2A29B4D53}"/>
    <cellStyle name="40% - Akzent3 2 2 2 2" xfId="2955" xr:uid="{8277063D-C39B-48DA-A138-A786FCDADCF6}"/>
    <cellStyle name="40% - Akzent3 2 2 2 2 2" xfId="2956" xr:uid="{FAB49D5A-0520-426F-BFF0-9E79870D485E}"/>
    <cellStyle name="40% - Akzent3 2 2 2 2 2 2" xfId="2957" xr:uid="{05CF508E-014D-4419-931F-6500F101AB55}"/>
    <cellStyle name="40% - Akzent3 2 2 2 2 2 2 2" xfId="2958" xr:uid="{F1486139-0090-4352-BE89-CC4708E597DB}"/>
    <cellStyle name="40% - Akzent3 2 2 2 2 2 2 2 2" xfId="2959" xr:uid="{C145B96E-61C6-4D44-97D2-3920B3B758DB}"/>
    <cellStyle name="40% - Akzent3 2 2 2 2 2 2 3" xfId="2960" xr:uid="{48776271-F878-4C01-870C-D5ADC0E34B25}"/>
    <cellStyle name="40% - Akzent3 2 2 2 2 2 2_Volatility" xfId="2961" xr:uid="{A074AC9C-18C2-4278-B04A-819AC454802F}"/>
    <cellStyle name="40% - Akzent3 2 2 2 2 2 3" xfId="2962" xr:uid="{D8C741F3-B0AC-419D-8FBF-F0BEF681EF40}"/>
    <cellStyle name="40% - Akzent3 2 2 2 2 2 3 2" xfId="2963" xr:uid="{2D7D4A04-9928-4964-B91F-F27905F5C825}"/>
    <cellStyle name="40% - Akzent3 2 2 2 2 2 4" xfId="2964" xr:uid="{943E57BF-BAE8-441A-906C-721A3E02679C}"/>
    <cellStyle name="40% - Akzent3 2 2 2 2 2_Volatility" xfId="2965" xr:uid="{54AE5AB2-6E86-4EB0-A987-DAB80BC71890}"/>
    <cellStyle name="40% - Akzent3 2 2 2 2 3" xfId="2966" xr:uid="{3E2074CB-F732-4C15-91C4-F5A2E74AEDA4}"/>
    <cellStyle name="40% - Akzent3 2 2 2 2 3 2" xfId="2967" xr:uid="{D298546B-60FB-4AFD-AD75-9C460FA22D32}"/>
    <cellStyle name="40% - Akzent3 2 2 2 2 3 2 2" xfId="2968" xr:uid="{CCDB5B1D-E187-4009-8B30-D13EF10CE09D}"/>
    <cellStyle name="40% - Akzent3 2 2 2 2 3 3" xfId="2969" xr:uid="{21C74DEC-AFC6-4309-B286-A5D47A5764E9}"/>
    <cellStyle name="40% - Akzent3 2 2 2 2 3_Volatility" xfId="2970" xr:uid="{DCF664BE-1ED3-4C8F-A3E7-425E290443B9}"/>
    <cellStyle name="40% - Akzent3 2 2 2 2 4" xfId="2971" xr:uid="{D02F61BF-6888-41C1-8A4A-6FC4BA437DC4}"/>
    <cellStyle name="40% - Akzent3 2 2 2 2 4 2" xfId="2972" xr:uid="{F2E39703-FACF-4857-AAB7-3DD4C321AAEC}"/>
    <cellStyle name="40% - Akzent3 2 2 2 2 5" xfId="2973" xr:uid="{F09DA5D8-564A-4863-BE22-30941BE6A0CD}"/>
    <cellStyle name="40% - Akzent3 2 2 2 2_Volatility" xfId="2974" xr:uid="{5DEAD375-C4D0-49F7-A058-9479D4508992}"/>
    <cellStyle name="40% - Akzent3 2 2 2 3" xfId="2975" xr:uid="{4F0E51EF-F7D4-464D-A26F-86150B676872}"/>
    <cellStyle name="40% - Akzent3 2 2 2 3 2" xfId="2976" xr:uid="{4AA4A66A-7E52-4E15-8D45-1AFB6D9D8F8F}"/>
    <cellStyle name="40% - Akzent3 2 2 2 3 2 2" xfId="2977" xr:uid="{190BE405-F18C-4DF2-8FB7-0A68F3AC5F51}"/>
    <cellStyle name="40% - Akzent3 2 2 2 3 2 2 2" xfId="2978" xr:uid="{10810A15-627C-47EF-858C-AA7EF9B2729F}"/>
    <cellStyle name="40% - Akzent3 2 2 2 3 2 3" xfId="2979" xr:uid="{83F18C83-520E-45F0-918D-2E5C0CE55FEF}"/>
    <cellStyle name="40% - Akzent3 2 2 2 3 2_Volatility" xfId="2980" xr:uid="{D27A553D-73B0-4A9A-AC52-9431382AAE02}"/>
    <cellStyle name="40% - Akzent3 2 2 2 3 3" xfId="2981" xr:uid="{1FE57E24-6210-43BE-B4DA-A128CB94C88B}"/>
    <cellStyle name="40% - Akzent3 2 2 2 3 3 2" xfId="2982" xr:uid="{CEE891AB-8E7B-4F08-B9A2-759CC5ABEDCB}"/>
    <cellStyle name="40% - Akzent3 2 2 2 3 4" xfId="2983" xr:uid="{C9E4A8BD-DE67-4F2D-ABA4-A201A1CFAB10}"/>
    <cellStyle name="40% - Akzent3 2 2 2 3_Volatility" xfId="2984" xr:uid="{D24DB4F8-5354-4D8D-B13A-4FBF4AE4D924}"/>
    <cellStyle name="40% - Akzent3 2 2 2 4" xfId="2985" xr:uid="{FD9B7232-B17E-4501-87AB-32F066F85CBF}"/>
    <cellStyle name="40% - Akzent3 2 2 2 4 2" xfId="2986" xr:uid="{3FEE4740-67B7-4E99-AB80-33429D70ED53}"/>
    <cellStyle name="40% - Akzent3 2 2 2 4 2 2" xfId="2987" xr:uid="{A5F278F8-E754-40F9-A9A9-507932D980D5}"/>
    <cellStyle name="40% - Akzent3 2 2 2 4 3" xfId="2988" xr:uid="{4AA8CA44-FE28-4B74-9291-FE9397932CD9}"/>
    <cellStyle name="40% - Akzent3 2 2 2 4_Volatility" xfId="2989" xr:uid="{98878A62-674E-404A-834C-C18657AC69B6}"/>
    <cellStyle name="40% - Akzent3 2 2 2 5" xfId="2990" xr:uid="{6DD6C548-3EDE-4432-96E9-DD410F85412C}"/>
    <cellStyle name="40% - Akzent3 2 2 2 5 2" xfId="2991" xr:uid="{2E459B87-C68B-4E30-9C88-DE6A9C22C9D2}"/>
    <cellStyle name="40% - Akzent3 2 2 2 6" xfId="2992" xr:uid="{82904E60-F0BF-4A72-871B-96EFDD589170}"/>
    <cellStyle name="40% - Akzent3 2 2 2_Volatility" xfId="2993" xr:uid="{23C287B0-B65C-417C-8638-E370D24E317D}"/>
    <cellStyle name="40% - Akzent3 2 2 3" xfId="2994" xr:uid="{9425A928-8076-4EF6-A6C1-4423FDBDC81C}"/>
    <cellStyle name="40% - Akzent3 2 2 3 2" xfId="2995" xr:uid="{E052A9C3-D19C-4F03-95AF-526B759C30F4}"/>
    <cellStyle name="40% - Akzent3 2 2 3 2 2" xfId="2996" xr:uid="{E04D7840-E1D8-40C2-808F-101E6FFDE062}"/>
    <cellStyle name="40% - Akzent3 2 2 3 2 2 2" xfId="2997" xr:uid="{9CBAE1CA-F93F-4DBA-B798-5C10BBF777C2}"/>
    <cellStyle name="40% - Akzent3 2 2 3 2 2 2 2" xfId="2998" xr:uid="{2C3E27F1-11A1-4AC8-A305-1E5369142F30}"/>
    <cellStyle name="40% - Akzent3 2 2 3 2 2 3" xfId="2999" xr:uid="{E61BF8BE-BD70-4BAC-A043-9B3962154C95}"/>
    <cellStyle name="40% - Akzent3 2 2 3 2 2_Volatility" xfId="3000" xr:uid="{E0F3DE7B-1DFC-49E8-80F9-2E04F7500B7F}"/>
    <cellStyle name="40% - Akzent3 2 2 3 2 3" xfId="3001" xr:uid="{C3AB7B5D-6BC7-4310-AD7E-583ABE817628}"/>
    <cellStyle name="40% - Akzent3 2 2 3 2 3 2" xfId="3002" xr:uid="{CD803B26-20D0-43CD-BC46-7EE8276B2280}"/>
    <cellStyle name="40% - Akzent3 2 2 3 2 4" xfId="3003" xr:uid="{DFCA5B4B-4160-44AE-9360-08E72855CF8D}"/>
    <cellStyle name="40% - Akzent3 2 2 3 2_Volatility" xfId="3004" xr:uid="{123DDF03-7D85-4B7E-8F39-B78CEDB45C26}"/>
    <cellStyle name="40% - Akzent3 2 2 3 3" xfId="3005" xr:uid="{7B275B9A-269D-47B4-8F3F-40CA65A11BF3}"/>
    <cellStyle name="40% - Akzent3 2 2 3 3 2" xfId="3006" xr:uid="{DD898F78-4CED-44F2-A792-513825570AF6}"/>
    <cellStyle name="40% - Akzent3 2 2 3 3 2 2" xfId="3007" xr:uid="{E45CD8D4-14BC-4D1C-AE72-EC0E1FA417CB}"/>
    <cellStyle name="40% - Akzent3 2 2 3 3 3" xfId="3008" xr:uid="{9A08D113-1C19-4D98-89BB-E517EF82E0B7}"/>
    <cellStyle name="40% - Akzent3 2 2 3 3_Volatility" xfId="3009" xr:uid="{C52A132D-8D21-4778-AD50-263DDBB4FF7E}"/>
    <cellStyle name="40% - Akzent3 2 2 3 4" xfId="3010" xr:uid="{C3A0A73D-63DB-46A4-8BD0-C4D3B2B3C0A9}"/>
    <cellStyle name="40% - Akzent3 2 2 3 4 2" xfId="3011" xr:uid="{2B940849-FE1D-4806-9816-CEA594B0641D}"/>
    <cellStyle name="40% - Akzent3 2 2 3 5" xfId="3012" xr:uid="{4714FB0B-D08B-45E4-BDE9-6BEB9BE2AF0F}"/>
    <cellStyle name="40% - Akzent3 2 2 3_Volatility" xfId="3013" xr:uid="{F4B74A63-390B-4618-B368-6E6B209C07E3}"/>
    <cellStyle name="40% - Akzent3 2 2 4" xfId="3014" xr:uid="{6AABEED5-4045-4FF9-B662-3AA5115542D7}"/>
    <cellStyle name="40% - Akzent3 2 2 4 2" xfId="3015" xr:uid="{6F3CDF75-F70F-418A-88AC-357AE62D907F}"/>
    <cellStyle name="40% - Akzent3 2 2 4 2 2" xfId="3016" xr:uid="{B49919A4-0CCD-4B16-8A0B-9292B3D5B289}"/>
    <cellStyle name="40% - Akzent3 2 2 4 2 2 2" xfId="3017" xr:uid="{58DC3EB9-DF63-4F19-9376-F132E8340F99}"/>
    <cellStyle name="40% - Akzent3 2 2 4 2 3" xfId="3018" xr:uid="{211A74DD-FEE8-454F-B977-275334AB2A02}"/>
    <cellStyle name="40% - Akzent3 2 2 4 2_Volatility" xfId="3019" xr:uid="{1A6E0142-185C-4039-915A-8A4F062A30A9}"/>
    <cellStyle name="40% - Akzent3 2 2 4 3" xfId="3020" xr:uid="{1A59611C-B0B7-4644-9267-BC63B18F07A8}"/>
    <cellStyle name="40% - Akzent3 2 2 4 3 2" xfId="3021" xr:uid="{35C0089D-B1FC-45F3-B470-6D01D3038A46}"/>
    <cellStyle name="40% - Akzent3 2 2 4 4" xfId="3022" xr:uid="{ED0A5900-9868-4088-B15C-3CB4023A24ED}"/>
    <cellStyle name="40% - Akzent3 2 2 4_Volatility" xfId="3023" xr:uid="{76682144-EEB0-4FE2-B581-A7E4B3C7D591}"/>
    <cellStyle name="40% - Akzent3 2 2 5" xfId="3024" xr:uid="{463D97A1-98AF-4BBB-93E2-4E622F013EAE}"/>
    <cellStyle name="40% - Akzent3 2 2 5 2" xfId="3025" xr:uid="{35667CEB-91D3-4CAB-AFDF-C91428A85D22}"/>
    <cellStyle name="40% - Akzent3 2 2 5 2 2" xfId="3026" xr:uid="{9AA92149-A013-4630-B775-3C3761B92A25}"/>
    <cellStyle name="40% - Akzent3 2 2 5 3" xfId="3027" xr:uid="{7F3EECBC-40C7-4A4F-AAC8-602CB123B431}"/>
    <cellStyle name="40% - Akzent3 2 2 5_Volatility" xfId="3028" xr:uid="{DF6ABEF1-A137-4A44-B1F1-82648DD1366F}"/>
    <cellStyle name="40% - Akzent3 2 2 6" xfId="3029" xr:uid="{9210F89D-8A53-4F57-97B3-4D5B9934FE48}"/>
    <cellStyle name="40% - Akzent3 2 2 6 2" xfId="3030" xr:uid="{599D6A82-75B7-44EF-A1BF-CC7911819E40}"/>
    <cellStyle name="40% - Akzent3 2 2 7" xfId="3031" xr:uid="{ADC14EF9-F951-4567-B57F-8C91DE621AEB}"/>
    <cellStyle name="40% - Akzent3 2 2_Volatility" xfId="3032" xr:uid="{3BA6A5B3-E395-4430-943E-6A2AD967CCAC}"/>
    <cellStyle name="40% - Akzent3 2 3" xfId="3033" xr:uid="{CD53ECED-5AFE-4478-9138-55D4D8B12E21}"/>
    <cellStyle name="40% - Akzent3 2 3 2" xfId="3034" xr:uid="{BE0FA5ED-23CC-4052-81D6-55FD8B77CDAF}"/>
    <cellStyle name="40% - Akzent3 2 3 2 2" xfId="3035" xr:uid="{BA915440-6B74-405F-955C-E2CA833155B2}"/>
    <cellStyle name="40% - Akzent3 2 3 2 2 2" xfId="3036" xr:uid="{A169192D-C91C-4FB8-B419-880C1C15452D}"/>
    <cellStyle name="40% - Akzent3 2 3 2 2 2 2" xfId="3037" xr:uid="{985A31ED-731C-427C-989D-1873BFECB3AF}"/>
    <cellStyle name="40% - Akzent3 2 3 2 2 2 2 2" xfId="3038" xr:uid="{0F3931EF-8D65-43C5-9ED3-A812E4E7E1E7}"/>
    <cellStyle name="40% - Akzent3 2 3 2 2 2 3" xfId="3039" xr:uid="{2CBC693C-16A0-4D38-B94E-FC24F48EAEEE}"/>
    <cellStyle name="40% - Akzent3 2 3 2 2 2_Volatility" xfId="3040" xr:uid="{726EA078-8732-45F7-8588-A9DD02359C1E}"/>
    <cellStyle name="40% - Akzent3 2 3 2 2 3" xfId="3041" xr:uid="{025549B0-8EE6-4228-B316-D9EBCF44149F}"/>
    <cellStyle name="40% - Akzent3 2 3 2 2 3 2" xfId="3042" xr:uid="{114F85C0-C53A-432E-A269-D17671211090}"/>
    <cellStyle name="40% - Akzent3 2 3 2 2 4" xfId="3043" xr:uid="{0EDE729B-FE67-42F3-86AD-75386CD7115B}"/>
    <cellStyle name="40% - Akzent3 2 3 2 2_Volatility" xfId="3044" xr:uid="{9D1568DF-FD91-48C8-8311-D0000A8D21D1}"/>
    <cellStyle name="40% - Akzent3 2 3 2 3" xfId="3045" xr:uid="{77035B98-74BE-4A51-A927-CD2B01B98F31}"/>
    <cellStyle name="40% - Akzent3 2 3 2 3 2" xfId="3046" xr:uid="{280AC5F3-2154-47F4-A16C-38F95FC5CE1D}"/>
    <cellStyle name="40% - Akzent3 2 3 2 3 2 2" xfId="3047" xr:uid="{BC3771EF-D49A-4185-BC86-91889295DFE0}"/>
    <cellStyle name="40% - Akzent3 2 3 2 3 3" xfId="3048" xr:uid="{15A7EB65-A935-433B-9F47-5EF6EB5D71AD}"/>
    <cellStyle name="40% - Akzent3 2 3 2 3_Volatility" xfId="3049" xr:uid="{B202BCE5-6ED4-41E4-92A5-86388CD6457C}"/>
    <cellStyle name="40% - Akzent3 2 3 2 4" xfId="3050" xr:uid="{2B35995F-8E05-495D-8940-F38EE1D42F3B}"/>
    <cellStyle name="40% - Akzent3 2 3 2 4 2" xfId="3051" xr:uid="{48804DF4-75A3-449A-85DD-087AD11D3FEE}"/>
    <cellStyle name="40% - Akzent3 2 3 2 5" xfId="3052" xr:uid="{3DFC404B-8E54-4577-A2A9-2CFE833B87EA}"/>
    <cellStyle name="40% - Akzent3 2 3 2_Volatility" xfId="3053" xr:uid="{D71C891C-F5BF-4155-80F6-9EA13D366A42}"/>
    <cellStyle name="40% - Akzent3 2 3 3" xfId="3054" xr:uid="{0C7A70FA-57C4-4187-9DB9-0B7B556C7F9E}"/>
    <cellStyle name="40% - Akzent3 2 3 3 2" xfId="3055" xr:uid="{98AFC7D9-86E0-45CE-B618-AA8B466E6A34}"/>
    <cellStyle name="40% - Akzent3 2 3 3 2 2" xfId="3056" xr:uid="{64B7CEBA-2EA7-4953-B9B8-2FBF9FA440F6}"/>
    <cellStyle name="40% - Akzent3 2 3 3 2 2 2" xfId="3057" xr:uid="{D0AEC71E-939D-44CF-A891-7FEBA7645035}"/>
    <cellStyle name="40% - Akzent3 2 3 3 2 3" xfId="3058" xr:uid="{651F8B3B-86BD-4799-A171-6921EBB77834}"/>
    <cellStyle name="40% - Akzent3 2 3 3 2_Volatility" xfId="3059" xr:uid="{026012DA-02AA-4873-B47A-FC7B0FED7A54}"/>
    <cellStyle name="40% - Akzent3 2 3 3 3" xfId="3060" xr:uid="{BD20795B-17E7-4049-B532-EF08D50464ED}"/>
    <cellStyle name="40% - Akzent3 2 3 3 3 2" xfId="3061" xr:uid="{5F14A6EF-AB13-460A-B167-6B471667B4D2}"/>
    <cellStyle name="40% - Akzent3 2 3 3 4" xfId="3062" xr:uid="{245D1B90-60F8-4EBD-87D2-DB4C1AF2564F}"/>
    <cellStyle name="40% - Akzent3 2 3 3_Volatility" xfId="3063" xr:uid="{D04E218C-B806-4C48-83DF-761D13C4F46C}"/>
    <cellStyle name="40% - Akzent3 2 3 4" xfId="3064" xr:uid="{7B9C2A78-4485-46F8-BC10-FADC838D9C3F}"/>
    <cellStyle name="40% - Akzent3 2 3 4 2" xfId="3065" xr:uid="{0F402BA3-584D-4EA8-BD06-863FFE7E419F}"/>
    <cellStyle name="40% - Akzent3 2 3 4 2 2" xfId="3066" xr:uid="{B32FBFEE-7D46-44BF-A91D-89B6424A4F36}"/>
    <cellStyle name="40% - Akzent3 2 3 4 3" xfId="3067" xr:uid="{4EDF5103-CF48-465D-81EE-FE55E1F43671}"/>
    <cellStyle name="40% - Akzent3 2 3 4_Volatility" xfId="3068" xr:uid="{2D78A39B-A977-44B8-ABFF-FEECFCAF71A9}"/>
    <cellStyle name="40% - Akzent3 2 3 5" xfId="3069" xr:uid="{CD513F15-090F-4057-B6FB-6F120D0B86CC}"/>
    <cellStyle name="40% - Akzent3 2 3 5 2" xfId="3070" xr:uid="{93638928-6CF4-4972-96FE-60C68AC451C2}"/>
    <cellStyle name="40% - Akzent3 2 3 6" xfId="3071" xr:uid="{2089335C-7F49-4384-8CD9-2B09E85A870E}"/>
    <cellStyle name="40% - Akzent3 2 3_Volatility" xfId="3072" xr:uid="{C9712CA9-7A8E-4BA4-8EE1-7B44FED84DE5}"/>
    <cellStyle name="40% - Akzent3 2 4" xfId="3073" xr:uid="{E281E53B-FE38-4DD2-9D69-828DBA6A4F67}"/>
    <cellStyle name="40% - Akzent3 2 4 2" xfId="3074" xr:uid="{77903F89-E439-4421-B160-2450B50E1BBC}"/>
    <cellStyle name="40% - Akzent3 2 4 2 2" xfId="3075" xr:uid="{7095B429-0C52-4A40-BDA5-38C6792666FF}"/>
    <cellStyle name="40% - Akzent3 2 4 2 2 2" xfId="3076" xr:uid="{F836C16C-E5F6-48D3-9BD0-F6F271CEB6BA}"/>
    <cellStyle name="40% - Akzent3 2 4 2 2 2 2" xfId="3077" xr:uid="{A8FA8E85-ED59-4021-9AB4-687844503BDA}"/>
    <cellStyle name="40% - Akzent3 2 4 2 2 3" xfId="3078" xr:uid="{B0BDD358-6FA9-4177-BA09-C0305C3633C7}"/>
    <cellStyle name="40% - Akzent3 2 4 2 2_Volatility" xfId="3079" xr:uid="{0E12B549-52BF-44EC-A890-A9195A38230B}"/>
    <cellStyle name="40% - Akzent3 2 4 2 3" xfId="3080" xr:uid="{9BE808E2-04C3-4031-95AD-C25AD1982318}"/>
    <cellStyle name="40% - Akzent3 2 4 2 3 2" xfId="3081" xr:uid="{DC68E4DD-F531-405F-A434-D28AE829D07A}"/>
    <cellStyle name="40% - Akzent3 2 4 2 4" xfId="3082" xr:uid="{7147421B-5FC2-433F-9F02-27DC3B4B985A}"/>
    <cellStyle name="40% - Akzent3 2 4 2_Volatility" xfId="3083" xr:uid="{4DDDED98-AF7F-4C79-9AB1-D37D26724A88}"/>
    <cellStyle name="40% - Akzent3 2 4 3" xfId="3084" xr:uid="{1E88A95C-72F8-4B8A-A01E-F1E8CF1AABB0}"/>
    <cellStyle name="40% - Akzent3 2 4 3 2" xfId="3085" xr:uid="{C1E4BC47-BCD5-4AAA-8D48-417580253F28}"/>
    <cellStyle name="40% - Akzent3 2 4 3 2 2" xfId="3086" xr:uid="{B43E0A4F-2895-4002-BC63-732A8C84CF5A}"/>
    <cellStyle name="40% - Akzent3 2 4 3 3" xfId="3087" xr:uid="{85B7D595-1726-45FB-841E-4E5612C5FC0C}"/>
    <cellStyle name="40% - Akzent3 2 4 3_Volatility" xfId="3088" xr:uid="{455042B1-9BBD-4113-9A53-F29E377D7F0D}"/>
    <cellStyle name="40% - Akzent3 2 4 4" xfId="3089" xr:uid="{2CDE120C-7AB0-4582-BCC7-E071BE2728F9}"/>
    <cellStyle name="40% - Akzent3 2 4 4 2" xfId="3090" xr:uid="{0165A0EF-3D8E-4E66-8667-E9B4B9BAE383}"/>
    <cellStyle name="40% - Akzent3 2 4 5" xfId="3091" xr:uid="{ED412030-FA3A-46CD-88A7-1B8B2D1BF3EA}"/>
    <cellStyle name="40% - Akzent3 2 4_Volatility" xfId="3092" xr:uid="{460DA60A-0307-4390-87FF-B5EDB80EB507}"/>
    <cellStyle name="40% - Akzent3 2 5" xfId="3093" xr:uid="{4886D2F8-8285-427D-8E54-0CC2D409634F}"/>
    <cellStyle name="40% - Akzent3 2 5 2" xfId="3094" xr:uid="{FC4E16CB-B1E9-4466-A41D-4C6CF6638E3E}"/>
    <cellStyle name="40% - Akzent3 2 5 2 2" xfId="3095" xr:uid="{41F0BE49-DCA4-4662-9D3C-25F0BE2A8BF7}"/>
    <cellStyle name="40% - Akzent3 2 5 2 2 2" xfId="3096" xr:uid="{24942751-66EF-4851-BC01-7D1F8ACA7C80}"/>
    <cellStyle name="40% - Akzent3 2 5 2 3" xfId="3097" xr:uid="{850B7AF5-DB29-40A7-9D39-4427EE60C2AE}"/>
    <cellStyle name="40% - Akzent3 2 5 2_Volatility" xfId="3098" xr:uid="{46E2891E-E8C7-4D0C-8B9F-CDC2D29AFDE7}"/>
    <cellStyle name="40% - Akzent3 2 5 3" xfId="3099" xr:uid="{A1BB692E-E217-437E-AF37-70A81218D547}"/>
    <cellStyle name="40% - Akzent3 2 5 3 2" xfId="3100" xr:uid="{1C971A61-A107-452D-AA4C-4AB6D62AB573}"/>
    <cellStyle name="40% - Akzent3 2 5 4" xfId="3101" xr:uid="{79862140-47A1-4609-8E79-243E50F630B4}"/>
    <cellStyle name="40% - Akzent3 2 5_Volatility" xfId="3102" xr:uid="{1968DF8A-2908-4D21-B082-309B49C64881}"/>
    <cellStyle name="40% - Akzent3 2 6" xfId="3103" xr:uid="{F7D5CD89-88EF-4C4B-B37F-750D8163BC95}"/>
    <cellStyle name="40% - Akzent3 2 6 2" xfId="3104" xr:uid="{29DFFB2B-4373-42BF-8B3A-985C950B9384}"/>
    <cellStyle name="40% - Akzent3 2 6 2 2" xfId="3105" xr:uid="{53D327FB-B1D0-4FAD-ACBC-EE4D239C7BB4}"/>
    <cellStyle name="40% - Akzent3 2 6 3" xfId="3106" xr:uid="{AADE1A08-C4B4-401D-BE49-91F3F46529DB}"/>
    <cellStyle name="40% - Akzent3 2 6_Volatility" xfId="3107" xr:uid="{ABE1FF50-1072-4812-98DB-0652C73FCEB0}"/>
    <cellStyle name="40% - Akzent3 2 7" xfId="3108" xr:uid="{6AC53FD9-A7E1-432D-81EF-CCA5422BC702}"/>
    <cellStyle name="40% - Akzent3 2 7 2" xfId="3109" xr:uid="{DEDD2749-9B98-4E61-BA63-DE737ECFE027}"/>
    <cellStyle name="40% - Akzent3 2 8" xfId="3110" xr:uid="{4A319819-252B-424A-9012-AAA2ED45B47B}"/>
    <cellStyle name="40% - Akzent3 2_Volatility" xfId="3111" xr:uid="{425648AF-BD39-4BE9-ABF0-927B8C520264}"/>
    <cellStyle name="40% - Akzent3 3" xfId="3112" xr:uid="{A0DCFB72-0BFF-418C-88DC-A87CEE837913}"/>
    <cellStyle name="40% - Akzent3 3 2" xfId="3113" xr:uid="{BC385BCA-F1D8-41A8-846E-C43DFBF702DA}"/>
    <cellStyle name="40% - Akzent3 3 2 2" xfId="3114" xr:uid="{6459C263-E3D9-4DC0-9173-E73110BBF973}"/>
    <cellStyle name="40% - Akzent3 3 2 2 2" xfId="3115" xr:uid="{EF67B858-67EE-4FEA-97FD-C59234A19915}"/>
    <cellStyle name="40% - Akzent3 3 2 2 2 2" xfId="3116" xr:uid="{85F6A082-8F7F-4850-A9DF-DC24AA8BFADD}"/>
    <cellStyle name="40% - Akzent3 3 2 2 2 2 2" xfId="3117" xr:uid="{90E8D12A-D666-4949-9C7E-29BFF02F0F01}"/>
    <cellStyle name="40% - Akzent3 3 2 2 2 2 2 2" xfId="3118" xr:uid="{BBCEC0DC-310C-45BF-B99E-7E718A23DFA7}"/>
    <cellStyle name="40% - Akzent3 3 2 2 2 2 3" xfId="3119" xr:uid="{F87757E9-8D5A-47F3-80B3-91979E3A83AF}"/>
    <cellStyle name="40% - Akzent3 3 2 2 2 2_Volatility" xfId="3120" xr:uid="{195B86B8-2FC2-4A07-B588-BD1B118E9E71}"/>
    <cellStyle name="40% - Akzent3 3 2 2 2 3" xfId="3121" xr:uid="{C39D0902-A59B-4765-9A1F-AA15D0477712}"/>
    <cellStyle name="40% - Akzent3 3 2 2 2 3 2" xfId="3122" xr:uid="{61E3F701-F0C2-43A9-A4F4-BE7A3CD6F851}"/>
    <cellStyle name="40% - Akzent3 3 2 2 2 4" xfId="3123" xr:uid="{73C64047-8C70-4265-BB2B-A36E07C609B6}"/>
    <cellStyle name="40% - Akzent3 3 2 2 2_Volatility" xfId="3124" xr:uid="{A447B7EB-EC03-46E8-B65B-789AC9D44C2B}"/>
    <cellStyle name="40% - Akzent3 3 2 2 3" xfId="3125" xr:uid="{1B6B0DB5-BC54-40C4-8DC2-4ABFE9E0B886}"/>
    <cellStyle name="40% - Akzent3 3 2 2 3 2" xfId="3126" xr:uid="{FEFC88E7-056E-4AD5-B107-5066B249659D}"/>
    <cellStyle name="40% - Akzent3 3 2 2 3 2 2" xfId="3127" xr:uid="{73CF2623-B11B-4CDB-BF04-0637B6F474B5}"/>
    <cellStyle name="40% - Akzent3 3 2 2 3 3" xfId="3128" xr:uid="{276975A1-96D4-40A8-89AE-D78737D916BF}"/>
    <cellStyle name="40% - Akzent3 3 2 2 3_Volatility" xfId="3129" xr:uid="{4A19524F-EA92-424A-B2FC-B4A2A9E4B2DA}"/>
    <cellStyle name="40% - Akzent3 3 2 2 4" xfId="3130" xr:uid="{4979CFC7-E7E7-43F8-A951-059BC6EF5315}"/>
    <cellStyle name="40% - Akzent3 3 2 2 4 2" xfId="3131" xr:uid="{26A1499D-DE99-4E96-B5ED-70D53B7D9143}"/>
    <cellStyle name="40% - Akzent3 3 2 2 5" xfId="3132" xr:uid="{BDB00893-BC93-4B97-AF76-65CA16B2DD05}"/>
    <cellStyle name="40% - Akzent3 3 2 2_Volatility" xfId="3133" xr:uid="{5703897F-139A-4071-9D95-396EE7CE3865}"/>
    <cellStyle name="40% - Akzent3 3 2 3" xfId="3134" xr:uid="{F14A9895-ED37-41D5-B7A6-E756BDB2CC72}"/>
    <cellStyle name="40% - Akzent3 3 2 3 2" xfId="3135" xr:uid="{4C06649E-2948-4C54-97B1-BF5043319622}"/>
    <cellStyle name="40% - Akzent3 3 2 3 2 2" xfId="3136" xr:uid="{A8195CB6-AE02-44EA-BE7F-A0C288C807ED}"/>
    <cellStyle name="40% - Akzent3 3 2 3 2 2 2" xfId="3137" xr:uid="{FBE9B12E-6835-4D1A-88DF-4A037075FDCA}"/>
    <cellStyle name="40% - Akzent3 3 2 3 2 3" xfId="3138" xr:uid="{C065A704-6435-4B47-BD1D-164FB3B7F659}"/>
    <cellStyle name="40% - Akzent3 3 2 3 2_Volatility" xfId="3139" xr:uid="{A754E881-3CD3-413F-9D4C-8A50C3716775}"/>
    <cellStyle name="40% - Akzent3 3 2 3 3" xfId="3140" xr:uid="{34B3B5ED-7F19-472C-A07D-48E74495CC9F}"/>
    <cellStyle name="40% - Akzent3 3 2 3 3 2" xfId="3141" xr:uid="{A732F5D7-5695-42A7-A0D9-1DFF8465A407}"/>
    <cellStyle name="40% - Akzent3 3 2 3 4" xfId="3142" xr:uid="{16CB3D0C-0D7E-4ACD-A66A-BEB2FADA6FEA}"/>
    <cellStyle name="40% - Akzent3 3 2 3_Volatility" xfId="3143" xr:uid="{12C75389-28A5-4D8F-B220-A378F90FE89A}"/>
    <cellStyle name="40% - Akzent3 3 2 4" xfId="3144" xr:uid="{A926FEC2-447A-4E46-A223-21D2A0430E05}"/>
    <cellStyle name="40% - Akzent3 3 2 4 2" xfId="3145" xr:uid="{01741965-C256-4C8F-8C39-AC7218C190ED}"/>
    <cellStyle name="40% - Akzent3 3 2 4 2 2" xfId="3146" xr:uid="{16EF487C-90E4-466F-A5B7-EFB9A849786A}"/>
    <cellStyle name="40% - Akzent3 3 2 4 3" xfId="3147" xr:uid="{1642FC50-227A-459C-98EB-9D5D5309B5C3}"/>
    <cellStyle name="40% - Akzent3 3 2 4_Volatility" xfId="3148" xr:uid="{C6A35BCC-1422-49BB-8332-6EA1FB4AE25E}"/>
    <cellStyle name="40% - Akzent3 3 2 5" xfId="3149" xr:uid="{C6BFB020-CB4D-4B96-9C8A-BFF349357528}"/>
    <cellStyle name="40% - Akzent3 3 2 5 2" xfId="3150" xr:uid="{46E78A10-D50D-407B-8EA3-65A100189999}"/>
    <cellStyle name="40% - Akzent3 3 2 6" xfId="3151" xr:uid="{372BEBA1-5504-4108-B913-A19B6F7097A8}"/>
    <cellStyle name="40% - Akzent3 3 2_Volatility" xfId="3152" xr:uid="{391D7BD4-30DC-4277-8FD3-6141A0D10CD3}"/>
    <cellStyle name="40% - Akzent3 3 3" xfId="3153" xr:uid="{B933CA07-88F9-46C5-AA31-B264421FCEF8}"/>
    <cellStyle name="40% - Akzent3 3 3 2" xfId="3154" xr:uid="{5A232B28-9D5E-4C95-8341-2EBEFB3A507B}"/>
    <cellStyle name="40% - Akzent3 3 3 2 2" xfId="3155" xr:uid="{CE9DDE1F-E25E-4527-952D-1D49C8DDE356}"/>
    <cellStyle name="40% - Akzent3 3 3 2 2 2" xfId="3156" xr:uid="{DF92B492-4329-471D-874B-906C9DCEFB8E}"/>
    <cellStyle name="40% - Akzent3 3 3 2 2 2 2" xfId="3157" xr:uid="{CA682041-FE7F-496C-85C6-7E03647C0A58}"/>
    <cellStyle name="40% - Akzent3 3 3 2 2 3" xfId="3158" xr:uid="{5E1AE5C2-69D1-4668-ACC9-ADBA92ADF505}"/>
    <cellStyle name="40% - Akzent3 3 3 2 2_Volatility" xfId="3159" xr:uid="{E4B20EE3-31E9-4C6C-91F2-1913A52D51CC}"/>
    <cellStyle name="40% - Akzent3 3 3 2 3" xfId="3160" xr:uid="{CB9CCE57-A1E6-4D5E-8C46-558205453018}"/>
    <cellStyle name="40% - Akzent3 3 3 2 3 2" xfId="3161" xr:uid="{66AD4C24-1D9E-44BD-8BB3-1F93A809DA01}"/>
    <cellStyle name="40% - Akzent3 3 3 2 4" xfId="3162" xr:uid="{713ABE5B-6C8A-4825-8F6D-9E1EE97A0293}"/>
    <cellStyle name="40% - Akzent3 3 3 2_Volatility" xfId="3163" xr:uid="{9996FAD8-374E-40AF-B069-36DCD79FCCBE}"/>
    <cellStyle name="40% - Akzent3 3 3 3" xfId="3164" xr:uid="{45FA0168-58E8-4E4A-97CF-1DE0AB27F630}"/>
    <cellStyle name="40% - Akzent3 3 3 3 2" xfId="3165" xr:uid="{8A75E1AC-74B6-4447-B940-64DD7D9F9775}"/>
    <cellStyle name="40% - Akzent3 3 3 3 2 2" xfId="3166" xr:uid="{6C92751C-5C7A-4985-8DFC-D4A2C52249DB}"/>
    <cellStyle name="40% - Akzent3 3 3 3 3" xfId="3167" xr:uid="{7396083E-E009-401D-8DBB-5FEB64D55B3A}"/>
    <cellStyle name="40% - Akzent3 3 3 3_Volatility" xfId="3168" xr:uid="{9A52B7E8-D7A7-407B-AD71-A15DA81F07D5}"/>
    <cellStyle name="40% - Akzent3 3 3 4" xfId="3169" xr:uid="{70720C39-1E70-4217-9D62-CAB4DE6CAC66}"/>
    <cellStyle name="40% - Akzent3 3 3 4 2" xfId="3170" xr:uid="{5F623D56-80AE-4064-ACCF-72F9E22426A7}"/>
    <cellStyle name="40% - Akzent3 3 3 5" xfId="3171" xr:uid="{DC5926BF-309E-4BCC-B3C8-328AD9116615}"/>
    <cellStyle name="40% - Akzent3 3 3_Volatility" xfId="3172" xr:uid="{2D9A7345-57AC-4AF8-A35F-4751385DCF24}"/>
    <cellStyle name="40% - Akzent3 3 4" xfId="3173" xr:uid="{3E6CCBC2-9EE4-4351-80FA-865DDEDF33F0}"/>
    <cellStyle name="40% - Akzent3 3 4 2" xfId="3174" xr:uid="{578DD5F3-5194-46C8-88AD-CECD93614163}"/>
    <cellStyle name="40% - Akzent3 3 4 2 2" xfId="3175" xr:uid="{2CDACC4A-1EA7-4B4E-82D9-405172738127}"/>
    <cellStyle name="40% - Akzent3 3 4 2 2 2" xfId="3176" xr:uid="{4CABE0F6-D8A5-4E9A-A6BA-855A8E7C1D9C}"/>
    <cellStyle name="40% - Akzent3 3 4 2 3" xfId="3177" xr:uid="{2EEF2B9F-0171-4758-8DC2-A852B71A2FE9}"/>
    <cellStyle name="40% - Akzent3 3 4 2_Volatility" xfId="3178" xr:uid="{808019C8-58B5-4997-BF81-20F9B3EAC1AB}"/>
    <cellStyle name="40% - Akzent3 3 4 3" xfId="3179" xr:uid="{390AE842-0DE8-4FA4-B872-187E9C85D602}"/>
    <cellStyle name="40% - Akzent3 3 4 3 2" xfId="3180" xr:uid="{E496A8B1-614B-4035-AE27-A57C4722AF47}"/>
    <cellStyle name="40% - Akzent3 3 4 4" xfId="3181" xr:uid="{FEFE0E9E-36FC-4147-B65F-F3F876C9805C}"/>
    <cellStyle name="40% - Akzent3 3 4_Volatility" xfId="3182" xr:uid="{995B6E37-16B0-4CFF-BE44-1EEBB86604F9}"/>
    <cellStyle name="40% - Akzent3 3 5" xfId="3183" xr:uid="{6A291092-BD0D-4577-83FF-E0AF31E26822}"/>
    <cellStyle name="40% - Akzent3 3 5 2" xfId="3184" xr:uid="{97822D61-AB92-49B4-B7E3-9AE0521F3E9F}"/>
    <cellStyle name="40% - Akzent3 3 5 2 2" xfId="3185" xr:uid="{33916C47-73DE-4D3E-937B-3B24331A0851}"/>
    <cellStyle name="40% - Akzent3 3 5 3" xfId="3186" xr:uid="{BF7B6459-9400-4449-80BD-EAD68C334ADD}"/>
    <cellStyle name="40% - Akzent3 3 5_Volatility" xfId="3187" xr:uid="{192B3707-D311-4EA6-B147-83E8691DA664}"/>
    <cellStyle name="40% - Akzent3 3 6" xfId="3188" xr:uid="{5CC8BA89-9886-44AE-AC68-18CD70354377}"/>
    <cellStyle name="40% - Akzent3 3 6 2" xfId="3189" xr:uid="{E6EC500F-4B0F-41B3-BD70-182DED575EF0}"/>
    <cellStyle name="40% - Akzent3 3 7" xfId="3190" xr:uid="{BBABAE5D-4666-4220-A8A0-D7E0E8D9227B}"/>
    <cellStyle name="40% - Akzent3 3_Volatility" xfId="3191" xr:uid="{44E7280E-08F4-4AED-A16C-5B41CAB327F8}"/>
    <cellStyle name="40% - Akzent3 4" xfId="3192" xr:uid="{087D9409-ADE1-4B31-92A2-55DDC6673122}"/>
    <cellStyle name="40% - Akzent3 4 2" xfId="3193" xr:uid="{6AF3EA14-F8B7-4937-AC5E-1A3C63767744}"/>
    <cellStyle name="40% - Akzent3 4 2 2" xfId="3194" xr:uid="{4C970354-64D6-4012-87DE-CD61E0533800}"/>
    <cellStyle name="40% - Akzent3 4 2 2 2" xfId="3195" xr:uid="{5D76CA20-C062-4873-AF6C-0E6C487432BD}"/>
    <cellStyle name="40% - Akzent3 4 2 2 2 2" xfId="3196" xr:uid="{04C06F9D-4550-43D9-B0CA-BE0FA1AB8003}"/>
    <cellStyle name="40% - Akzent3 4 2 2 2 2 2" xfId="3197" xr:uid="{85AD4BBC-FEB5-4AAD-ACF7-444FAF3F216A}"/>
    <cellStyle name="40% - Akzent3 4 2 2 2 3" xfId="3198" xr:uid="{81E20834-4458-44D6-AA11-D8C650E90109}"/>
    <cellStyle name="40% - Akzent3 4 2 2 2_Volatility" xfId="3199" xr:uid="{D8E9BAE4-07BB-4468-BB0E-39FD394821AC}"/>
    <cellStyle name="40% - Akzent3 4 2 2 3" xfId="3200" xr:uid="{831E3271-1BBA-4756-BEA9-D126BC18FE9C}"/>
    <cellStyle name="40% - Akzent3 4 2 2 3 2" xfId="3201" xr:uid="{894F71FF-23E1-4202-A0C6-BB0410CBF519}"/>
    <cellStyle name="40% - Akzent3 4 2 2 4" xfId="3202" xr:uid="{79F77563-0CB1-452C-82ED-7AA94EBC6710}"/>
    <cellStyle name="40% - Akzent3 4 2 2_Volatility" xfId="3203" xr:uid="{0C33002F-2EC9-486B-8A6C-630D52FE4987}"/>
    <cellStyle name="40% - Akzent3 4 2 3" xfId="3204" xr:uid="{83A2C372-2EAE-4433-A594-B21B90500AD6}"/>
    <cellStyle name="40% - Akzent3 4 2 3 2" xfId="3205" xr:uid="{983EC841-2935-4992-9188-93A2DEBEF509}"/>
    <cellStyle name="40% - Akzent3 4 2 3 2 2" xfId="3206" xr:uid="{66440A9C-C165-4F04-AAE8-8176AB4BE7C0}"/>
    <cellStyle name="40% - Akzent3 4 2 3 3" xfId="3207" xr:uid="{A41A6630-BF1F-4CDD-9A64-E13E1DD9EE5D}"/>
    <cellStyle name="40% - Akzent3 4 2 3_Volatility" xfId="3208" xr:uid="{703EFA96-984E-46C7-B0C9-E5AB5828EFBE}"/>
    <cellStyle name="40% - Akzent3 4 2 4" xfId="3209" xr:uid="{2F1D8432-36C8-4DA4-89AA-977528854366}"/>
    <cellStyle name="40% - Akzent3 4 2 4 2" xfId="3210" xr:uid="{641EA4D9-EAA0-4699-8470-9F24B2A46E8F}"/>
    <cellStyle name="40% - Akzent3 4 2 5" xfId="3211" xr:uid="{57AC1018-8FF5-415E-BCFF-B5B806ED9528}"/>
    <cellStyle name="40% - Akzent3 4 2_Volatility" xfId="3212" xr:uid="{8A35DBD2-C7F3-49DA-AE54-9FE3421F4C9A}"/>
    <cellStyle name="40% - Akzent3 4 3" xfId="3213" xr:uid="{ACD15109-9D52-46EF-8789-9B19FF767FCA}"/>
    <cellStyle name="40% - Akzent3 4 3 2" xfId="3214" xr:uid="{F4BDA63C-D67A-409C-9934-5576994701D8}"/>
    <cellStyle name="40% - Akzent3 4 3 2 2" xfId="3215" xr:uid="{9949FE87-7EF7-4142-B8AF-0E9A960BCDFD}"/>
    <cellStyle name="40% - Akzent3 4 3 2 2 2" xfId="3216" xr:uid="{3745B6FD-A523-4CFD-80B2-F28ED3A609D2}"/>
    <cellStyle name="40% - Akzent3 4 3 2 3" xfId="3217" xr:uid="{E0145ED9-57FC-49F1-924F-5E88D8CD5BBF}"/>
    <cellStyle name="40% - Akzent3 4 3 2_Volatility" xfId="3218" xr:uid="{285BB48C-6CB0-4C22-A735-C4061EBB1561}"/>
    <cellStyle name="40% - Akzent3 4 3 3" xfId="3219" xr:uid="{E87D1EF1-18B2-4C1E-9C28-38D2289CA8B2}"/>
    <cellStyle name="40% - Akzent3 4 3 3 2" xfId="3220" xr:uid="{9B3B86AB-19B7-481F-992B-65205E561738}"/>
    <cellStyle name="40% - Akzent3 4 3 4" xfId="3221" xr:uid="{FBDC2445-25F0-4704-A48E-1E33D48B8B0E}"/>
    <cellStyle name="40% - Akzent3 4 3_Volatility" xfId="3222" xr:uid="{B6401C6C-8C8E-41A1-B61B-7F2C04889511}"/>
    <cellStyle name="40% - Akzent3 4 4" xfId="3223" xr:uid="{46F57714-4027-4B48-B4F8-E7BB17F1A822}"/>
    <cellStyle name="40% - Akzent3 4 4 2" xfId="3224" xr:uid="{0F7097BC-1EFE-4B88-88D2-D0F7D8D55730}"/>
    <cellStyle name="40% - Akzent3 4 4 2 2" xfId="3225" xr:uid="{8572B915-BA53-4F3F-9608-1E1CD668E5F4}"/>
    <cellStyle name="40% - Akzent3 4 4 3" xfId="3226" xr:uid="{0AF142E3-FDE3-45B8-B0B2-6C34FB929DC1}"/>
    <cellStyle name="40% - Akzent3 4 4_Volatility" xfId="3227" xr:uid="{2D8A7864-8F14-4700-9FBF-54B98EBD9C42}"/>
    <cellStyle name="40% - Akzent3 4 5" xfId="3228" xr:uid="{1B6B1A08-7AC7-4827-81D1-3B707992FB0E}"/>
    <cellStyle name="40% - Akzent3 4 5 2" xfId="3229" xr:uid="{5ED2D5C2-D979-42DD-8712-1CE08637979A}"/>
    <cellStyle name="40% - Akzent3 4 6" xfId="3230" xr:uid="{39629075-F09F-4A14-A651-E8B6A2E4D17C}"/>
    <cellStyle name="40% - Akzent3 4_Volatility" xfId="3231" xr:uid="{595518F1-F001-4E97-A34F-163FCF4AE739}"/>
    <cellStyle name="40% - Akzent3 5" xfId="3232" xr:uid="{9F677ADD-D0C7-4899-A18A-2890B94A5BB1}"/>
    <cellStyle name="40% - Akzent3 5 2" xfId="3233" xr:uid="{4EA04D00-EFA5-4DF2-A446-03D39E30C0BD}"/>
    <cellStyle name="40% - Akzent3 5 2 2" xfId="3234" xr:uid="{0CB4424D-B38C-4BC5-9196-5B97D084ADBD}"/>
    <cellStyle name="40% - Akzent3 5 2 2 2" xfId="3235" xr:uid="{32EED862-F04B-4CD8-8556-58A6F5E0C5C7}"/>
    <cellStyle name="40% - Akzent3 5 2 2 2 2" xfId="3236" xr:uid="{8F4E9154-4D70-4FD0-A6AD-EC6F2774D393}"/>
    <cellStyle name="40% - Akzent3 5 2 2 3" xfId="3237" xr:uid="{F171782E-733B-4180-8A3F-11CEF6ADAE94}"/>
    <cellStyle name="40% - Akzent3 5 2 2_Volatility" xfId="3238" xr:uid="{168A62D4-3DDF-4043-9B05-453D5F1C77F6}"/>
    <cellStyle name="40% - Akzent3 5 2 3" xfId="3239" xr:uid="{E9971F22-A7CA-4AF4-91EA-9588009B38C4}"/>
    <cellStyle name="40% - Akzent3 5 2 3 2" xfId="3240" xr:uid="{F73F8A37-9B95-4214-8869-5BB54E00F591}"/>
    <cellStyle name="40% - Akzent3 5 2 4" xfId="3241" xr:uid="{96A35862-3C16-4F28-BF4C-331E7BC2C0E1}"/>
    <cellStyle name="40% - Akzent3 5 2_Volatility" xfId="3242" xr:uid="{8616F230-73E4-4B90-BD71-DCDE954CCFA1}"/>
    <cellStyle name="40% - Akzent3 5 3" xfId="3243" xr:uid="{D1C6E9BD-77A4-4567-AA24-601E2D381353}"/>
    <cellStyle name="40% - Akzent3 5 3 2" xfId="3244" xr:uid="{AD1F7D2E-6BDD-407A-88DF-84902F63FC7F}"/>
    <cellStyle name="40% - Akzent3 5 3 2 2" xfId="3245" xr:uid="{40CF3F84-ED8F-425F-B012-925496E43371}"/>
    <cellStyle name="40% - Akzent3 5 3 3" xfId="3246" xr:uid="{EDB70D3B-87D4-4EEC-8358-E23CA7BDDEA9}"/>
    <cellStyle name="40% - Akzent3 5 3_Volatility" xfId="3247" xr:uid="{D4EB302D-157E-4185-8AFD-2DD43D6A9EB9}"/>
    <cellStyle name="40% - Akzent3 5 4" xfId="3248" xr:uid="{D5FCDE24-6968-4904-A377-3653F54D7B3A}"/>
    <cellStyle name="40% - Akzent3 5 4 2" xfId="3249" xr:uid="{2632A21A-539A-43CB-AC75-53418D16CBE3}"/>
    <cellStyle name="40% - Akzent3 5 5" xfId="3250" xr:uid="{A7EEADEA-0E24-4882-B209-CB38582081BA}"/>
    <cellStyle name="40% - Akzent3 5_Volatility" xfId="3251" xr:uid="{2A6EDE4D-C447-460B-9676-D85BD5AC4DD7}"/>
    <cellStyle name="40% - Akzent3 6" xfId="3252" xr:uid="{F682AFE1-83C4-40C5-A908-463A0B01CB12}"/>
    <cellStyle name="40% - Akzent3 6 2" xfId="3253" xr:uid="{1D371002-CD72-4650-B049-F7F341EE6D9D}"/>
    <cellStyle name="40% - Akzent3 6 2 2" xfId="3254" xr:uid="{8D67B5DA-30FD-4847-8D8F-63DD580758B6}"/>
    <cellStyle name="40% - Akzent3 6 2 2 2" xfId="3255" xr:uid="{BF56661E-0853-4450-904F-5EA899DEAA8A}"/>
    <cellStyle name="40% - Akzent3 6 2 3" xfId="3256" xr:uid="{E6AEEA1B-9D42-419F-B9D9-F29819BAF601}"/>
    <cellStyle name="40% - Akzent3 6 2_Volatility" xfId="3257" xr:uid="{2C4848CA-74CD-4304-AA74-20C7DBAF8CF0}"/>
    <cellStyle name="40% - Akzent3 6 3" xfId="3258" xr:uid="{115361C8-48A0-4BA8-9A34-8FD4317D89A3}"/>
    <cellStyle name="40% - Akzent3 6 3 2" xfId="3259" xr:uid="{072F9512-3358-4121-96C0-F9CE32E13479}"/>
    <cellStyle name="40% - Akzent3 6 4" xfId="3260" xr:uid="{3336B35D-910D-4DF4-9E40-3996FB060C0E}"/>
    <cellStyle name="40% - Akzent3 6_Volatility" xfId="3261" xr:uid="{71C34747-5B35-498A-8AE4-27EF5F306593}"/>
    <cellStyle name="40% - Akzent3 7" xfId="3262" xr:uid="{B40B20C9-40DF-4012-B69D-24C0450C590E}"/>
    <cellStyle name="40% - Akzent3 7 2" xfId="3263" xr:uid="{7BF42CB8-1F09-49FB-BE53-19252F75238A}"/>
    <cellStyle name="40% - Akzent3 7 2 2" xfId="3264" xr:uid="{693E0311-D430-4D6F-8C3F-85FF6A59B62D}"/>
    <cellStyle name="40% - Akzent3 7 3" xfId="3265" xr:uid="{4B06B59D-9EF4-4FAE-A2B6-913B4BB5572F}"/>
    <cellStyle name="40% - Akzent3 7_Volatility" xfId="3266" xr:uid="{0CF6AEF3-461C-4CB3-B159-82056359B86E}"/>
    <cellStyle name="40% - Akzent3 8" xfId="3267" xr:uid="{5DA81A30-E3E6-4CF9-BA50-FA9C45162CD9}"/>
    <cellStyle name="40% - Akzent3 8 2" xfId="3268" xr:uid="{81DB23C6-E9E6-452D-B41A-6EF3DBC402B4}"/>
    <cellStyle name="40% - Akzent3 9" xfId="3269" xr:uid="{5B01ECCB-8C0A-4C00-AF25-6D0F32DEB975}"/>
    <cellStyle name="40% - Akzent3_Volatility" xfId="3270" xr:uid="{7DE01FA2-D1C2-4F9E-9B4D-AEF12C6EF0BE}"/>
    <cellStyle name="40% - Akzent4" xfId="3271" xr:uid="{70CEF78E-5C8B-4DB0-BE96-B8DAEAD8F020}"/>
    <cellStyle name="40% - Akzent4 2" xfId="3272" xr:uid="{BC9D560D-9A8B-4A08-A4C8-56AAC980043A}"/>
    <cellStyle name="40% - Akzent4 2 2" xfId="3273" xr:uid="{1D2E4897-6796-4C85-B2A4-81BFB92F54A0}"/>
    <cellStyle name="40% - Akzent4 2 2 2" xfId="3274" xr:uid="{C914C19F-E337-476D-A4DF-CE5A35E23B52}"/>
    <cellStyle name="40% - Akzent4 2 2 2 2" xfId="3275" xr:uid="{340763A7-E64F-4195-9565-D9BB1D0FBA26}"/>
    <cellStyle name="40% - Akzent4 2 2 2 2 2" xfId="3276" xr:uid="{BC7DEA35-F751-4D17-BC6B-4F179B75B2F6}"/>
    <cellStyle name="40% - Akzent4 2 2 2 2 2 2" xfId="3277" xr:uid="{7FD198A8-E752-4AE0-839D-3A2162D591F0}"/>
    <cellStyle name="40% - Akzent4 2 2 2 2 2 2 2" xfId="3278" xr:uid="{CDF6F3ED-E112-4392-95DE-27DE3FB45E00}"/>
    <cellStyle name="40% - Akzent4 2 2 2 2 2 2 2 2" xfId="3279" xr:uid="{ACBB7975-6F53-4770-8828-3168BC09381B}"/>
    <cellStyle name="40% - Akzent4 2 2 2 2 2 2 3" xfId="3280" xr:uid="{B69B40B5-265A-4999-854C-CEA790E5EACF}"/>
    <cellStyle name="40% - Akzent4 2 2 2 2 2 2_Volatility" xfId="3281" xr:uid="{2EF3F139-D394-4610-A31A-45CD08C9D78B}"/>
    <cellStyle name="40% - Akzent4 2 2 2 2 2 3" xfId="3282" xr:uid="{BAEF5A4D-CD79-4BB5-A9AB-40E263F0FC19}"/>
    <cellStyle name="40% - Akzent4 2 2 2 2 2 3 2" xfId="3283" xr:uid="{414810CC-C578-429F-AF87-BD8701EEEE72}"/>
    <cellStyle name="40% - Akzent4 2 2 2 2 2 4" xfId="3284" xr:uid="{9029A4F6-A195-4963-9A5E-C9EAB2204E91}"/>
    <cellStyle name="40% - Akzent4 2 2 2 2 2_Volatility" xfId="3285" xr:uid="{D1814BE9-F8DC-407D-9691-C527903C32C7}"/>
    <cellStyle name="40% - Akzent4 2 2 2 2 3" xfId="3286" xr:uid="{70DE22E6-8A02-4B76-BC21-7C5C1C2CEB7F}"/>
    <cellStyle name="40% - Akzent4 2 2 2 2 3 2" xfId="3287" xr:uid="{9F7FE285-B5D7-4A77-B548-031A81CC2794}"/>
    <cellStyle name="40% - Akzent4 2 2 2 2 3 2 2" xfId="3288" xr:uid="{594CF1B9-9881-4B4B-B3CF-1705CB5245A3}"/>
    <cellStyle name="40% - Akzent4 2 2 2 2 3 3" xfId="3289" xr:uid="{7DB18563-2EAE-4666-9797-2A0C0086D84D}"/>
    <cellStyle name="40% - Akzent4 2 2 2 2 3_Volatility" xfId="3290" xr:uid="{5BC0C76A-5054-419E-A120-A31F26BC2B6E}"/>
    <cellStyle name="40% - Akzent4 2 2 2 2 4" xfId="3291" xr:uid="{13AA5B73-098C-4689-96EE-15C4FB0DAC6C}"/>
    <cellStyle name="40% - Akzent4 2 2 2 2 4 2" xfId="3292" xr:uid="{1D2B80DE-64B7-403D-BE85-889700AEA84F}"/>
    <cellStyle name="40% - Akzent4 2 2 2 2 5" xfId="3293" xr:uid="{74099E2A-B6C7-429A-AB51-FE6916EB2681}"/>
    <cellStyle name="40% - Akzent4 2 2 2 2_Volatility" xfId="3294" xr:uid="{8F1680CD-09E0-47D4-9A33-10A88728C60F}"/>
    <cellStyle name="40% - Akzent4 2 2 2 3" xfId="3295" xr:uid="{03FE14B7-C24A-433B-BF0D-525817A4E14F}"/>
    <cellStyle name="40% - Akzent4 2 2 2 3 2" xfId="3296" xr:uid="{A258FDEC-9606-41C9-892C-A6D9C76C64F9}"/>
    <cellStyle name="40% - Akzent4 2 2 2 3 2 2" xfId="3297" xr:uid="{6E545310-49FF-4EAB-9A04-6785E12136DB}"/>
    <cellStyle name="40% - Akzent4 2 2 2 3 2 2 2" xfId="3298" xr:uid="{B72F0E05-BE37-4D04-8471-CEC1B6652B9D}"/>
    <cellStyle name="40% - Akzent4 2 2 2 3 2 3" xfId="3299" xr:uid="{E9B3FF62-E75B-42E5-989D-26870989D4A7}"/>
    <cellStyle name="40% - Akzent4 2 2 2 3 2_Volatility" xfId="3300" xr:uid="{6CAF614D-C6F6-4DEF-9DCE-4E9D595D3E5E}"/>
    <cellStyle name="40% - Akzent4 2 2 2 3 3" xfId="3301" xr:uid="{8A6351B6-10A2-493A-BF82-1DFC7B613F4D}"/>
    <cellStyle name="40% - Akzent4 2 2 2 3 3 2" xfId="3302" xr:uid="{1CE16E65-F48A-42DF-AAFF-83E057666BF2}"/>
    <cellStyle name="40% - Akzent4 2 2 2 3 4" xfId="3303" xr:uid="{E2219D43-7E30-40BA-96E1-03733B0ED789}"/>
    <cellStyle name="40% - Akzent4 2 2 2 3_Volatility" xfId="3304" xr:uid="{71DF3F2D-2132-425F-B8B8-BA52AB177F82}"/>
    <cellStyle name="40% - Akzent4 2 2 2 4" xfId="3305" xr:uid="{ECF5679C-F036-4763-9EC3-58206E0F15DC}"/>
    <cellStyle name="40% - Akzent4 2 2 2 4 2" xfId="3306" xr:uid="{0B6E294B-4AB0-4B7E-B4B4-F05BA4174A63}"/>
    <cellStyle name="40% - Akzent4 2 2 2 4 2 2" xfId="3307" xr:uid="{DF1A6303-66B9-4836-A839-CF8B1382B30D}"/>
    <cellStyle name="40% - Akzent4 2 2 2 4 3" xfId="3308" xr:uid="{DDE89A97-DCAC-4F8A-98B2-9E48C87DBCE3}"/>
    <cellStyle name="40% - Akzent4 2 2 2 4_Volatility" xfId="3309" xr:uid="{602F05F2-360A-419C-81D7-424B6A6C6758}"/>
    <cellStyle name="40% - Akzent4 2 2 2 5" xfId="3310" xr:uid="{EFC66B16-008C-499D-85A1-0FF7E9F4FC3E}"/>
    <cellStyle name="40% - Akzent4 2 2 2 5 2" xfId="3311" xr:uid="{ACC2A6E3-29A0-44A4-9DA4-1A5F0C3D8189}"/>
    <cellStyle name="40% - Akzent4 2 2 2 6" xfId="3312" xr:uid="{B3BE4C3F-70AF-4D72-B9BF-01EA275212F1}"/>
    <cellStyle name="40% - Akzent4 2 2 2_Volatility" xfId="3313" xr:uid="{C0E56884-016B-4923-B3DC-A68255A6E8E0}"/>
    <cellStyle name="40% - Akzent4 2 2 3" xfId="3314" xr:uid="{43F5F616-D685-41F9-826A-A31808A94E05}"/>
    <cellStyle name="40% - Akzent4 2 2 3 2" xfId="3315" xr:uid="{27DC3AAE-5294-4EA6-B457-BB49D2DA6138}"/>
    <cellStyle name="40% - Akzent4 2 2 3 2 2" xfId="3316" xr:uid="{DF747AF4-6002-4A3E-9C04-9C1177B43C62}"/>
    <cellStyle name="40% - Akzent4 2 2 3 2 2 2" xfId="3317" xr:uid="{7CA9AC42-7DCB-4FC3-A8CE-4BA6F7F39564}"/>
    <cellStyle name="40% - Akzent4 2 2 3 2 2 2 2" xfId="3318" xr:uid="{37C650D4-586C-42F1-88CB-9DF5E02612D8}"/>
    <cellStyle name="40% - Akzent4 2 2 3 2 2 3" xfId="3319" xr:uid="{90FF5189-2868-479E-941A-A8BCE757FC0C}"/>
    <cellStyle name="40% - Akzent4 2 2 3 2 2_Volatility" xfId="3320" xr:uid="{E53107D6-DD5A-4657-8F6C-F4E84319224A}"/>
    <cellStyle name="40% - Akzent4 2 2 3 2 3" xfId="3321" xr:uid="{986BA508-2C34-41A9-9912-6F0A14BBF20C}"/>
    <cellStyle name="40% - Akzent4 2 2 3 2 3 2" xfId="3322" xr:uid="{918965A3-FBFE-4BAE-91F5-02D152E94A7E}"/>
    <cellStyle name="40% - Akzent4 2 2 3 2 4" xfId="3323" xr:uid="{608126DC-BB08-4E41-A6E9-2BFE76F395B9}"/>
    <cellStyle name="40% - Akzent4 2 2 3 2_Volatility" xfId="3324" xr:uid="{3600C93D-D1D9-42C4-904E-3C5C9566AFC6}"/>
    <cellStyle name="40% - Akzent4 2 2 3 3" xfId="3325" xr:uid="{6FC686E5-0454-4CD4-8847-53D36233B801}"/>
    <cellStyle name="40% - Akzent4 2 2 3 3 2" xfId="3326" xr:uid="{30B48398-56A4-46DD-903E-017872AB80CE}"/>
    <cellStyle name="40% - Akzent4 2 2 3 3 2 2" xfId="3327" xr:uid="{1FD91996-14F9-4C86-BE6E-52A4C35AF6AF}"/>
    <cellStyle name="40% - Akzent4 2 2 3 3 3" xfId="3328" xr:uid="{2AAF17D3-99B8-4CDF-96B5-1A1AAB6CFAF6}"/>
    <cellStyle name="40% - Akzent4 2 2 3 3_Volatility" xfId="3329" xr:uid="{8B1E7837-F079-4243-907C-E9C0470FA8CA}"/>
    <cellStyle name="40% - Akzent4 2 2 3 4" xfId="3330" xr:uid="{D1BD4D1A-726B-446F-92E5-DB69662345E8}"/>
    <cellStyle name="40% - Akzent4 2 2 3 4 2" xfId="3331" xr:uid="{F6512C6B-2F72-42A1-AAD4-A868A7557616}"/>
    <cellStyle name="40% - Akzent4 2 2 3 5" xfId="3332" xr:uid="{29F9E410-55E5-4992-ABFA-641BBF0FEBCA}"/>
    <cellStyle name="40% - Akzent4 2 2 3_Volatility" xfId="3333" xr:uid="{E47AA5AE-531C-4944-AC43-8705FCDF4770}"/>
    <cellStyle name="40% - Akzent4 2 2 4" xfId="3334" xr:uid="{64B8CD57-B4A4-4935-83FB-8468399B5830}"/>
    <cellStyle name="40% - Akzent4 2 2 4 2" xfId="3335" xr:uid="{676AB5AB-4C5C-4CBE-9C70-18A6156D4869}"/>
    <cellStyle name="40% - Akzent4 2 2 4 2 2" xfId="3336" xr:uid="{8A800C56-0ABA-4EC5-B9FB-B2546ADFB849}"/>
    <cellStyle name="40% - Akzent4 2 2 4 2 2 2" xfId="3337" xr:uid="{C4143C9E-BD02-454E-8CE2-9D4119CEF5CC}"/>
    <cellStyle name="40% - Akzent4 2 2 4 2 3" xfId="3338" xr:uid="{014AFEDD-F886-42C9-BF53-F740D6FFDC05}"/>
    <cellStyle name="40% - Akzent4 2 2 4 2_Volatility" xfId="3339" xr:uid="{FE1A91F3-074E-4FE3-88BE-82D46367A31A}"/>
    <cellStyle name="40% - Akzent4 2 2 4 3" xfId="3340" xr:uid="{7659FAC7-65A0-4E16-B59A-7EE5E50ECFAF}"/>
    <cellStyle name="40% - Akzent4 2 2 4 3 2" xfId="3341" xr:uid="{618DFED9-BAF7-4379-9823-D74324A04728}"/>
    <cellStyle name="40% - Akzent4 2 2 4 4" xfId="3342" xr:uid="{05E56D22-9106-448D-BCED-D71E99ABF0AF}"/>
    <cellStyle name="40% - Akzent4 2 2 4_Volatility" xfId="3343" xr:uid="{46BC2E11-BA3C-4D43-BC1A-0A8FBD089AEB}"/>
    <cellStyle name="40% - Akzent4 2 2 5" xfId="3344" xr:uid="{2CAD4F3C-2B9C-45B9-BB24-CE29E5BF7465}"/>
    <cellStyle name="40% - Akzent4 2 2 5 2" xfId="3345" xr:uid="{6139AE2D-34A9-4C9D-A403-C2680617A184}"/>
    <cellStyle name="40% - Akzent4 2 2 5 2 2" xfId="3346" xr:uid="{890E3FCA-056F-4272-B564-53FA3AE6F8D6}"/>
    <cellStyle name="40% - Akzent4 2 2 5 3" xfId="3347" xr:uid="{A5658714-20FC-452A-B200-AF8F37FCD1AB}"/>
    <cellStyle name="40% - Akzent4 2 2 5_Volatility" xfId="3348" xr:uid="{F9209DE2-64FD-425F-8A81-A6C0910C56EE}"/>
    <cellStyle name="40% - Akzent4 2 2 6" xfId="3349" xr:uid="{5AE263C2-3AAE-4014-816C-18E5FDD5AC60}"/>
    <cellStyle name="40% - Akzent4 2 2 6 2" xfId="3350" xr:uid="{B783DC92-3318-406D-85CA-FE1FD1414810}"/>
    <cellStyle name="40% - Akzent4 2 2 7" xfId="3351" xr:uid="{33EB2FE6-0AB0-43B8-863A-B2043241E2A1}"/>
    <cellStyle name="40% - Akzent4 2 2_Volatility" xfId="3352" xr:uid="{4FCD5A81-9B09-466C-A73B-6AFB2CFB89C3}"/>
    <cellStyle name="40% - Akzent4 2 3" xfId="3353" xr:uid="{D8DD982F-08D4-45DE-87FF-58E2771E1C3E}"/>
    <cellStyle name="40% - Akzent4 2 3 2" xfId="3354" xr:uid="{CAC2F232-5346-4A5A-ACFF-A44D2A4EC6AF}"/>
    <cellStyle name="40% - Akzent4 2 3 2 2" xfId="3355" xr:uid="{D0132A9E-5D7E-42D8-8E96-0C8066DFB876}"/>
    <cellStyle name="40% - Akzent4 2 3 2 2 2" xfId="3356" xr:uid="{3773E794-74CE-44F1-A52D-02798A631158}"/>
    <cellStyle name="40% - Akzent4 2 3 2 2 2 2" xfId="3357" xr:uid="{209FAAD7-F3A5-4FC6-BD3A-2F421F0554A8}"/>
    <cellStyle name="40% - Akzent4 2 3 2 2 2 2 2" xfId="3358" xr:uid="{01ED2364-5E60-4698-9862-3FA17A18CA69}"/>
    <cellStyle name="40% - Akzent4 2 3 2 2 2 3" xfId="3359" xr:uid="{42D08FFF-3285-4D76-82CA-660C8772A455}"/>
    <cellStyle name="40% - Akzent4 2 3 2 2 2_Volatility" xfId="3360" xr:uid="{BCB12982-884D-42B4-B0D9-19FF48605C01}"/>
    <cellStyle name="40% - Akzent4 2 3 2 2 3" xfId="3361" xr:uid="{918A710F-5F57-470B-81A4-4D624BDB52A5}"/>
    <cellStyle name="40% - Akzent4 2 3 2 2 3 2" xfId="3362" xr:uid="{4E95374B-A044-43DE-9B28-57C210B8AA46}"/>
    <cellStyle name="40% - Akzent4 2 3 2 2 4" xfId="3363" xr:uid="{2951F726-D5A3-4921-A708-5930927681C4}"/>
    <cellStyle name="40% - Akzent4 2 3 2 2_Volatility" xfId="3364" xr:uid="{0F3A4BAF-BF34-4C97-A12C-3071B9D41EEA}"/>
    <cellStyle name="40% - Akzent4 2 3 2 3" xfId="3365" xr:uid="{CFC52ED9-51CE-4B58-AFA5-93767BB24077}"/>
    <cellStyle name="40% - Akzent4 2 3 2 3 2" xfId="3366" xr:uid="{E0321595-3EF3-4B0F-9ECA-37A33FB6F008}"/>
    <cellStyle name="40% - Akzent4 2 3 2 3 2 2" xfId="3367" xr:uid="{5B48E6CC-3037-49F7-B928-049E40041D44}"/>
    <cellStyle name="40% - Akzent4 2 3 2 3 3" xfId="3368" xr:uid="{8D0F1FBB-E7C6-4829-B12F-0CD7592CF544}"/>
    <cellStyle name="40% - Akzent4 2 3 2 3_Volatility" xfId="3369" xr:uid="{E42E4860-D320-4525-8B0E-D2E10CA06846}"/>
    <cellStyle name="40% - Akzent4 2 3 2 4" xfId="3370" xr:uid="{87ABC929-A974-4425-8CEA-E632129D0822}"/>
    <cellStyle name="40% - Akzent4 2 3 2 4 2" xfId="3371" xr:uid="{C8769291-76A2-4562-A8C4-62B475F71C19}"/>
    <cellStyle name="40% - Akzent4 2 3 2 5" xfId="3372" xr:uid="{9D4B6452-9B3E-43D1-9D1F-C90C744D8C28}"/>
    <cellStyle name="40% - Akzent4 2 3 2_Volatility" xfId="3373" xr:uid="{7C3B1383-F77F-4F9D-A3F0-766AD48F39BF}"/>
    <cellStyle name="40% - Akzent4 2 3 3" xfId="3374" xr:uid="{173003D6-AA2E-4641-82D2-05B494102B23}"/>
    <cellStyle name="40% - Akzent4 2 3 3 2" xfId="3375" xr:uid="{7AF65CF3-40F2-4A24-89FB-8B85B7363A92}"/>
    <cellStyle name="40% - Akzent4 2 3 3 2 2" xfId="3376" xr:uid="{39A1244F-02D8-4614-8734-1CF99B78A337}"/>
    <cellStyle name="40% - Akzent4 2 3 3 2 2 2" xfId="3377" xr:uid="{5236D795-4338-40F4-8D37-F64DED430873}"/>
    <cellStyle name="40% - Akzent4 2 3 3 2 3" xfId="3378" xr:uid="{C9161426-A216-459D-8735-E655E88F8B8D}"/>
    <cellStyle name="40% - Akzent4 2 3 3 2_Volatility" xfId="3379" xr:uid="{FB64E866-8B51-4046-9A2F-48FFB4985A8D}"/>
    <cellStyle name="40% - Akzent4 2 3 3 3" xfId="3380" xr:uid="{18BA2588-562C-47BA-A9E1-B7D81B284261}"/>
    <cellStyle name="40% - Akzent4 2 3 3 3 2" xfId="3381" xr:uid="{46318712-63E0-4A04-B01F-B273B382656B}"/>
    <cellStyle name="40% - Akzent4 2 3 3 4" xfId="3382" xr:uid="{B9F52547-468B-4A90-881A-CB660319F7D4}"/>
    <cellStyle name="40% - Akzent4 2 3 3_Volatility" xfId="3383" xr:uid="{ABE08E7A-380B-4DE2-B78E-5A3AA79E3D41}"/>
    <cellStyle name="40% - Akzent4 2 3 4" xfId="3384" xr:uid="{5B775F4F-56CF-4A80-BA0C-D2AFBD305407}"/>
    <cellStyle name="40% - Akzent4 2 3 4 2" xfId="3385" xr:uid="{0A98153B-CA76-40CD-8D7B-35D61864E283}"/>
    <cellStyle name="40% - Akzent4 2 3 4 2 2" xfId="3386" xr:uid="{C971016A-607F-4511-A74C-8E187ADE9FD9}"/>
    <cellStyle name="40% - Akzent4 2 3 4 3" xfId="3387" xr:uid="{3B5911C2-BC10-462D-A169-9024EC97B877}"/>
    <cellStyle name="40% - Akzent4 2 3 4_Volatility" xfId="3388" xr:uid="{592F7667-55B5-4E52-B304-781DDCD81E1C}"/>
    <cellStyle name="40% - Akzent4 2 3 5" xfId="3389" xr:uid="{FD38B9FD-923A-4F38-BCB9-408A174D16B8}"/>
    <cellStyle name="40% - Akzent4 2 3 5 2" xfId="3390" xr:uid="{5853A614-92C0-46F4-92EE-B20DFC667E47}"/>
    <cellStyle name="40% - Akzent4 2 3 6" xfId="3391" xr:uid="{AFAF003F-ABB2-49F6-BDC5-2E52560F9224}"/>
    <cellStyle name="40% - Akzent4 2 3_Volatility" xfId="3392" xr:uid="{C3F745FB-C2B3-45A5-9918-F7B827A53D95}"/>
    <cellStyle name="40% - Akzent4 2 4" xfId="3393" xr:uid="{E00C8CD2-9715-42D2-AD62-D4902D8C90AB}"/>
    <cellStyle name="40% - Akzent4 2 4 2" xfId="3394" xr:uid="{AA258F13-C532-4547-860A-F2DC68421255}"/>
    <cellStyle name="40% - Akzent4 2 4 2 2" xfId="3395" xr:uid="{2934187A-EEF1-4536-BEA9-EC14EE40D575}"/>
    <cellStyle name="40% - Akzent4 2 4 2 2 2" xfId="3396" xr:uid="{CAE8298B-3307-4568-BD48-9843ADEF7FAD}"/>
    <cellStyle name="40% - Akzent4 2 4 2 2 2 2" xfId="3397" xr:uid="{6D8F9B51-0AA3-4437-A83A-02285A1F22C0}"/>
    <cellStyle name="40% - Akzent4 2 4 2 2 3" xfId="3398" xr:uid="{9515077D-189D-4850-B7E7-351D34ADBE11}"/>
    <cellStyle name="40% - Akzent4 2 4 2 2_Volatility" xfId="3399" xr:uid="{9E16567C-EF7C-4366-961F-B90FC7CED0ED}"/>
    <cellStyle name="40% - Akzent4 2 4 2 3" xfId="3400" xr:uid="{57EF681E-80E9-4C53-92FA-05ED9AB2213C}"/>
    <cellStyle name="40% - Akzent4 2 4 2 3 2" xfId="3401" xr:uid="{0C774A8E-E1DB-48B1-9B1A-7B4ED90F1F91}"/>
    <cellStyle name="40% - Akzent4 2 4 2 4" xfId="3402" xr:uid="{0363FCBC-EB7C-45CA-BCC7-FBA4EE9645D7}"/>
    <cellStyle name="40% - Akzent4 2 4 2_Volatility" xfId="3403" xr:uid="{933C4DC2-27D6-4B47-9465-FF90BB93FF9D}"/>
    <cellStyle name="40% - Akzent4 2 4 3" xfId="3404" xr:uid="{B9A9E40B-1D02-4FA1-89BB-646168257BFD}"/>
    <cellStyle name="40% - Akzent4 2 4 3 2" xfId="3405" xr:uid="{537FAD4A-F5ED-46E9-A198-A01EF86DBACC}"/>
    <cellStyle name="40% - Akzent4 2 4 3 2 2" xfId="3406" xr:uid="{A1B4DC63-D334-4074-B17F-6C543C3C1E80}"/>
    <cellStyle name="40% - Akzent4 2 4 3 3" xfId="3407" xr:uid="{68CF9D63-AAB6-4C1B-A9CA-4812928A73F0}"/>
    <cellStyle name="40% - Akzent4 2 4 3_Volatility" xfId="3408" xr:uid="{4844116E-528A-4446-BECB-6BA2193637E2}"/>
    <cellStyle name="40% - Akzent4 2 4 4" xfId="3409" xr:uid="{75F27982-F651-40D3-9289-E208F936AFA1}"/>
    <cellStyle name="40% - Akzent4 2 4 4 2" xfId="3410" xr:uid="{DDFA95A6-61B5-4F00-9465-68368CEE4EC6}"/>
    <cellStyle name="40% - Akzent4 2 4 5" xfId="3411" xr:uid="{218CE759-9F9B-4F69-852A-0E6A0D9FA86A}"/>
    <cellStyle name="40% - Akzent4 2 4_Volatility" xfId="3412" xr:uid="{CD895B17-E349-4E30-BDDE-AB6C943F9757}"/>
    <cellStyle name="40% - Akzent4 2 5" xfId="3413" xr:uid="{A0E82269-2849-483C-8291-46620EFC61F1}"/>
    <cellStyle name="40% - Akzent4 2 5 2" xfId="3414" xr:uid="{76B4FBCC-40B8-4A65-A8CD-8D6B627A36F6}"/>
    <cellStyle name="40% - Akzent4 2 5 2 2" xfId="3415" xr:uid="{401ED1C5-C0E8-429E-AC1D-5C6F250B7A33}"/>
    <cellStyle name="40% - Akzent4 2 5 2 2 2" xfId="3416" xr:uid="{DCBFC533-6F18-42C1-AB6B-CF29AA3F286B}"/>
    <cellStyle name="40% - Akzent4 2 5 2 3" xfId="3417" xr:uid="{4887D1E4-6CA1-47BC-A564-BB106D11C0E6}"/>
    <cellStyle name="40% - Akzent4 2 5 2_Volatility" xfId="3418" xr:uid="{87080582-ABB1-414A-B019-2439DD0AD74D}"/>
    <cellStyle name="40% - Akzent4 2 5 3" xfId="3419" xr:uid="{42B5CFC6-D5B5-40FA-960A-D0F6A529B160}"/>
    <cellStyle name="40% - Akzent4 2 5 3 2" xfId="3420" xr:uid="{D1A29982-5625-456B-AD1E-35A577E9E9DA}"/>
    <cellStyle name="40% - Akzent4 2 5 4" xfId="3421" xr:uid="{B8712F8D-8429-4476-9562-0094A6F4996F}"/>
    <cellStyle name="40% - Akzent4 2 5_Volatility" xfId="3422" xr:uid="{3A1F5EED-C520-444E-99B8-3D5C790C5509}"/>
    <cellStyle name="40% - Akzent4 2 6" xfId="3423" xr:uid="{9B4A8EDE-F64A-476B-A661-ED870678D305}"/>
    <cellStyle name="40% - Akzent4 2 6 2" xfId="3424" xr:uid="{BAB741C8-27F0-43E3-BC9C-0DB5DB014FB2}"/>
    <cellStyle name="40% - Akzent4 2 6 2 2" xfId="3425" xr:uid="{920DD906-B3B4-49C8-8ED0-54F75297C940}"/>
    <cellStyle name="40% - Akzent4 2 6 3" xfId="3426" xr:uid="{162139F1-08E8-4C7D-B462-D6E46958C6CC}"/>
    <cellStyle name="40% - Akzent4 2 6_Volatility" xfId="3427" xr:uid="{C63F6FD7-6C74-47B7-982E-FF9AC5E78E18}"/>
    <cellStyle name="40% - Akzent4 2 7" xfId="3428" xr:uid="{B7BA4ECD-94B5-4A6E-98B2-6B869BAD021B}"/>
    <cellStyle name="40% - Akzent4 2 7 2" xfId="3429" xr:uid="{47F6DA6D-DF73-405B-8341-46741071B3C7}"/>
    <cellStyle name="40% - Akzent4 2 8" xfId="3430" xr:uid="{E26B72F1-FE8A-4785-9CCB-6F4418DCC326}"/>
    <cellStyle name="40% - Akzent4 2_Volatility" xfId="3431" xr:uid="{2F2AEC34-FB86-4791-BA7F-C8E36645D8ED}"/>
    <cellStyle name="40% - Akzent4 3" xfId="3432" xr:uid="{52C4EDF8-3811-4FD8-9878-C5EF9E29DACF}"/>
    <cellStyle name="40% - Akzent4 3 2" xfId="3433" xr:uid="{C6142E64-8B04-44D8-A06D-1216E0B64B1D}"/>
    <cellStyle name="40% - Akzent4 3 2 2" xfId="3434" xr:uid="{12E67377-64C6-4498-B73D-A038788C8123}"/>
    <cellStyle name="40% - Akzent4 3 2 2 2" xfId="3435" xr:uid="{C132B35E-6477-4B85-9DEA-DEC68133681B}"/>
    <cellStyle name="40% - Akzent4 3 2 2 2 2" xfId="3436" xr:uid="{05E8346B-D92F-4082-814D-E15A0C3E0327}"/>
    <cellStyle name="40% - Akzent4 3 2 2 2 2 2" xfId="3437" xr:uid="{4648AB5F-9628-474C-B59A-D58E1BBD9EB6}"/>
    <cellStyle name="40% - Akzent4 3 2 2 2 2 2 2" xfId="3438" xr:uid="{28C7ECA2-7E5F-42D6-9051-F03E1FD0A914}"/>
    <cellStyle name="40% - Akzent4 3 2 2 2 2 3" xfId="3439" xr:uid="{11248EE3-F4D0-4EBE-9DBF-9539B1380E6F}"/>
    <cellStyle name="40% - Akzent4 3 2 2 2 2_Volatility" xfId="3440" xr:uid="{AAB7F5D4-4989-4D4C-8B95-5EE63F96D5EA}"/>
    <cellStyle name="40% - Akzent4 3 2 2 2 3" xfId="3441" xr:uid="{75266115-2AC4-4076-89C9-648C43018E56}"/>
    <cellStyle name="40% - Akzent4 3 2 2 2 3 2" xfId="3442" xr:uid="{49F198CC-373C-4B51-9453-C549CAD2D13B}"/>
    <cellStyle name="40% - Akzent4 3 2 2 2 4" xfId="3443" xr:uid="{57B1AF43-89C3-46A2-8C91-9C865A307DF0}"/>
    <cellStyle name="40% - Akzent4 3 2 2 2_Volatility" xfId="3444" xr:uid="{958D6D62-C933-4C5C-9028-BD26A86AA1EE}"/>
    <cellStyle name="40% - Akzent4 3 2 2 3" xfId="3445" xr:uid="{5C2F46DF-3569-4E8B-8591-7DCC97024197}"/>
    <cellStyle name="40% - Akzent4 3 2 2 3 2" xfId="3446" xr:uid="{81C43DFD-9BDC-4E18-BB0B-4039B1E5D29E}"/>
    <cellStyle name="40% - Akzent4 3 2 2 3 2 2" xfId="3447" xr:uid="{A78F8F00-8CBE-4CDB-B344-BB7F7A5BD174}"/>
    <cellStyle name="40% - Akzent4 3 2 2 3 3" xfId="3448" xr:uid="{BAF5CE3E-227C-4591-8681-ABFF07514687}"/>
    <cellStyle name="40% - Akzent4 3 2 2 3_Volatility" xfId="3449" xr:uid="{13E7C6B3-3FF1-4280-B700-679F943A095D}"/>
    <cellStyle name="40% - Akzent4 3 2 2 4" xfId="3450" xr:uid="{459F291E-A3D7-49CA-9F20-31BECD1FBF82}"/>
    <cellStyle name="40% - Akzent4 3 2 2 4 2" xfId="3451" xr:uid="{12298F0F-FF27-45F5-9B82-0AAFA8C9CED9}"/>
    <cellStyle name="40% - Akzent4 3 2 2 5" xfId="3452" xr:uid="{C20B499E-BBAE-4802-B113-3D3B2A97CA59}"/>
    <cellStyle name="40% - Akzent4 3 2 2_Volatility" xfId="3453" xr:uid="{63F89251-7D24-403F-87D5-7F830FA87B7C}"/>
    <cellStyle name="40% - Akzent4 3 2 3" xfId="3454" xr:uid="{8A17B090-7F52-4582-8783-63FF2048F690}"/>
    <cellStyle name="40% - Akzent4 3 2 3 2" xfId="3455" xr:uid="{6BD9B2D3-C8AB-4829-A654-DD7ECE651076}"/>
    <cellStyle name="40% - Akzent4 3 2 3 2 2" xfId="3456" xr:uid="{477AD24D-1049-4FDF-B15E-0CDEA02C195F}"/>
    <cellStyle name="40% - Akzent4 3 2 3 2 2 2" xfId="3457" xr:uid="{F7E66ECE-2073-466C-8A51-84D6BFC4BCC8}"/>
    <cellStyle name="40% - Akzent4 3 2 3 2 3" xfId="3458" xr:uid="{3DF4BAB7-566A-4225-ADD7-B923CC3BD33F}"/>
    <cellStyle name="40% - Akzent4 3 2 3 2_Volatility" xfId="3459" xr:uid="{691E843B-0DBC-4436-9C30-832489C76FC5}"/>
    <cellStyle name="40% - Akzent4 3 2 3 3" xfId="3460" xr:uid="{B33642FC-FE51-4389-A470-F86223E93683}"/>
    <cellStyle name="40% - Akzent4 3 2 3 3 2" xfId="3461" xr:uid="{95A4AA96-22F7-466A-8D1D-DDFBD52CF5E4}"/>
    <cellStyle name="40% - Akzent4 3 2 3 4" xfId="3462" xr:uid="{21F35AB6-5E4E-4468-B797-F1A74E1D57D5}"/>
    <cellStyle name="40% - Akzent4 3 2 3_Volatility" xfId="3463" xr:uid="{196E748E-2EE9-4CD2-9823-A995BEF4D644}"/>
    <cellStyle name="40% - Akzent4 3 2 4" xfId="3464" xr:uid="{BAD1A394-148D-4656-AAF4-D1EC16699612}"/>
    <cellStyle name="40% - Akzent4 3 2 4 2" xfId="3465" xr:uid="{7EEF6708-7BBC-4DD1-8CA9-2B642108F21E}"/>
    <cellStyle name="40% - Akzent4 3 2 4 2 2" xfId="3466" xr:uid="{AD8A5A30-ABFE-48F9-9259-9BAEEED02F1F}"/>
    <cellStyle name="40% - Akzent4 3 2 4 3" xfId="3467" xr:uid="{B4308F77-10A0-4755-8FCB-2EE10B50090D}"/>
    <cellStyle name="40% - Akzent4 3 2 4_Volatility" xfId="3468" xr:uid="{24D4BEA3-6D7E-4B2A-B9F3-922FEF98C929}"/>
    <cellStyle name="40% - Akzent4 3 2 5" xfId="3469" xr:uid="{A57A4644-5A56-47A8-AAC8-BB33A93674EB}"/>
    <cellStyle name="40% - Akzent4 3 2 5 2" xfId="3470" xr:uid="{1A7D2C41-7137-43CC-A0C1-640B8E7A5AFE}"/>
    <cellStyle name="40% - Akzent4 3 2 6" xfId="3471" xr:uid="{BD94240A-9E62-497E-AE90-866B9D11D373}"/>
    <cellStyle name="40% - Akzent4 3 2_Volatility" xfId="3472" xr:uid="{7AD43464-5B3F-4D0B-9325-CCCA647B0A40}"/>
    <cellStyle name="40% - Akzent4 3 3" xfId="3473" xr:uid="{0D0E0C46-9400-4881-9CF7-B7310EAE46E9}"/>
    <cellStyle name="40% - Akzent4 3 3 2" xfId="3474" xr:uid="{BB3886D1-C482-4C24-B57A-465C970AD81E}"/>
    <cellStyle name="40% - Akzent4 3 3 2 2" xfId="3475" xr:uid="{D390AC65-3C8D-416D-8912-47AEE377A3AF}"/>
    <cellStyle name="40% - Akzent4 3 3 2 2 2" xfId="3476" xr:uid="{5A97A398-9370-432F-B03F-C2D777A0CA42}"/>
    <cellStyle name="40% - Akzent4 3 3 2 2 2 2" xfId="3477" xr:uid="{89A1E9CE-9B9C-4FAC-9A06-265C9259383F}"/>
    <cellStyle name="40% - Akzent4 3 3 2 2 3" xfId="3478" xr:uid="{649CA931-915C-479A-AD49-0CE9E2E9EA11}"/>
    <cellStyle name="40% - Akzent4 3 3 2 2_Volatility" xfId="3479" xr:uid="{9FC0F40A-543D-4C2A-A8E6-BCD3BC33A097}"/>
    <cellStyle name="40% - Akzent4 3 3 2 3" xfId="3480" xr:uid="{E024917B-34A6-4FE3-9652-409647C0F362}"/>
    <cellStyle name="40% - Akzent4 3 3 2 3 2" xfId="3481" xr:uid="{F4105538-32D2-4935-9391-71F4432B37EF}"/>
    <cellStyle name="40% - Akzent4 3 3 2 4" xfId="3482" xr:uid="{8CC2112B-2D3F-4D5C-B3CF-650BD2176B3D}"/>
    <cellStyle name="40% - Akzent4 3 3 2_Volatility" xfId="3483" xr:uid="{608F2360-ABCF-40FD-88EA-42D4D598B72B}"/>
    <cellStyle name="40% - Akzent4 3 3 3" xfId="3484" xr:uid="{FCAA1348-F39E-4022-AF9D-C775C6568A92}"/>
    <cellStyle name="40% - Akzent4 3 3 3 2" xfId="3485" xr:uid="{35A70AE2-7A35-4099-82E7-15D39023B8A8}"/>
    <cellStyle name="40% - Akzent4 3 3 3 2 2" xfId="3486" xr:uid="{AE41A293-B798-4EC2-8308-41BCAE902FEE}"/>
    <cellStyle name="40% - Akzent4 3 3 3 3" xfId="3487" xr:uid="{8739B1F2-B0EF-49AE-BCB2-0083424138D7}"/>
    <cellStyle name="40% - Akzent4 3 3 3_Volatility" xfId="3488" xr:uid="{CF73A697-F981-4D3B-96CB-67259A7812C3}"/>
    <cellStyle name="40% - Akzent4 3 3 4" xfId="3489" xr:uid="{1D7F9CB0-0684-47F6-9C99-F490B7DA1620}"/>
    <cellStyle name="40% - Akzent4 3 3 4 2" xfId="3490" xr:uid="{C09F0E82-8ED7-4B9E-B955-97058CD85334}"/>
    <cellStyle name="40% - Akzent4 3 3 5" xfId="3491" xr:uid="{09402483-414D-4AFB-A761-BA8CED74E0D2}"/>
    <cellStyle name="40% - Akzent4 3 3_Volatility" xfId="3492" xr:uid="{52D5F6E2-9BA7-42FD-9D28-E75961FABDEF}"/>
    <cellStyle name="40% - Akzent4 3 4" xfId="3493" xr:uid="{B406003B-27F5-4667-A553-548BC4F770F0}"/>
    <cellStyle name="40% - Akzent4 3 4 2" xfId="3494" xr:uid="{0C3505AE-8472-4432-9467-A84325DDEA28}"/>
    <cellStyle name="40% - Akzent4 3 4 2 2" xfId="3495" xr:uid="{A142AD5D-C91D-4CEF-9D3B-89925971BABF}"/>
    <cellStyle name="40% - Akzent4 3 4 2 2 2" xfId="3496" xr:uid="{5DDBF825-208E-4706-93F5-9D5E7B9BAE01}"/>
    <cellStyle name="40% - Akzent4 3 4 2 3" xfId="3497" xr:uid="{3E2CB588-DEA9-432E-BF57-D0F256FAE4F0}"/>
    <cellStyle name="40% - Akzent4 3 4 2_Volatility" xfId="3498" xr:uid="{EA01EACF-7524-4023-884F-0FA8D6F1E5DA}"/>
    <cellStyle name="40% - Akzent4 3 4 3" xfId="3499" xr:uid="{2AB7DB77-A286-4029-8AF2-70CF840627FA}"/>
    <cellStyle name="40% - Akzent4 3 4 3 2" xfId="3500" xr:uid="{BF58A1AB-BB23-494B-A132-F920A8770F2A}"/>
    <cellStyle name="40% - Akzent4 3 4 4" xfId="3501" xr:uid="{BEA8ABEC-EB28-4306-BD45-5C741BEF540B}"/>
    <cellStyle name="40% - Akzent4 3 4_Volatility" xfId="3502" xr:uid="{245AF95E-72F5-45B9-9799-E3C520AE3264}"/>
    <cellStyle name="40% - Akzent4 3 5" xfId="3503" xr:uid="{56109E45-3366-46D4-A991-6A1B3BE11595}"/>
    <cellStyle name="40% - Akzent4 3 5 2" xfId="3504" xr:uid="{8774F013-BCA6-4488-AE67-622B0FE47789}"/>
    <cellStyle name="40% - Akzent4 3 5 2 2" xfId="3505" xr:uid="{9D63BD05-8578-4B60-B318-77F5CD34BC89}"/>
    <cellStyle name="40% - Akzent4 3 5 3" xfId="3506" xr:uid="{9601A083-2896-4D3B-BBA0-8B573D8E2CF0}"/>
    <cellStyle name="40% - Akzent4 3 5_Volatility" xfId="3507" xr:uid="{FA6D781E-7EC3-4AA4-BF5D-0613DE5A54C8}"/>
    <cellStyle name="40% - Akzent4 3 6" xfId="3508" xr:uid="{3530E022-611F-4C02-9079-5091D737AABB}"/>
    <cellStyle name="40% - Akzent4 3 6 2" xfId="3509" xr:uid="{7F253A3A-37D4-4A3D-9DD4-601125B7E69B}"/>
    <cellStyle name="40% - Akzent4 3 7" xfId="3510" xr:uid="{D4A9BB44-849B-46EB-A0E9-3FB8B564EAB3}"/>
    <cellStyle name="40% - Akzent4 3_Volatility" xfId="3511" xr:uid="{F46727D4-951B-488A-A223-C9000DAA9EB3}"/>
    <cellStyle name="40% - Akzent4 4" xfId="3512" xr:uid="{7A6396B1-6D61-4FDD-8256-1649BB37AA26}"/>
    <cellStyle name="40% - Akzent4 4 2" xfId="3513" xr:uid="{E1AA91BB-583D-4FD1-A4A4-B1D2759F266A}"/>
    <cellStyle name="40% - Akzent4 4 2 2" xfId="3514" xr:uid="{9DE6ABAD-B449-4789-A37A-0027C518BAE0}"/>
    <cellStyle name="40% - Akzent4 4 2 2 2" xfId="3515" xr:uid="{00FDAD40-950F-4BFF-B88F-C0278E2F8092}"/>
    <cellStyle name="40% - Akzent4 4 2 2 2 2" xfId="3516" xr:uid="{536DEC03-B1C3-46D3-B8D0-90CE76D1966B}"/>
    <cellStyle name="40% - Akzent4 4 2 2 2 2 2" xfId="3517" xr:uid="{1DD37B72-F653-4094-9E6B-EA091CA2A6E1}"/>
    <cellStyle name="40% - Akzent4 4 2 2 2 3" xfId="3518" xr:uid="{942AD821-3AC9-4338-ACDA-881C45E90691}"/>
    <cellStyle name="40% - Akzent4 4 2 2 2_Volatility" xfId="3519" xr:uid="{6AA5C1D5-61AB-47F1-9C6A-1704F18F6A45}"/>
    <cellStyle name="40% - Akzent4 4 2 2 3" xfId="3520" xr:uid="{EE3CA92E-B8AA-4A45-B7BD-63C102989937}"/>
    <cellStyle name="40% - Akzent4 4 2 2 3 2" xfId="3521" xr:uid="{1091484E-4811-435A-B4C8-F19DF3EB7D5D}"/>
    <cellStyle name="40% - Akzent4 4 2 2 4" xfId="3522" xr:uid="{89335291-6BB9-4F07-9E1F-F4648DD45AF1}"/>
    <cellStyle name="40% - Akzent4 4 2 2_Volatility" xfId="3523" xr:uid="{F6D09446-9915-4D88-B46C-DE075FA1A424}"/>
    <cellStyle name="40% - Akzent4 4 2 3" xfId="3524" xr:uid="{E394B455-5610-48A7-87DE-E0A06FB0A6DF}"/>
    <cellStyle name="40% - Akzent4 4 2 3 2" xfId="3525" xr:uid="{8D05748D-8941-402E-8CC0-9FCAA2403497}"/>
    <cellStyle name="40% - Akzent4 4 2 3 2 2" xfId="3526" xr:uid="{930B6190-53C0-4695-BCBF-3FE44C0C6793}"/>
    <cellStyle name="40% - Akzent4 4 2 3 3" xfId="3527" xr:uid="{9DAB01E2-9EF1-4B9B-AF04-A856E5592788}"/>
    <cellStyle name="40% - Akzent4 4 2 3_Volatility" xfId="3528" xr:uid="{7AC6CCF5-5EE1-4063-9CCF-7EDFCED3B7F4}"/>
    <cellStyle name="40% - Akzent4 4 2 4" xfId="3529" xr:uid="{7491ED41-255A-4024-8E11-319B5DEFBC9A}"/>
    <cellStyle name="40% - Akzent4 4 2 4 2" xfId="3530" xr:uid="{D4EF7D6A-C4CA-4AAD-A7E1-CEC0070BE48D}"/>
    <cellStyle name="40% - Akzent4 4 2 5" xfId="3531" xr:uid="{74D26919-E8CA-427D-AA41-5C3C885B3EFC}"/>
    <cellStyle name="40% - Akzent4 4 2_Volatility" xfId="3532" xr:uid="{C2ED27C8-BD31-4573-B55D-75455D69868D}"/>
    <cellStyle name="40% - Akzent4 4 3" xfId="3533" xr:uid="{AC747B8E-86ED-42D8-8A60-F26F9707F7D8}"/>
    <cellStyle name="40% - Akzent4 4 3 2" xfId="3534" xr:uid="{F772E4B3-8C30-4D68-804B-64A5505B54FE}"/>
    <cellStyle name="40% - Akzent4 4 3 2 2" xfId="3535" xr:uid="{145525EA-7EDC-4359-931B-5E2AA7381B50}"/>
    <cellStyle name="40% - Akzent4 4 3 2 2 2" xfId="3536" xr:uid="{3E76EC93-B788-42FC-B327-63CEB760A0D2}"/>
    <cellStyle name="40% - Akzent4 4 3 2 3" xfId="3537" xr:uid="{5031BB7D-C0DD-43DA-875D-8F9780DC0EAE}"/>
    <cellStyle name="40% - Akzent4 4 3 2_Volatility" xfId="3538" xr:uid="{CD416FCF-E931-4F32-9FA5-45BED2EE681B}"/>
    <cellStyle name="40% - Akzent4 4 3 3" xfId="3539" xr:uid="{E92719AA-C051-4957-8410-CF9B95CC7305}"/>
    <cellStyle name="40% - Akzent4 4 3 3 2" xfId="3540" xr:uid="{AE1D61A6-CCDF-49FA-9F55-5F74967CC99F}"/>
    <cellStyle name="40% - Akzent4 4 3 4" xfId="3541" xr:uid="{DC84B6BF-6F36-4878-B0AF-9984103212F8}"/>
    <cellStyle name="40% - Akzent4 4 3_Volatility" xfId="3542" xr:uid="{00A9A515-91AB-4EF1-954D-72FC7409AD49}"/>
    <cellStyle name="40% - Akzent4 4 4" xfId="3543" xr:uid="{B9EEE3B1-818C-457D-A890-66D4B9A94A07}"/>
    <cellStyle name="40% - Akzent4 4 4 2" xfId="3544" xr:uid="{A5B76E35-FFC8-4355-B637-BA0D07B0B54F}"/>
    <cellStyle name="40% - Akzent4 4 4 2 2" xfId="3545" xr:uid="{78147046-D367-4C84-931E-2EDEE3C1095C}"/>
    <cellStyle name="40% - Akzent4 4 4 3" xfId="3546" xr:uid="{9A1AF482-DE55-4A2B-943B-F2F0CDAA555C}"/>
    <cellStyle name="40% - Akzent4 4 4_Volatility" xfId="3547" xr:uid="{1E478A3A-0589-4D7A-B22E-B95A1D69A50E}"/>
    <cellStyle name="40% - Akzent4 4 5" xfId="3548" xr:uid="{4256E629-ECE9-49AB-8A29-5BAF23564D28}"/>
    <cellStyle name="40% - Akzent4 4 5 2" xfId="3549" xr:uid="{5086DBF0-BF86-418E-A25E-AD8D6148F39B}"/>
    <cellStyle name="40% - Akzent4 4 6" xfId="3550" xr:uid="{F406CB6B-8BBA-407C-B9FB-F8899A4F22FE}"/>
    <cellStyle name="40% - Akzent4 4_Volatility" xfId="3551" xr:uid="{00F85AE1-8CE1-4442-8FBB-C912E94D646C}"/>
    <cellStyle name="40% - Akzent4 5" xfId="3552" xr:uid="{5992FD07-E837-4F2C-9586-B8EA82670FFA}"/>
    <cellStyle name="40% - Akzent4 5 2" xfId="3553" xr:uid="{0DE1EBBF-BE33-4078-B942-D4FBB2019C78}"/>
    <cellStyle name="40% - Akzent4 5 2 2" xfId="3554" xr:uid="{AF7E6BE8-CE43-4A51-ADCD-35FFF8B58428}"/>
    <cellStyle name="40% - Akzent4 5 2 2 2" xfId="3555" xr:uid="{328CAF9E-5335-479E-ADDC-7B0CACB2593A}"/>
    <cellStyle name="40% - Akzent4 5 2 2 2 2" xfId="3556" xr:uid="{A5BB79FC-F192-4EB0-8FA6-F6B0F2DAA419}"/>
    <cellStyle name="40% - Akzent4 5 2 2 3" xfId="3557" xr:uid="{00CFC3D6-561F-4D04-AB65-B66F5D1644DD}"/>
    <cellStyle name="40% - Akzent4 5 2 2_Volatility" xfId="3558" xr:uid="{19322FD1-D3FF-4668-9350-2BE66353A243}"/>
    <cellStyle name="40% - Akzent4 5 2 3" xfId="3559" xr:uid="{E4CD56A8-F8F9-40FC-AD31-C1C5E404782F}"/>
    <cellStyle name="40% - Akzent4 5 2 3 2" xfId="3560" xr:uid="{DEB9A815-C14D-4982-AB30-DEC4FEA49BD0}"/>
    <cellStyle name="40% - Akzent4 5 2 4" xfId="3561" xr:uid="{6B9A8BF8-A33D-418A-AC2D-26784202C6E2}"/>
    <cellStyle name="40% - Akzent4 5 2_Volatility" xfId="3562" xr:uid="{A0FD749C-880D-4BA4-92F1-B57473401058}"/>
    <cellStyle name="40% - Akzent4 5 3" xfId="3563" xr:uid="{38454125-114A-45DF-892E-2B42A990691C}"/>
    <cellStyle name="40% - Akzent4 5 3 2" xfId="3564" xr:uid="{E5CFB718-2003-4BBD-837A-54668791057C}"/>
    <cellStyle name="40% - Akzent4 5 3 2 2" xfId="3565" xr:uid="{0D88DD00-AA81-45AF-97F0-3C7D8E68B7C8}"/>
    <cellStyle name="40% - Akzent4 5 3 3" xfId="3566" xr:uid="{F33614B9-6D4D-4448-959D-7C65E7F772D4}"/>
    <cellStyle name="40% - Akzent4 5 3_Volatility" xfId="3567" xr:uid="{F717A1FE-A16D-4D2B-89AE-60BDB8CE6087}"/>
    <cellStyle name="40% - Akzent4 5 4" xfId="3568" xr:uid="{E4F27678-48A5-46AA-BE1B-4C77B52DB209}"/>
    <cellStyle name="40% - Akzent4 5 4 2" xfId="3569" xr:uid="{E2AB15DF-9652-4E0D-80A2-FB7F42BE5DCA}"/>
    <cellStyle name="40% - Akzent4 5 5" xfId="3570" xr:uid="{CD7CDC25-5A3A-431F-BF5E-B54207A4EEB7}"/>
    <cellStyle name="40% - Akzent4 5_Volatility" xfId="3571" xr:uid="{2193B041-D39D-4585-8748-42CE21D96897}"/>
    <cellStyle name="40% - Akzent4 6" xfId="3572" xr:uid="{F1A3E8A5-4270-49C1-BA1F-2252F435B857}"/>
    <cellStyle name="40% - Akzent4 6 2" xfId="3573" xr:uid="{2E0852E8-8FF9-43FC-9065-EB995B8BB925}"/>
    <cellStyle name="40% - Akzent4 6 2 2" xfId="3574" xr:uid="{0FBBF728-0E43-4F49-83C3-82FBD4A2807C}"/>
    <cellStyle name="40% - Akzent4 6 2 2 2" xfId="3575" xr:uid="{319A2E06-A948-40B3-8977-8710AEE7B847}"/>
    <cellStyle name="40% - Akzent4 6 2 3" xfId="3576" xr:uid="{7F35CB67-8BBD-4228-8606-1269AC865BCD}"/>
    <cellStyle name="40% - Akzent4 6 2_Volatility" xfId="3577" xr:uid="{4631A16E-FC4A-4437-8624-BBACB2263BF8}"/>
    <cellStyle name="40% - Akzent4 6 3" xfId="3578" xr:uid="{A0F7B85B-CC83-4D22-87AA-C52EECCE516E}"/>
    <cellStyle name="40% - Akzent4 6 3 2" xfId="3579" xr:uid="{6DCF483D-046B-46D9-BED5-3421EB11A925}"/>
    <cellStyle name="40% - Akzent4 6 4" xfId="3580" xr:uid="{B634D7D2-13F9-4213-95F3-8845A382E24C}"/>
    <cellStyle name="40% - Akzent4 6_Volatility" xfId="3581" xr:uid="{E94B4577-4A5B-4BFD-ADE1-E4386AB80EFB}"/>
    <cellStyle name="40% - Akzent4 7" xfId="3582" xr:uid="{EB88AB44-6CE1-4C70-A2AA-C7EE8FD3A572}"/>
    <cellStyle name="40% - Akzent4 7 2" xfId="3583" xr:uid="{B4E2C407-D1F2-47C5-BF9E-F673E97A956D}"/>
    <cellStyle name="40% - Akzent4 7 2 2" xfId="3584" xr:uid="{82694EF8-5B7E-44E5-AB32-5E69A732FAE6}"/>
    <cellStyle name="40% - Akzent4 7 3" xfId="3585" xr:uid="{0DFAA216-1993-406A-9176-A3C7BBA98AF3}"/>
    <cellStyle name="40% - Akzent4 7_Volatility" xfId="3586" xr:uid="{686E2080-1FEA-41B6-8E81-A25BAE3D9331}"/>
    <cellStyle name="40% - Akzent4 8" xfId="3587" xr:uid="{1067C8B5-2A2C-4373-80FD-4C83B04EC083}"/>
    <cellStyle name="40% - Akzent4 8 2" xfId="3588" xr:uid="{20F21439-2BBF-441D-BBD4-9E5BED3EDC45}"/>
    <cellStyle name="40% - Akzent4 9" xfId="3589" xr:uid="{CCD09962-E003-4634-A636-3666E17C52A9}"/>
    <cellStyle name="40% - Akzent4_Volatility" xfId="3590" xr:uid="{5F0FECEF-E7BA-471A-9A6F-658CDE5224AD}"/>
    <cellStyle name="40% - Akzent5" xfId="3591" xr:uid="{5EEB594E-A027-4760-93EF-AD5670A05EAC}"/>
    <cellStyle name="40% - Akzent5 2" xfId="3592" xr:uid="{9B684AA4-D561-41BF-B8BE-5264787D88AA}"/>
    <cellStyle name="40% - Akzent5 2 2" xfId="3593" xr:uid="{A9EDD537-B573-4C03-885B-45A9BD0CE9E9}"/>
    <cellStyle name="40% - Akzent5 2 2 2" xfId="3594" xr:uid="{0178411E-A973-4955-81E9-2B226F776AE8}"/>
    <cellStyle name="40% - Akzent5 2 2 2 2" xfId="3595" xr:uid="{D1449334-52C3-4CFB-B2DC-E0BCD71FCC69}"/>
    <cellStyle name="40% - Akzent5 2 2 2 2 2" xfId="3596" xr:uid="{2ED97DB4-CB21-4E61-A124-B8D5B04B6694}"/>
    <cellStyle name="40% - Akzent5 2 2 2 2 2 2" xfId="3597" xr:uid="{913ECF25-6EF2-4C8C-96E2-700442F8CDCD}"/>
    <cellStyle name="40% - Akzent5 2 2 2 2 2 2 2" xfId="3598" xr:uid="{D03C9689-D3CF-417F-BBE3-7043F703FB89}"/>
    <cellStyle name="40% - Akzent5 2 2 2 2 2 2 2 2" xfId="3599" xr:uid="{D9EE9341-F42B-4180-91ED-1F08EA8E874D}"/>
    <cellStyle name="40% - Akzent5 2 2 2 2 2 2 3" xfId="3600" xr:uid="{6A6CBD47-1CDA-42CC-959C-A8D0B675D338}"/>
    <cellStyle name="40% - Akzent5 2 2 2 2 2 2_Volatility" xfId="3601" xr:uid="{5C07BF3A-2380-4014-9974-ABADF4E31043}"/>
    <cellStyle name="40% - Akzent5 2 2 2 2 2 3" xfId="3602" xr:uid="{E5A1241F-D644-4426-8F98-EB48BDBBAA54}"/>
    <cellStyle name="40% - Akzent5 2 2 2 2 2 3 2" xfId="3603" xr:uid="{F0314BE0-2A87-422F-B7C9-C7B2FA042FD9}"/>
    <cellStyle name="40% - Akzent5 2 2 2 2 2 4" xfId="3604" xr:uid="{81FFFD96-E02B-4885-A864-A43F22CFF2A5}"/>
    <cellStyle name="40% - Akzent5 2 2 2 2 2_Volatility" xfId="3605" xr:uid="{E8DB1962-7920-4BE1-982A-0B07DE87C670}"/>
    <cellStyle name="40% - Akzent5 2 2 2 2 3" xfId="3606" xr:uid="{CF03FD9C-94D5-4CB1-B7E4-C62290DD1252}"/>
    <cellStyle name="40% - Akzent5 2 2 2 2 3 2" xfId="3607" xr:uid="{CF548137-CEE6-4BF2-BC3C-6C6D3FC0154F}"/>
    <cellStyle name="40% - Akzent5 2 2 2 2 3 2 2" xfId="3608" xr:uid="{FC87FE56-6331-4E9E-A997-8F523938F6FF}"/>
    <cellStyle name="40% - Akzent5 2 2 2 2 3 3" xfId="3609" xr:uid="{72CDBE80-7CAF-4617-93F0-B06AC6FA3DFB}"/>
    <cellStyle name="40% - Akzent5 2 2 2 2 3_Volatility" xfId="3610" xr:uid="{C628A7D7-20DC-466F-B92A-C7E99061A86D}"/>
    <cellStyle name="40% - Akzent5 2 2 2 2 4" xfId="3611" xr:uid="{47C08E4E-BB27-41B2-A2A6-A1B89D4C35B2}"/>
    <cellStyle name="40% - Akzent5 2 2 2 2 4 2" xfId="3612" xr:uid="{303FBC7D-651A-448C-9C70-C534B4EFC2FD}"/>
    <cellStyle name="40% - Akzent5 2 2 2 2 5" xfId="3613" xr:uid="{0D01AE99-5FDC-4903-85A2-C30633356F1B}"/>
    <cellStyle name="40% - Akzent5 2 2 2 2_Volatility" xfId="3614" xr:uid="{B2C7FDE3-D866-4312-97DD-532669CB5F06}"/>
    <cellStyle name="40% - Akzent5 2 2 2 3" xfId="3615" xr:uid="{4DFE4DE0-5561-406F-A8FB-9D8649B6BBE3}"/>
    <cellStyle name="40% - Akzent5 2 2 2 3 2" xfId="3616" xr:uid="{B8FF77ED-DF01-43B7-ACF0-8A15CA21C180}"/>
    <cellStyle name="40% - Akzent5 2 2 2 3 2 2" xfId="3617" xr:uid="{68C48568-65B1-42DC-A424-25893BA7BE90}"/>
    <cellStyle name="40% - Akzent5 2 2 2 3 2 2 2" xfId="3618" xr:uid="{69CC22DD-669F-4795-901C-3901D0A73232}"/>
    <cellStyle name="40% - Akzent5 2 2 2 3 2 3" xfId="3619" xr:uid="{A0C5C44C-A227-4B57-A660-08BC207A57A2}"/>
    <cellStyle name="40% - Akzent5 2 2 2 3 2_Volatility" xfId="3620" xr:uid="{86D5059A-D1EA-4614-95B6-9315ED374C69}"/>
    <cellStyle name="40% - Akzent5 2 2 2 3 3" xfId="3621" xr:uid="{DF93EE13-7863-4DD4-9C03-2B0AD290FBEA}"/>
    <cellStyle name="40% - Akzent5 2 2 2 3 3 2" xfId="3622" xr:uid="{500C6F90-472A-4ED8-8B47-4AECC0AA52C9}"/>
    <cellStyle name="40% - Akzent5 2 2 2 3 4" xfId="3623" xr:uid="{58F453B8-1E02-4CE3-917C-A010F786749A}"/>
    <cellStyle name="40% - Akzent5 2 2 2 3_Volatility" xfId="3624" xr:uid="{AFC3FD4F-ADE3-4A35-A044-9054CB225827}"/>
    <cellStyle name="40% - Akzent5 2 2 2 4" xfId="3625" xr:uid="{4105CEB5-BB76-45F5-B0C8-4180E520A076}"/>
    <cellStyle name="40% - Akzent5 2 2 2 4 2" xfId="3626" xr:uid="{35FE47A5-A251-444C-8C7B-1BED22BAA816}"/>
    <cellStyle name="40% - Akzent5 2 2 2 4 2 2" xfId="3627" xr:uid="{643EE3BA-0A6E-4939-BC5F-608D2EC2FD3E}"/>
    <cellStyle name="40% - Akzent5 2 2 2 4 3" xfId="3628" xr:uid="{E4C8375C-B430-4BD7-B83E-A80821671330}"/>
    <cellStyle name="40% - Akzent5 2 2 2 4_Volatility" xfId="3629" xr:uid="{4091C2A2-007E-4E0D-A176-A141D804D868}"/>
    <cellStyle name="40% - Akzent5 2 2 2 5" xfId="3630" xr:uid="{FD4A586D-8700-4D9A-8C49-FC4C34933D80}"/>
    <cellStyle name="40% - Akzent5 2 2 2 5 2" xfId="3631" xr:uid="{1A8C78F7-E5F8-461F-AE69-242B8FEF946D}"/>
    <cellStyle name="40% - Akzent5 2 2 2 6" xfId="3632" xr:uid="{E00C2C15-B749-4586-BE5F-6A8D09F2ED81}"/>
    <cellStyle name="40% - Akzent5 2 2 2_Volatility" xfId="3633" xr:uid="{D1389D6F-DFE9-4688-96A4-151E1405FAB0}"/>
    <cellStyle name="40% - Akzent5 2 2 3" xfId="3634" xr:uid="{40D3A065-1B82-4A59-B7C7-43D21B938AED}"/>
    <cellStyle name="40% - Akzent5 2 2 3 2" xfId="3635" xr:uid="{ACEC6E85-DE5F-4E02-A2D9-2AE4630D6519}"/>
    <cellStyle name="40% - Akzent5 2 2 3 2 2" xfId="3636" xr:uid="{867EDD78-8B19-4B64-9312-874BCA8EA3CC}"/>
    <cellStyle name="40% - Akzent5 2 2 3 2 2 2" xfId="3637" xr:uid="{62BFD70B-DBF2-4C9B-866B-31AFBF7674BC}"/>
    <cellStyle name="40% - Akzent5 2 2 3 2 2 2 2" xfId="3638" xr:uid="{688925FA-A212-43AF-9C82-147E611F1228}"/>
    <cellStyle name="40% - Akzent5 2 2 3 2 2 3" xfId="3639" xr:uid="{F5EEC7C7-0658-499B-BE1E-69ABC1888E9B}"/>
    <cellStyle name="40% - Akzent5 2 2 3 2 2_Volatility" xfId="3640" xr:uid="{66251CE0-C0B3-4A8E-950C-938A244D55EB}"/>
    <cellStyle name="40% - Akzent5 2 2 3 2 3" xfId="3641" xr:uid="{2AC466B0-9303-4904-86F0-A24CCF71DDED}"/>
    <cellStyle name="40% - Akzent5 2 2 3 2 3 2" xfId="3642" xr:uid="{383313DF-94A5-414B-BA7B-4BBBE1B71779}"/>
    <cellStyle name="40% - Akzent5 2 2 3 2 4" xfId="3643" xr:uid="{F95354F7-67CD-4D84-916E-629E40C7AB2E}"/>
    <cellStyle name="40% - Akzent5 2 2 3 2_Volatility" xfId="3644" xr:uid="{C34087AC-A8D9-4423-893E-B4B60AFA6473}"/>
    <cellStyle name="40% - Akzent5 2 2 3 3" xfId="3645" xr:uid="{40B19B89-E8DF-42F8-BB5F-F6C3F01BB1C9}"/>
    <cellStyle name="40% - Akzent5 2 2 3 3 2" xfId="3646" xr:uid="{4BAAFD5B-70E8-4440-83E5-BE3E99D8CE22}"/>
    <cellStyle name="40% - Akzent5 2 2 3 3 2 2" xfId="3647" xr:uid="{DC6353DB-EFC5-4EE8-AD06-F72B7DA76814}"/>
    <cellStyle name="40% - Akzent5 2 2 3 3 3" xfId="3648" xr:uid="{46C7CAF2-B898-4EB9-B857-6539FFE38359}"/>
    <cellStyle name="40% - Akzent5 2 2 3 3_Volatility" xfId="3649" xr:uid="{4E151E88-6CF4-4EB2-A3D9-B640AE7D151D}"/>
    <cellStyle name="40% - Akzent5 2 2 3 4" xfId="3650" xr:uid="{038D4310-EA04-4259-92CC-CE2D905C9106}"/>
    <cellStyle name="40% - Akzent5 2 2 3 4 2" xfId="3651" xr:uid="{CAB07DB6-133A-457F-ABA0-CC0E8F2661BF}"/>
    <cellStyle name="40% - Akzent5 2 2 3 5" xfId="3652" xr:uid="{582D53F5-5357-4BE6-A3CD-87E092ADAE38}"/>
    <cellStyle name="40% - Akzent5 2 2 3_Volatility" xfId="3653" xr:uid="{93774FB3-8D28-4E25-8177-305C77F3C8C0}"/>
    <cellStyle name="40% - Akzent5 2 2 4" xfId="3654" xr:uid="{1B97D2F0-BA1A-499B-A6B1-ED08C4A33A48}"/>
    <cellStyle name="40% - Akzent5 2 2 4 2" xfId="3655" xr:uid="{C0E53103-92D9-4CDB-9A9E-A27835997F24}"/>
    <cellStyle name="40% - Akzent5 2 2 4 2 2" xfId="3656" xr:uid="{2A7D067C-0BC5-41B1-BF42-464A8AD9EF08}"/>
    <cellStyle name="40% - Akzent5 2 2 4 2 2 2" xfId="3657" xr:uid="{5878ACCC-E42F-423D-B40C-36911D233E72}"/>
    <cellStyle name="40% - Akzent5 2 2 4 2 3" xfId="3658" xr:uid="{556FE00F-D2AB-433B-A55A-D77ADB093D91}"/>
    <cellStyle name="40% - Akzent5 2 2 4 2_Volatility" xfId="3659" xr:uid="{E425048F-B898-4154-82E9-60CF4B3125A3}"/>
    <cellStyle name="40% - Akzent5 2 2 4 3" xfId="3660" xr:uid="{D6199F73-3428-49AF-B23B-68E54DA862DD}"/>
    <cellStyle name="40% - Akzent5 2 2 4 3 2" xfId="3661" xr:uid="{9DA17E72-28F7-42EB-9A66-19EF31542C02}"/>
    <cellStyle name="40% - Akzent5 2 2 4 4" xfId="3662" xr:uid="{D9FA8E24-64F8-44D2-8C38-1E4FB49C3AC3}"/>
    <cellStyle name="40% - Akzent5 2 2 4_Volatility" xfId="3663" xr:uid="{383E5D31-0D4E-4B3E-B455-01EF4474E5CB}"/>
    <cellStyle name="40% - Akzent5 2 2 5" xfId="3664" xr:uid="{00614136-180C-4EEF-9E0E-7B22AB5B5D02}"/>
    <cellStyle name="40% - Akzent5 2 2 5 2" xfId="3665" xr:uid="{EAC5B28E-224D-4B88-929E-008F03C65E6C}"/>
    <cellStyle name="40% - Akzent5 2 2 5 2 2" xfId="3666" xr:uid="{DDE98213-EC46-46B5-8C36-63E23D496116}"/>
    <cellStyle name="40% - Akzent5 2 2 5 3" xfId="3667" xr:uid="{301E2A2E-3394-4A7F-B0DA-25111071FE44}"/>
    <cellStyle name="40% - Akzent5 2 2 5_Volatility" xfId="3668" xr:uid="{1C4A240D-AECC-4EA5-A576-6F04C6403D8C}"/>
    <cellStyle name="40% - Akzent5 2 2 6" xfId="3669" xr:uid="{7DAC94BD-3B84-4202-92CB-403E3DB0BB66}"/>
    <cellStyle name="40% - Akzent5 2 2 6 2" xfId="3670" xr:uid="{E41F46D6-CFC1-4A9D-A624-790E0CF38D75}"/>
    <cellStyle name="40% - Akzent5 2 2 7" xfId="3671" xr:uid="{ED362A3C-15FD-4955-9C9E-BC231BC84414}"/>
    <cellStyle name="40% - Akzent5 2 2_Volatility" xfId="3672" xr:uid="{65D27CBE-7D4D-4E7A-A73C-1370BAC9B463}"/>
    <cellStyle name="40% - Akzent5 2 3" xfId="3673" xr:uid="{EE098CD9-BF92-42D2-BF7C-AE3C80B66FF2}"/>
    <cellStyle name="40% - Akzent5 2 3 2" xfId="3674" xr:uid="{2ABA3647-7397-4187-AF50-205D522EFBB4}"/>
    <cellStyle name="40% - Akzent5 2 3 2 2" xfId="3675" xr:uid="{3140AD05-2D8E-401C-9410-DDB3F81F6485}"/>
    <cellStyle name="40% - Akzent5 2 3 2 2 2" xfId="3676" xr:uid="{F8F29E65-6570-4B4C-BFBA-FE74F5EF0FB9}"/>
    <cellStyle name="40% - Akzent5 2 3 2 2 2 2" xfId="3677" xr:uid="{6E9C2F04-8402-4E85-ADF5-52C7BECC0C3F}"/>
    <cellStyle name="40% - Akzent5 2 3 2 2 2 2 2" xfId="3678" xr:uid="{E446ED87-483F-4C8F-A4A4-4B8A9C4F9FC9}"/>
    <cellStyle name="40% - Akzent5 2 3 2 2 2 3" xfId="3679" xr:uid="{27450A26-F58C-494B-A4AC-CACD6F967451}"/>
    <cellStyle name="40% - Akzent5 2 3 2 2 2_Volatility" xfId="3680" xr:uid="{FA80562C-8CEE-48EB-B709-62649082517D}"/>
    <cellStyle name="40% - Akzent5 2 3 2 2 3" xfId="3681" xr:uid="{48B89DFD-5D71-4984-8006-0732DC77C262}"/>
    <cellStyle name="40% - Akzent5 2 3 2 2 3 2" xfId="3682" xr:uid="{4265478D-AB65-423F-AD47-7DDEF0A3035E}"/>
    <cellStyle name="40% - Akzent5 2 3 2 2 4" xfId="3683" xr:uid="{4D066DD3-FFBD-417D-A5B5-304E856A1381}"/>
    <cellStyle name="40% - Akzent5 2 3 2 2_Volatility" xfId="3684" xr:uid="{8BF6EB6D-D4E0-4EEC-83BA-4BB6D0BF4018}"/>
    <cellStyle name="40% - Akzent5 2 3 2 3" xfId="3685" xr:uid="{C3ED3101-16A7-4D0D-8628-36F7DA4EF98B}"/>
    <cellStyle name="40% - Akzent5 2 3 2 3 2" xfId="3686" xr:uid="{B9DF4B77-52E4-49EF-BDEA-933D89C37FEB}"/>
    <cellStyle name="40% - Akzent5 2 3 2 3 2 2" xfId="3687" xr:uid="{5DE69BCA-00D5-4B00-BD2A-E495DCC51703}"/>
    <cellStyle name="40% - Akzent5 2 3 2 3 3" xfId="3688" xr:uid="{791A832A-57FD-4446-BB94-3401E44DB1DF}"/>
    <cellStyle name="40% - Akzent5 2 3 2 3_Volatility" xfId="3689" xr:uid="{6B113771-6799-4947-A7DC-C778175B0A4D}"/>
    <cellStyle name="40% - Akzent5 2 3 2 4" xfId="3690" xr:uid="{5F247BDC-0CEA-4B1E-90B8-71DD67B0A4A1}"/>
    <cellStyle name="40% - Akzent5 2 3 2 4 2" xfId="3691" xr:uid="{ADE04760-1836-48F9-9FE0-235CEC9D0386}"/>
    <cellStyle name="40% - Akzent5 2 3 2 5" xfId="3692" xr:uid="{7A5488C1-2437-400F-848B-8260906F06E3}"/>
    <cellStyle name="40% - Akzent5 2 3 2_Volatility" xfId="3693" xr:uid="{76FD240E-9366-4973-B8E8-DA5A318376A5}"/>
    <cellStyle name="40% - Akzent5 2 3 3" xfId="3694" xr:uid="{CDB1F245-B16E-4506-84B8-C788C0195B6C}"/>
    <cellStyle name="40% - Akzent5 2 3 3 2" xfId="3695" xr:uid="{D2C36C48-FA08-4830-9869-452C60EA5BFE}"/>
    <cellStyle name="40% - Akzent5 2 3 3 2 2" xfId="3696" xr:uid="{4E497237-E448-4A0F-93A8-BFA5EFBE086F}"/>
    <cellStyle name="40% - Akzent5 2 3 3 2 2 2" xfId="3697" xr:uid="{10F0843C-F550-4B61-9EFD-2C359F75FE09}"/>
    <cellStyle name="40% - Akzent5 2 3 3 2 3" xfId="3698" xr:uid="{809DBACB-A6A8-4536-B976-F02D7A6D36D0}"/>
    <cellStyle name="40% - Akzent5 2 3 3 2_Volatility" xfId="3699" xr:uid="{3A4933CA-A945-42FB-B5F8-39FE5CFAB74F}"/>
    <cellStyle name="40% - Akzent5 2 3 3 3" xfId="3700" xr:uid="{8788217E-7112-4FF0-8922-C6F5120F7889}"/>
    <cellStyle name="40% - Akzent5 2 3 3 3 2" xfId="3701" xr:uid="{011A8A1D-75CF-49F7-B2D9-3C3AE70A25CA}"/>
    <cellStyle name="40% - Akzent5 2 3 3 4" xfId="3702" xr:uid="{E58FCFD9-F0ED-462D-BD9A-C528E01C6D24}"/>
    <cellStyle name="40% - Akzent5 2 3 3_Volatility" xfId="3703" xr:uid="{276F1683-0B46-4C70-8EF9-7F958D73C7ED}"/>
    <cellStyle name="40% - Akzent5 2 3 4" xfId="3704" xr:uid="{73DFD311-87F2-448B-AE25-8F509794DD25}"/>
    <cellStyle name="40% - Akzent5 2 3 4 2" xfId="3705" xr:uid="{C8D60FC4-F92B-4DB7-8355-A6AA05A5EEA6}"/>
    <cellStyle name="40% - Akzent5 2 3 4 2 2" xfId="3706" xr:uid="{BB45CC67-317C-48E6-A29F-2B2D49556EC3}"/>
    <cellStyle name="40% - Akzent5 2 3 4 3" xfId="3707" xr:uid="{26C23AE4-A310-4F33-A5DF-E3AADE7CD4AE}"/>
    <cellStyle name="40% - Akzent5 2 3 4_Volatility" xfId="3708" xr:uid="{EE8E0611-42D7-4DF3-9905-6AF46A7EB1E5}"/>
    <cellStyle name="40% - Akzent5 2 3 5" xfId="3709" xr:uid="{81CBC90C-127B-4803-BB70-FF76D3F7DE22}"/>
    <cellStyle name="40% - Akzent5 2 3 5 2" xfId="3710" xr:uid="{358FB0CB-805F-415A-BD73-E47E2124C943}"/>
    <cellStyle name="40% - Akzent5 2 3 6" xfId="3711" xr:uid="{257FCB74-4478-4854-A36E-F1406E0E65C6}"/>
    <cellStyle name="40% - Akzent5 2 3_Volatility" xfId="3712" xr:uid="{F6CBEDEA-E349-4E0D-A439-F3582BF9D667}"/>
    <cellStyle name="40% - Akzent5 2 4" xfId="3713" xr:uid="{461D3F54-CC53-4FE5-976B-BAFFF5DF1786}"/>
    <cellStyle name="40% - Akzent5 2 4 2" xfId="3714" xr:uid="{7F5B4CE1-3F4B-40D4-A296-AFA4E7C145F7}"/>
    <cellStyle name="40% - Akzent5 2 4 2 2" xfId="3715" xr:uid="{A6D74999-9FF8-43A7-B8EC-E1F338B03EC8}"/>
    <cellStyle name="40% - Akzent5 2 4 2 2 2" xfId="3716" xr:uid="{945E509B-6F2D-4B53-A2A8-CB8A261DACF8}"/>
    <cellStyle name="40% - Akzent5 2 4 2 2 2 2" xfId="3717" xr:uid="{094102B6-AD96-4093-9038-7529C2FFF4D9}"/>
    <cellStyle name="40% - Akzent5 2 4 2 2 3" xfId="3718" xr:uid="{740196F9-FC42-43A4-992D-E58F7061475D}"/>
    <cellStyle name="40% - Akzent5 2 4 2 2_Volatility" xfId="3719" xr:uid="{52DD2447-FC3A-43EE-9CE2-A8F0EAD34D96}"/>
    <cellStyle name="40% - Akzent5 2 4 2 3" xfId="3720" xr:uid="{3FE2F407-4050-4FA8-BBF6-C4D499788BCB}"/>
    <cellStyle name="40% - Akzent5 2 4 2 3 2" xfId="3721" xr:uid="{F0FF10CE-5DC4-4923-870D-C70DC5D5B073}"/>
    <cellStyle name="40% - Akzent5 2 4 2 4" xfId="3722" xr:uid="{0DBCEBD0-EBF4-480E-924C-06AC74975E3C}"/>
    <cellStyle name="40% - Akzent5 2 4 2_Volatility" xfId="3723" xr:uid="{1EFEE1DD-92B6-4AB9-A2FB-E7B58628A0B6}"/>
    <cellStyle name="40% - Akzent5 2 4 3" xfId="3724" xr:uid="{FBAF0A0B-7366-4003-8528-2CB4CC3C7063}"/>
    <cellStyle name="40% - Akzent5 2 4 3 2" xfId="3725" xr:uid="{0C86ED5F-C98A-4FEA-9A34-56C637775C33}"/>
    <cellStyle name="40% - Akzent5 2 4 3 2 2" xfId="3726" xr:uid="{68B5D134-D40E-43A2-B25E-B58DBA913F07}"/>
    <cellStyle name="40% - Akzent5 2 4 3 3" xfId="3727" xr:uid="{92922556-8611-4766-B054-9B4D2834AD63}"/>
    <cellStyle name="40% - Akzent5 2 4 3_Volatility" xfId="3728" xr:uid="{1AFE0396-4EB6-493F-933E-8DB9F57F544D}"/>
    <cellStyle name="40% - Akzent5 2 4 4" xfId="3729" xr:uid="{C99B6D12-51FF-4F45-89AE-A53356955B51}"/>
    <cellStyle name="40% - Akzent5 2 4 4 2" xfId="3730" xr:uid="{13EE46A8-4AFA-4812-BC22-870A1D2F48C5}"/>
    <cellStyle name="40% - Akzent5 2 4 5" xfId="3731" xr:uid="{B5B3BF5E-AB66-47A5-8164-396E809EF71B}"/>
    <cellStyle name="40% - Akzent5 2 4_Volatility" xfId="3732" xr:uid="{C984A139-0170-45D4-9D7A-7C8D88C0EDCC}"/>
    <cellStyle name="40% - Akzent5 2 5" xfId="3733" xr:uid="{0582D95D-2F2A-4431-BFD7-10752E9BD528}"/>
    <cellStyle name="40% - Akzent5 2 5 2" xfId="3734" xr:uid="{3C20F281-F45C-45A1-B983-747D6D81C0EC}"/>
    <cellStyle name="40% - Akzent5 2 5 2 2" xfId="3735" xr:uid="{147B274B-3CE4-463B-B481-D08C5CED2247}"/>
    <cellStyle name="40% - Akzent5 2 5 2 2 2" xfId="3736" xr:uid="{CC0B21EC-A485-452A-86C5-DF78E4BC970F}"/>
    <cellStyle name="40% - Akzent5 2 5 2 3" xfId="3737" xr:uid="{80A4092F-5013-499D-B2AC-318311670E97}"/>
    <cellStyle name="40% - Akzent5 2 5 2_Volatility" xfId="3738" xr:uid="{59A17A42-43A3-4231-8678-75006AB507A9}"/>
    <cellStyle name="40% - Akzent5 2 5 3" xfId="3739" xr:uid="{32CB21B5-E335-4F62-B4AB-4E6BA847C5ED}"/>
    <cellStyle name="40% - Akzent5 2 5 3 2" xfId="3740" xr:uid="{4AB03D75-5580-4197-8317-9D81300A12E2}"/>
    <cellStyle name="40% - Akzent5 2 5 4" xfId="3741" xr:uid="{AD77EFE3-7BED-496D-82EB-FD72BEECED16}"/>
    <cellStyle name="40% - Akzent5 2 5_Volatility" xfId="3742" xr:uid="{5EAEC727-1E0D-4502-A19E-735F5143BEBA}"/>
    <cellStyle name="40% - Akzent5 2 6" xfId="3743" xr:uid="{5B7A2A97-B05E-4D13-8339-8BA8C9C1E3A3}"/>
    <cellStyle name="40% - Akzent5 2 6 2" xfId="3744" xr:uid="{4041CB52-A71B-4C52-B5E6-EF0576AE0CCF}"/>
    <cellStyle name="40% - Akzent5 2 6 2 2" xfId="3745" xr:uid="{6E58EF79-E7BC-484A-B0D6-190D4849663D}"/>
    <cellStyle name="40% - Akzent5 2 6 3" xfId="3746" xr:uid="{C88EAA61-9FBB-4609-B841-00E495480AA7}"/>
    <cellStyle name="40% - Akzent5 2 6_Volatility" xfId="3747" xr:uid="{5680ED1F-0265-453E-9239-CAE4A23C5931}"/>
    <cellStyle name="40% - Akzent5 2 7" xfId="3748" xr:uid="{62F2E693-7716-443A-96EA-6C2644716F85}"/>
    <cellStyle name="40% - Akzent5 2 7 2" xfId="3749" xr:uid="{4FCC1BCD-CCF8-4616-8FC9-DC3C51595803}"/>
    <cellStyle name="40% - Akzent5 2 8" xfId="3750" xr:uid="{9181BB95-F725-4493-8809-C9F9868F201D}"/>
    <cellStyle name="40% - Akzent5 2_Volatility" xfId="3751" xr:uid="{1228AB01-D631-4D70-B345-8882EFA4359C}"/>
    <cellStyle name="40% - Akzent5 3" xfId="3752" xr:uid="{5EF10E8D-229B-430A-BC1C-B52D1A755F87}"/>
    <cellStyle name="40% - Akzent5 3 2" xfId="3753" xr:uid="{F2CA28D1-7DA5-4ABB-9E42-C383D501A730}"/>
    <cellStyle name="40% - Akzent5 3 2 2" xfId="3754" xr:uid="{F99A5599-9127-46CD-8F30-11F3C734F566}"/>
    <cellStyle name="40% - Akzent5 3 2 2 2" xfId="3755" xr:uid="{E344F85E-0E4B-4EA8-A7B6-67A68D22EFBA}"/>
    <cellStyle name="40% - Akzent5 3 2 2 2 2" xfId="3756" xr:uid="{FAE71879-D93F-4589-A97D-068D0F2929AB}"/>
    <cellStyle name="40% - Akzent5 3 2 2 2 2 2" xfId="3757" xr:uid="{DC92ADAE-6DBC-4A1D-8768-8212412136B5}"/>
    <cellStyle name="40% - Akzent5 3 2 2 2 2 2 2" xfId="3758" xr:uid="{A7B177EC-84D2-4985-A8E1-583031E72150}"/>
    <cellStyle name="40% - Akzent5 3 2 2 2 2 3" xfId="3759" xr:uid="{F2451E1B-1025-4E8D-AE5F-15E20C5B3FF8}"/>
    <cellStyle name="40% - Akzent5 3 2 2 2 2_Volatility" xfId="3760" xr:uid="{6FB50BC3-14AF-45F4-8307-9D151084115C}"/>
    <cellStyle name="40% - Akzent5 3 2 2 2 3" xfId="3761" xr:uid="{CF44A2D5-2A2B-4A74-81E1-E663AB93E02A}"/>
    <cellStyle name="40% - Akzent5 3 2 2 2 3 2" xfId="3762" xr:uid="{1F9C0B9F-7E87-4B92-8118-48FC94115817}"/>
    <cellStyle name="40% - Akzent5 3 2 2 2 4" xfId="3763" xr:uid="{65D4EF81-B966-4D27-9B6A-75FBDDD7F844}"/>
    <cellStyle name="40% - Akzent5 3 2 2 2_Volatility" xfId="3764" xr:uid="{D8CBACD9-1010-4F89-BB30-4239C8E3179B}"/>
    <cellStyle name="40% - Akzent5 3 2 2 3" xfId="3765" xr:uid="{27A59003-AB84-4E4F-9F9C-7990F2B5DB76}"/>
    <cellStyle name="40% - Akzent5 3 2 2 3 2" xfId="3766" xr:uid="{BB543E8C-EA06-488B-8302-F9580CF8D1C0}"/>
    <cellStyle name="40% - Akzent5 3 2 2 3 2 2" xfId="3767" xr:uid="{99806051-EA30-488A-83A9-BC039D2D703F}"/>
    <cellStyle name="40% - Akzent5 3 2 2 3 3" xfId="3768" xr:uid="{B96CC52C-EC44-4AE6-BAF8-98B5B66CDF77}"/>
    <cellStyle name="40% - Akzent5 3 2 2 3_Volatility" xfId="3769" xr:uid="{16C9F5F6-A2A9-489D-A490-580B5BBA6701}"/>
    <cellStyle name="40% - Akzent5 3 2 2 4" xfId="3770" xr:uid="{070716EC-44A7-42B4-84DF-8EE44E6CCA26}"/>
    <cellStyle name="40% - Akzent5 3 2 2 4 2" xfId="3771" xr:uid="{43D80364-F5A2-4460-AD14-16E2941821DD}"/>
    <cellStyle name="40% - Akzent5 3 2 2 5" xfId="3772" xr:uid="{32C73359-90DE-415A-BFB3-122A1F5626BB}"/>
    <cellStyle name="40% - Akzent5 3 2 2_Volatility" xfId="3773" xr:uid="{26985CBF-FC86-4018-9A13-5AB6A6961139}"/>
    <cellStyle name="40% - Akzent5 3 2 3" xfId="3774" xr:uid="{02D56835-72CB-4D95-809F-69A39F2635E8}"/>
    <cellStyle name="40% - Akzent5 3 2 3 2" xfId="3775" xr:uid="{E73D3B8E-3642-4AD3-9238-9424EDCB8B28}"/>
    <cellStyle name="40% - Akzent5 3 2 3 2 2" xfId="3776" xr:uid="{E519EC8D-A508-4474-A14B-6D1915CA306B}"/>
    <cellStyle name="40% - Akzent5 3 2 3 2 2 2" xfId="3777" xr:uid="{F71EAFA0-F041-4180-9054-3333C254B4F7}"/>
    <cellStyle name="40% - Akzent5 3 2 3 2 3" xfId="3778" xr:uid="{5832DC8D-532B-418E-A1D1-E92300C6EF28}"/>
    <cellStyle name="40% - Akzent5 3 2 3 2_Volatility" xfId="3779" xr:uid="{C4FC41CD-DE70-4619-837B-B6FF22867BB4}"/>
    <cellStyle name="40% - Akzent5 3 2 3 3" xfId="3780" xr:uid="{C9A38853-655A-4277-AA72-3A009149A58E}"/>
    <cellStyle name="40% - Akzent5 3 2 3 3 2" xfId="3781" xr:uid="{A4A4AB83-A6A1-4751-A2EF-3FEEA0B86DE7}"/>
    <cellStyle name="40% - Akzent5 3 2 3 4" xfId="3782" xr:uid="{B92F5CD5-167F-4470-BB47-DB5E34F56233}"/>
    <cellStyle name="40% - Akzent5 3 2 3_Volatility" xfId="3783" xr:uid="{516B5467-A41F-47CC-9641-82DE10315332}"/>
    <cellStyle name="40% - Akzent5 3 2 4" xfId="3784" xr:uid="{06781F91-7B07-4F7F-81F8-30DA2DCABCC9}"/>
    <cellStyle name="40% - Akzent5 3 2 4 2" xfId="3785" xr:uid="{E1AB88FC-B3CB-40C2-8247-7A593C1CC00A}"/>
    <cellStyle name="40% - Akzent5 3 2 4 2 2" xfId="3786" xr:uid="{39128334-4314-4984-9BAE-315D509B01DA}"/>
    <cellStyle name="40% - Akzent5 3 2 4 3" xfId="3787" xr:uid="{143955B4-F8A5-4CB2-9E60-EC5D03264870}"/>
    <cellStyle name="40% - Akzent5 3 2 4_Volatility" xfId="3788" xr:uid="{C4DD2ADE-E35A-4747-9175-0D217632FEDC}"/>
    <cellStyle name="40% - Akzent5 3 2 5" xfId="3789" xr:uid="{7BFFFF15-EA67-4783-BAEF-123D17618935}"/>
    <cellStyle name="40% - Akzent5 3 2 5 2" xfId="3790" xr:uid="{4A5CE496-905B-4ECB-8DBC-E9A448D148AA}"/>
    <cellStyle name="40% - Akzent5 3 2 6" xfId="3791" xr:uid="{BF232DE1-D044-49F7-91C1-83BB1A610C8F}"/>
    <cellStyle name="40% - Akzent5 3 2_Volatility" xfId="3792" xr:uid="{F7E2ECBA-9B2E-44DE-AF09-879600180151}"/>
    <cellStyle name="40% - Akzent5 3 3" xfId="3793" xr:uid="{E2A2D64D-7446-4FD9-A08E-36E7E74AD454}"/>
    <cellStyle name="40% - Akzent5 3 3 2" xfId="3794" xr:uid="{28815028-187C-49E4-A4A3-01098A18976F}"/>
    <cellStyle name="40% - Akzent5 3 3 2 2" xfId="3795" xr:uid="{E9E18298-A116-4490-8A4B-3484094642F8}"/>
    <cellStyle name="40% - Akzent5 3 3 2 2 2" xfId="3796" xr:uid="{2BEDE03E-BD0A-480C-A87A-BE7B4F31BDD4}"/>
    <cellStyle name="40% - Akzent5 3 3 2 2 2 2" xfId="3797" xr:uid="{4D39DFD2-08EE-41FD-A2E1-C9B4568EB094}"/>
    <cellStyle name="40% - Akzent5 3 3 2 2 3" xfId="3798" xr:uid="{DB3796FA-CAC2-473F-BCFB-B03156D6DE3C}"/>
    <cellStyle name="40% - Akzent5 3 3 2 2_Volatility" xfId="3799" xr:uid="{ABCE7CDD-9A4D-4ABE-8B29-EEFAE5936F30}"/>
    <cellStyle name="40% - Akzent5 3 3 2 3" xfId="3800" xr:uid="{33F8A077-D37B-475E-B651-80D6FC73DE28}"/>
    <cellStyle name="40% - Akzent5 3 3 2 3 2" xfId="3801" xr:uid="{5D85E4E4-6370-4839-ABF1-01549C92EC85}"/>
    <cellStyle name="40% - Akzent5 3 3 2 4" xfId="3802" xr:uid="{BAE0C357-5720-498D-9A98-584941F4614D}"/>
    <cellStyle name="40% - Akzent5 3 3 2_Volatility" xfId="3803" xr:uid="{8226159B-C492-4AEA-8B42-E844CABC5169}"/>
    <cellStyle name="40% - Akzent5 3 3 3" xfId="3804" xr:uid="{AD2ED232-0EC8-4DA4-9619-B694333929D3}"/>
    <cellStyle name="40% - Akzent5 3 3 3 2" xfId="3805" xr:uid="{9F13A275-6FF0-45F7-9640-F0A00CC69155}"/>
    <cellStyle name="40% - Akzent5 3 3 3 2 2" xfId="3806" xr:uid="{50D1DF0B-F302-47A0-8C5C-3AB913878A8E}"/>
    <cellStyle name="40% - Akzent5 3 3 3 3" xfId="3807" xr:uid="{4D3BB2DE-3C54-4305-A185-B5975DFB6771}"/>
    <cellStyle name="40% - Akzent5 3 3 3_Volatility" xfId="3808" xr:uid="{0C751569-052C-415E-84BF-4AC103B5C693}"/>
    <cellStyle name="40% - Akzent5 3 3 4" xfId="3809" xr:uid="{0CCC228D-038A-4FCC-9165-06E60B1A302B}"/>
    <cellStyle name="40% - Akzent5 3 3 4 2" xfId="3810" xr:uid="{E25B4E8F-F3FC-47D5-A745-424D04862C7F}"/>
    <cellStyle name="40% - Akzent5 3 3 5" xfId="3811" xr:uid="{4D665C16-69DE-4E37-9999-F7A7DE682484}"/>
    <cellStyle name="40% - Akzent5 3 3_Volatility" xfId="3812" xr:uid="{FD865D85-341B-475E-9F1E-DD35AA7C54B4}"/>
    <cellStyle name="40% - Akzent5 3 4" xfId="3813" xr:uid="{DCDA3E4C-9C89-44F8-8270-421C9F60B942}"/>
    <cellStyle name="40% - Akzent5 3 4 2" xfId="3814" xr:uid="{D7266FCA-23DA-4CC1-AF70-D01FF6EA58D7}"/>
    <cellStyle name="40% - Akzent5 3 4 2 2" xfId="3815" xr:uid="{BF773AB7-8239-4FB7-9254-94E6DC2F85A8}"/>
    <cellStyle name="40% - Akzent5 3 4 2 2 2" xfId="3816" xr:uid="{3E03CD6D-4E88-4E08-AB30-6892096C2C62}"/>
    <cellStyle name="40% - Akzent5 3 4 2 3" xfId="3817" xr:uid="{B0E3CD7D-8766-4BB4-BBF2-FE0A05C2C74E}"/>
    <cellStyle name="40% - Akzent5 3 4 2_Volatility" xfId="3818" xr:uid="{9CA8044B-D9B1-4BF8-B57E-091E456458AC}"/>
    <cellStyle name="40% - Akzent5 3 4 3" xfId="3819" xr:uid="{E7C31B7F-CA04-4B99-A2EC-25BC0BE53AD4}"/>
    <cellStyle name="40% - Akzent5 3 4 3 2" xfId="3820" xr:uid="{06824A18-F86E-4563-9EE2-5B846BAB3740}"/>
    <cellStyle name="40% - Akzent5 3 4 4" xfId="3821" xr:uid="{FBE574EE-BE80-4CE9-AF38-ADCEEFC6D4A2}"/>
    <cellStyle name="40% - Akzent5 3 4_Volatility" xfId="3822" xr:uid="{AB363285-A2C0-4D3E-8808-62214309DB75}"/>
    <cellStyle name="40% - Akzent5 3 5" xfId="3823" xr:uid="{F7F9545F-562A-4872-AC87-86D1FF0F4322}"/>
    <cellStyle name="40% - Akzent5 3 5 2" xfId="3824" xr:uid="{B57AE1B2-8223-4BF7-8EE1-D408928A3C30}"/>
    <cellStyle name="40% - Akzent5 3 5 2 2" xfId="3825" xr:uid="{2F0A8D79-911E-4DF1-82E3-9969B22179EC}"/>
    <cellStyle name="40% - Akzent5 3 5 3" xfId="3826" xr:uid="{16513182-7A01-40F5-8011-A6706C381EBC}"/>
    <cellStyle name="40% - Akzent5 3 5_Volatility" xfId="3827" xr:uid="{F58EB341-CC9C-481E-B443-8AAEAAF9CF97}"/>
    <cellStyle name="40% - Akzent5 3 6" xfId="3828" xr:uid="{8A730334-4091-4F46-B93B-32517D402A31}"/>
    <cellStyle name="40% - Akzent5 3 6 2" xfId="3829" xr:uid="{A4B53B2D-0B94-4CE9-B8DA-63D51432D283}"/>
    <cellStyle name="40% - Akzent5 3 7" xfId="3830" xr:uid="{28BD80C1-3DEF-4DAE-BC40-E2181F2C6BBE}"/>
    <cellStyle name="40% - Akzent5 3_Volatility" xfId="3831" xr:uid="{AF7758A6-36A1-45A7-B9C9-C74560FDD7E4}"/>
    <cellStyle name="40% - Akzent5 4" xfId="3832" xr:uid="{F09FBD7C-6765-4B8C-A6EC-6AF9B03AFEA8}"/>
    <cellStyle name="40% - Akzent5 4 2" xfId="3833" xr:uid="{19665C3E-23F4-4587-9851-9F3B430F0976}"/>
    <cellStyle name="40% - Akzent5 4 2 2" xfId="3834" xr:uid="{B265A368-412E-49A7-BF93-34DC9774A233}"/>
    <cellStyle name="40% - Akzent5 4 2 2 2" xfId="3835" xr:uid="{FA11DDCC-1CFE-417E-8FEE-033C9D976A10}"/>
    <cellStyle name="40% - Akzent5 4 2 2 2 2" xfId="3836" xr:uid="{C5C6752D-9D16-4F15-BE34-E75D5D39E875}"/>
    <cellStyle name="40% - Akzent5 4 2 2 2 2 2" xfId="3837" xr:uid="{05FF8EBC-D697-445C-AE07-748C89E0A668}"/>
    <cellStyle name="40% - Akzent5 4 2 2 2 3" xfId="3838" xr:uid="{DF2138F0-7189-481C-A491-4159037C4C40}"/>
    <cellStyle name="40% - Akzent5 4 2 2 2_Volatility" xfId="3839" xr:uid="{AD7A3DF9-9A22-49DA-AF08-8A586FDBC654}"/>
    <cellStyle name="40% - Akzent5 4 2 2 3" xfId="3840" xr:uid="{DA0AB1E4-745D-4CF8-9E17-B8DD8344AD6F}"/>
    <cellStyle name="40% - Akzent5 4 2 2 3 2" xfId="3841" xr:uid="{6ADB37C6-63EA-49C2-9D74-E9994AA2AFAB}"/>
    <cellStyle name="40% - Akzent5 4 2 2 4" xfId="3842" xr:uid="{18E505E2-A8AD-47D9-8C4E-EDAF72A11E04}"/>
    <cellStyle name="40% - Akzent5 4 2 2_Volatility" xfId="3843" xr:uid="{B4A5EABC-64D5-4438-B261-BA8D5E6C8854}"/>
    <cellStyle name="40% - Akzent5 4 2 3" xfId="3844" xr:uid="{484ED28B-3CC2-4EB5-B48C-EEA372F1BB92}"/>
    <cellStyle name="40% - Akzent5 4 2 3 2" xfId="3845" xr:uid="{5C9F21C2-10DF-46F9-930A-C362E3E20253}"/>
    <cellStyle name="40% - Akzent5 4 2 3 2 2" xfId="3846" xr:uid="{52916098-416F-4588-AA86-781B2DBAE549}"/>
    <cellStyle name="40% - Akzent5 4 2 3 3" xfId="3847" xr:uid="{FEE4103F-E0B9-4E31-9C38-D345A22ACB27}"/>
    <cellStyle name="40% - Akzent5 4 2 3_Volatility" xfId="3848" xr:uid="{9588790F-B18C-48AA-93DA-95D152FF261F}"/>
    <cellStyle name="40% - Akzent5 4 2 4" xfId="3849" xr:uid="{D1B5E52D-7C4F-40BF-ADB6-BD81D097614A}"/>
    <cellStyle name="40% - Akzent5 4 2 4 2" xfId="3850" xr:uid="{985E8379-A209-4373-9B58-2022A3A6BA4A}"/>
    <cellStyle name="40% - Akzent5 4 2 5" xfId="3851" xr:uid="{F6A97100-4F91-44F3-87F7-DB53FAA91D30}"/>
    <cellStyle name="40% - Akzent5 4 2_Volatility" xfId="3852" xr:uid="{04A9C827-67DD-4CD8-BC01-40078E7FED9B}"/>
    <cellStyle name="40% - Akzent5 4 3" xfId="3853" xr:uid="{9339ECB6-676F-4A98-BCB7-123B53957274}"/>
    <cellStyle name="40% - Akzent5 4 3 2" xfId="3854" xr:uid="{7EEE6C88-ADD4-471B-82DB-0DB084D07F0F}"/>
    <cellStyle name="40% - Akzent5 4 3 2 2" xfId="3855" xr:uid="{57961892-0D88-48C8-A755-1023B87B4107}"/>
    <cellStyle name="40% - Akzent5 4 3 2 2 2" xfId="3856" xr:uid="{71242BF0-7FBF-4BEC-AA41-0648FDA537CF}"/>
    <cellStyle name="40% - Akzent5 4 3 2 3" xfId="3857" xr:uid="{698E78D6-3760-440E-A95B-55F2B5FFC39F}"/>
    <cellStyle name="40% - Akzent5 4 3 2_Volatility" xfId="3858" xr:uid="{0E722C21-5360-4BDC-8602-98FE67F968D9}"/>
    <cellStyle name="40% - Akzent5 4 3 3" xfId="3859" xr:uid="{A41BD31D-08FD-47E7-8BD9-B38E77F43B3C}"/>
    <cellStyle name="40% - Akzent5 4 3 3 2" xfId="3860" xr:uid="{686AEC80-D619-47DB-85E0-48189DB70FC3}"/>
    <cellStyle name="40% - Akzent5 4 3 4" xfId="3861" xr:uid="{794568EA-A025-4CFB-9EFF-29F4B748632D}"/>
    <cellStyle name="40% - Akzent5 4 3_Volatility" xfId="3862" xr:uid="{832BFF70-6B84-4CFA-9479-45BBA532540C}"/>
    <cellStyle name="40% - Akzent5 4 4" xfId="3863" xr:uid="{FAD213E9-6B0F-4CC3-8A26-1611D185C2DE}"/>
    <cellStyle name="40% - Akzent5 4 4 2" xfId="3864" xr:uid="{33735C48-29BE-4941-84D9-F75B4419FE7B}"/>
    <cellStyle name="40% - Akzent5 4 4 2 2" xfId="3865" xr:uid="{414738B6-908B-419E-A387-E65256C3B583}"/>
    <cellStyle name="40% - Akzent5 4 4 3" xfId="3866" xr:uid="{A105F6FF-523F-4879-97AE-CBC8E90D5616}"/>
    <cellStyle name="40% - Akzent5 4 4_Volatility" xfId="3867" xr:uid="{EF0EBA83-3120-4C43-B64D-23FFAD753537}"/>
    <cellStyle name="40% - Akzent5 4 5" xfId="3868" xr:uid="{C94E07DD-E92B-4EBD-AFC0-E92F95157930}"/>
    <cellStyle name="40% - Akzent5 4 5 2" xfId="3869" xr:uid="{F4302285-7F51-4253-945D-A36D82D1E859}"/>
    <cellStyle name="40% - Akzent5 4 6" xfId="3870" xr:uid="{BE87BCC0-B3A2-4F20-B326-2885CB68469A}"/>
    <cellStyle name="40% - Akzent5 4_Volatility" xfId="3871" xr:uid="{0274D90E-C746-457F-874A-3BA848F80217}"/>
    <cellStyle name="40% - Akzent5 5" xfId="3872" xr:uid="{F9428B5D-9226-4554-9887-614B3A44BB14}"/>
    <cellStyle name="40% - Akzent5 5 2" xfId="3873" xr:uid="{CBFFEA03-AF8B-408C-A9FF-04E4AF22C0EE}"/>
    <cellStyle name="40% - Akzent5 5 2 2" xfId="3874" xr:uid="{2610925D-BE86-42A5-8B2A-2528DCDDDCD0}"/>
    <cellStyle name="40% - Akzent5 5 2 2 2" xfId="3875" xr:uid="{2FA8FBFB-6648-44D7-9B84-98C4D97C6D01}"/>
    <cellStyle name="40% - Akzent5 5 2 2 2 2" xfId="3876" xr:uid="{3934D5BB-B22B-4B66-AD7B-9993014A82DB}"/>
    <cellStyle name="40% - Akzent5 5 2 2 3" xfId="3877" xr:uid="{5C0B6B3D-D44F-4FD3-88AB-FF8E2BC63640}"/>
    <cellStyle name="40% - Akzent5 5 2 2_Volatility" xfId="3878" xr:uid="{CD27C205-C690-4BBD-AEE5-B98E2206BC6A}"/>
    <cellStyle name="40% - Akzent5 5 2 3" xfId="3879" xr:uid="{D502ED7C-19EE-47CE-981D-F1946E8C8FF0}"/>
    <cellStyle name="40% - Akzent5 5 2 3 2" xfId="3880" xr:uid="{60AE3E6C-FAA4-43CF-8423-E092AE4930B7}"/>
    <cellStyle name="40% - Akzent5 5 2 4" xfId="3881" xr:uid="{48E103E0-7EA8-4303-9F0A-EC3267331357}"/>
    <cellStyle name="40% - Akzent5 5 2_Volatility" xfId="3882" xr:uid="{769BC418-C704-4716-81FE-86B0A8673D1D}"/>
    <cellStyle name="40% - Akzent5 5 3" xfId="3883" xr:uid="{0A1E4C9D-0155-4EF5-A096-BEFD314F451D}"/>
    <cellStyle name="40% - Akzent5 5 3 2" xfId="3884" xr:uid="{68758A01-022C-4980-B795-46EADE545276}"/>
    <cellStyle name="40% - Akzent5 5 3 2 2" xfId="3885" xr:uid="{AB31F04C-D0BF-4177-B723-45A009316629}"/>
    <cellStyle name="40% - Akzent5 5 3 3" xfId="3886" xr:uid="{DF8596B0-1AC2-468C-92EE-F282488F12A8}"/>
    <cellStyle name="40% - Akzent5 5 3_Volatility" xfId="3887" xr:uid="{17E65030-59BC-4140-8D7F-A742D48AF6C5}"/>
    <cellStyle name="40% - Akzent5 5 4" xfId="3888" xr:uid="{7C8015EB-62C4-4A93-AFF2-07E44F541743}"/>
    <cellStyle name="40% - Akzent5 5 4 2" xfId="3889" xr:uid="{511BE94D-EC74-4DF1-8CA8-0BAE8EB241A4}"/>
    <cellStyle name="40% - Akzent5 5 5" xfId="3890" xr:uid="{9B55C42D-505F-44BC-981D-14947B4F55D9}"/>
    <cellStyle name="40% - Akzent5 5_Volatility" xfId="3891" xr:uid="{AA1E5B1C-D191-4519-8706-454BCC5A8BE5}"/>
    <cellStyle name="40% - Akzent5 6" xfId="3892" xr:uid="{E4DB54AE-0526-4768-8321-BCE826829272}"/>
    <cellStyle name="40% - Akzent5 6 2" xfId="3893" xr:uid="{FDBED1F3-4025-4419-91FE-CF3DE898AF22}"/>
    <cellStyle name="40% - Akzent5 6 2 2" xfId="3894" xr:uid="{4DF73C63-6BC7-4B6B-AAE9-7BF2D03C92B8}"/>
    <cellStyle name="40% - Akzent5 6 2 2 2" xfId="3895" xr:uid="{B3201972-AED9-43CD-974D-C4457281ADB8}"/>
    <cellStyle name="40% - Akzent5 6 2 3" xfId="3896" xr:uid="{2D04BE12-DD01-434E-8DC8-134A76C04334}"/>
    <cellStyle name="40% - Akzent5 6 2_Volatility" xfId="3897" xr:uid="{4F5C4A62-E725-4067-B545-F40B79796321}"/>
    <cellStyle name="40% - Akzent5 6 3" xfId="3898" xr:uid="{D83EFCA8-5180-4E97-B0C4-FDFF850FFB5C}"/>
    <cellStyle name="40% - Akzent5 6 3 2" xfId="3899" xr:uid="{9B6AF44D-5C21-4063-8212-1CF746AA6BF0}"/>
    <cellStyle name="40% - Akzent5 6 4" xfId="3900" xr:uid="{003E6396-3E12-4682-BC04-5C55BAFB4C3B}"/>
    <cellStyle name="40% - Akzent5 6_Volatility" xfId="3901" xr:uid="{DBEB42E6-A804-4F27-8568-478B056BA10B}"/>
    <cellStyle name="40% - Akzent5 7" xfId="3902" xr:uid="{B06B9F6C-457D-455F-9A16-BB780198F0B9}"/>
    <cellStyle name="40% - Akzent5 7 2" xfId="3903" xr:uid="{91473B49-D52B-4702-AE7E-F356950946E8}"/>
    <cellStyle name="40% - Akzent5 7 2 2" xfId="3904" xr:uid="{118F6FEE-9146-4EA2-BE04-4F7A7C48F155}"/>
    <cellStyle name="40% - Akzent5 7 3" xfId="3905" xr:uid="{E7A873EF-3065-4738-8FCE-AA31379A80AA}"/>
    <cellStyle name="40% - Akzent5 7_Volatility" xfId="3906" xr:uid="{207D19E8-C3E5-45A8-8C05-4CEB6F4FB813}"/>
    <cellStyle name="40% - Akzent5 8" xfId="3907" xr:uid="{4E1E1218-5DC7-46DC-BEDB-47F8BDAC29B9}"/>
    <cellStyle name="40% - Akzent5 8 2" xfId="3908" xr:uid="{D6CF4A4F-BC8D-4A78-A889-CC7125A806C1}"/>
    <cellStyle name="40% - Akzent5 9" xfId="3909" xr:uid="{A95A2992-F8E5-4553-A5A8-1E6584579DAD}"/>
    <cellStyle name="40% - Akzent5_Volatility" xfId="3910" xr:uid="{AFD0DF01-CFE4-4D58-8264-3D87C01BBA6A}"/>
    <cellStyle name="40% - Akzent6" xfId="3911" xr:uid="{5279429F-9726-4DCC-9DDD-CD8571E103CC}"/>
    <cellStyle name="40% - Akzent6 2" xfId="3912" xr:uid="{5CB74BEC-CEF0-4F62-856B-76070A9B115D}"/>
    <cellStyle name="40% - Akzent6 2 2" xfId="3913" xr:uid="{705FBD13-E214-4D77-A94A-0964A12BEA21}"/>
    <cellStyle name="40% - Akzent6 2 2 2" xfId="3914" xr:uid="{79871D22-7683-4F8C-BAD4-7CE566ED2131}"/>
    <cellStyle name="40% - Akzent6 2 2 2 2" xfId="3915" xr:uid="{3ADD90FC-3F89-431D-9C0F-F41406EAA87B}"/>
    <cellStyle name="40% - Akzent6 2 2 2 2 2" xfId="3916" xr:uid="{F42DBF3A-6F80-41DA-9F3C-A07FB48EF214}"/>
    <cellStyle name="40% - Akzent6 2 2 2 2 2 2" xfId="3917" xr:uid="{BB11DD15-AC69-49A2-9360-D4B4E1B52549}"/>
    <cellStyle name="40% - Akzent6 2 2 2 2 2 2 2" xfId="3918" xr:uid="{97D7403A-613F-4787-8321-D9D047D0899F}"/>
    <cellStyle name="40% - Akzent6 2 2 2 2 2 2 2 2" xfId="3919" xr:uid="{DAD2EE8E-133A-4124-B3DA-3A9CF6B68C18}"/>
    <cellStyle name="40% - Akzent6 2 2 2 2 2 2 3" xfId="3920" xr:uid="{A19CCFE5-2BFC-4EB9-BDFF-4AA8F2085F3B}"/>
    <cellStyle name="40% - Akzent6 2 2 2 2 2 2_Volatility" xfId="3921" xr:uid="{F2E39316-CEC2-4ACD-9443-C27A77E81ACE}"/>
    <cellStyle name="40% - Akzent6 2 2 2 2 2 3" xfId="3922" xr:uid="{C39BEE41-2BC0-48CA-9C50-4D61635D49A5}"/>
    <cellStyle name="40% - Akzent6 2 2 2 2 2 3 2" xfId="3923" xr:uid="{6C22F79B-0DB6-4B86-A208-74FAFA5D89FA}"/>
    <cellStyle name="40% - Akzent6 2 2 2 2 2 4" xfId="3924" xr:uid="{360825B5-89D9-4FC5-8B13-B9ECE5B62F0F}"/>
    <cellStyle name="40% - Akzent6 2 2 2 2 2_Volatility" xfId="3925" xr:uid="{F1853AB6-25A7-4E01-8CF9-37940CEBD738}"/>
    <cellStyle name="40% - Akzent6 2 2 2 2 3" xfId="3926" xr:uid="{9B2F5724-3FC8-4910-AC0D-0ED603FB2D26}"/>
    <cellStyle name="40% - Akzent6 2 2 2 2 3 2" xfId="3927" xr:uid="{1D228DE3-2E51-4694-B9BC-88D3EEBD32D9}"/>
    <cellStyle name="40% - Akzent6 2 2 2 2 3 2 2" xfId="3928" xr:uid="{E9107D2B-31F1-409C-98EA-A3C9A7395DC9}"/>
    <cellStyle name="40% - Akzent6 2 2 2 2 3 3" xfId="3929" xr:uid="{F9389873-1084-4AB4-99A9-51FA0FD3F157}"/>
    <cellStyle name="40% - Akzent6 2 2 2 2 3_Volatility" xfId="3930" xr:uid="{EEDAA441-4C6C-44BA-AF93-AFA660CB143F}"/>
    <cellStyle name="40% - Akzent6 2 2 2 2 4" xfId="3931" xr:uid="{194F822A-3FF4-403D-A33A-EA8A8E4A1AC6}"/>
    <cellStyle name="40% - Akzent6 2 2 2 2 4 2" xfId="3932" xr:uid="{7D5AC8F6-91D3-4B76-942A-BDBE73399A16}"/>
    <cellStyle name="40% - Akzent6 2 2 2 2 5" xfId="3933" xr:uid="{0321E15D-2C50-4272-A8B7-64EB0230EAC8}"/>
    <cellStyle name="40% - Akzent6 2 2 2 2_Volatility" xfId="3934" xr:uid="{D38C2B29-7E35-46EC-B903-ACF40C7C3CE7}"/>
    <cellStyle name="40% - Akzent6 2 2 2 3" xfId="3935" xr:uid="{1630295C-4686-4CDB-A30B-DD7576B00591}"/>
    <cellStyle name="40% - Akzent6 2 2 2 3 2" xfId="3936" xr:uid="{B1C2057E-47B2-4807-BF1B-D88F8DD1977D}"/>
    <cellStyle name="40% - Akzent6 2 2 2 3 2 2" xfId="3937" xr:uid="{67EDBA04-895A-4E17-BC69-2D791B3305DC}"/>
    <cellStyle name="40% - Akzent6 2 2 2 3 2 2 2" xfId="3938" xr:uid="{F0342482-65D2-400C-B6FE-7CE73832ED47}"/>
    <cellStyle name="40% - Akzent6 2 2 2 3 2 3" xfId="3939" xr:uid="{E418F2FE-5868-4F35-9BBD-2301D24724EF}"/>
    <cellStyle name="40% - Akzent6 2 2 2 3 2_Volatility" xfId="3940" xr:uid="{155A1D6B-E754-43F3-AACE-1FC492E0828E}"/>
    <cellStyle name="40% - Akzent6 2 2 2 3 3" xfId="3941" xr:uid="{0D155380-DBD2-4F0B-A120-94AF29F0DAF2}"/>
    <cellStyle name="40% - Akzent6 2 2 2 3 3 2" xfId="3942" xr:uid="{859656A4-D68C-40DE-840B-B062C1A083FB}"/>
    <cellStyle name="40% - Akzent6 2 2 2 3 4" xfId="3943" xr:uid="{0927E29B-4300-4525-B1CB-39C5B1B6C695}"/>
    <cellStyle name="40% - Akzent6 2 2 2 3_Volatility" xfId="3944" xr:uid="{A391A995-0A92-4DC9-A00A-B1851F862676}"/>
    <cellStyle name="40% - Akzent6 2 2 2 4" xfId="3945" xr:uid="{C972895D-F4B3-4342-8BB6-64E79CE7E11F}"/>
    <cellStyle name="40% - Akzent6 2 2 2 4 2" xfId="3946" xr:uid="{50C0F6A5-19BC-4542-9F40-BC716806D6FA}"/>
    <cellStyle name="40% - Akzent6 2 2 2 4 2 2" xfId="3947" xr:uid="{F4A1D1F7-BEA9-470B-B5CD-C522989B9E95}"/>
    <cellStyle name="40% - Akzent6 2 2 2 4 3" xfId="3948" xr:uid="{69BC0006-40A8-468F-AE62-D004723913F0}"/>
    <cellStyle name="40% - Akzent6 2 2 2 4_Volatility" xfId="3949" xr:uid="{91DD9182-63BF-45AA-935D-C44F6E6E3AC6}"/>
    <cellStyle name="40% - Akzent6 2 2 2 5" xfId="3950" xr:uid="{B94D2F00-8AA2-4BB3-8CAC-47E72F2C607B}"/>
    <cellStyle name="40% - Akzent6 2 2 2 5 2" xfId="3951" xr:uid="{342E4125-3EF3-48DE-B305-C67973B43511}"/>
    <cellStyle name="40% - Akzent6 2 2 2 6" xfId="3952" xr:uid="{1041DAD4-ABF7-49F1-B3FE-AED8F667FC3D}"/>
    <cellStyle name="40% - Akzent6 2 2 2_Volatility" xfId="3953" xr:uid="{37A58EB6-30B5-4481-BED4-FFF79C0E592B}"/>
    <cellStyle name="40% - Akzent6 2 2 3" xfId="3954" xr:uid="{D0E6859B-F9A2-45F9-B13E-96FB299A7B03}"/>
    <cellStyle name="40% - Akzent6 2 2 3 2" xfId="3955" xr:uid="{6C99A4C7-E2C2-4209-BEE4-5A6715A6942F}"/>
    <cellStyle name="40% - Akzent6 2 2 3 2 2" xfId="3956" xr:uid="{9A435EEB-E386-4A6A-AB6C-A420AE6CCA1C}"/>
    <cellStyle name="40% - Akzent6 2 2 3 2 2 2" xfId="3957" xr:uid="{7DF5AD46-3654-4869-91E4-6F60FE3E3ECB}"/>
    <cellStyle name="40% - Akzent6 2 2 3 2 2 2 2" xfId="3958" xr:uid="{61CAE29F-2B04-4218-BD6D-D8547AC510F6}"/>
    <cellStyle name="40% - Akzent6 2 2 3 2 2 3" xfId="3959" xr:uid="{9E5F15E1-79EF-4D25-801E-F38907B003A3}"/>
    <cellStyle name="40% - Akzent6 2 2 3 2 2_Volatility" xfId="3960" xr:uid="{FBD1C84B-AC14-4B45-A75D-312A74371D1C}"/>
    <cellStyle name="40% - Akzent6 2 2 3 2 3" xfId="3961" xr:uid="{82381065-039A-420C-9B2D-1A73AB890CD6}"/>
    <cellStyle name="40% - Akzent6 2 2 3 2 3 2" xfId="3962" xr:uid="{F8D406E2-576F-4EBA-9A46-3F37E0D7E256}"/>
    <cellStyle name="40% - Akzent6 2 2 3 2 4" xfId="3963" xr:uid="{04EDB022-CC85-48F1-84E3-3258352DF22D}"/>
    <cellStyle name="40% - Akzent6 2 2 3 2_Volatility" xfId="3964" xr:uid="{54587B0A-BC67-4F54-964D-125AFAF8EAB8}"/>
    <cellStyle name="40% - Akzent6 2 2 3 3" xfId="3965" xr:uid="{8005283C-B02A-48D9-B6B6-51B197FF6263}"/>
    <cellStyle name="40% - Akzent6 2 2 3 3 2" xfId="3966" xr:uid="{A44EAF66-8038-4E41-9241-0EE5804CCF6B}"/>
    <cellStyle name="40% - Akzent6 2 2 3 3 2 2" xfId="3967" xr:uid="{00BC01DA-2EB4-4F85-AA37-FF860BEC3937}"/>
    <cellStyle name="40% - Akzent6 2 2 3 3 3" xfId="3968" xr:uid="{67344322-E9D4-4863-B1F3-AA66F6299F8F}"/>
    <cellStyle name="40% - Akzent6 2 2 3 3_Volatility" xfId="3969" xr:uid="{4874730B-7D64-481E-8581-8D34D6478601}"/>
    <cellStyle name="40% - Akzent6 2 2 3 4" xfId="3970" xr:uid="{A153371C-1C2A-4DE2-9721-9B2D1D78E9A5}"/>
    <cellStyle name="40% - Akzent6 2 2 3 4 2" xfId="3971" xr:uid="{6006BD1E-6657-4ECB-A15D-40B19AEFD270}"/>
    <cellStyle name="40% - Akzent6 2 2 3 5" xfId="3972" xr:uid="{C7A3EB63-ACDE-4ED9-9139-83BC8237B90F}"/>
    <cellStyle name="40% - Akzent6 2 2 3_Volatility" xfId="3973" xr:uid="{69242209-AD69-456A-BB6A-EB409D78A1C1}"/>
    <cellStyle name="40% - Akzent6 2 2 4" xfId="3974" xr:uid="{C254F262-843C-43E4-B123-3754A21F6229}"/>
    <cellStyle name="40% - Akzent6 2 2 4 2" xfId="3975" xr:uid="{3F283DF1-17A9-4492-8F12-7879D7EFBC98}"/>
    <cellStyle name="40% - Akzent6 2 2 4 2 2" xfId="3976" xr:uid="{087911D7-ECD5-488B-99AF-BC15E1250810}"/>
    <cellStyle name="40% - Akzent6 2 2 4 2 2 2" xfId="3977" xr:uid="{22E09258-7C0C-484C-9260-0EF6A4278611}"/>
    <cellStyle name="40% - Akzent6 2 2 4 2 3" xfId="3978" xr:uid="{E5D0AFB2-A327-4AF3-AF83-18481ED0D1DC}"/>
    <cellStyle name="40% - Akzent6 2 2 4 2_Volatility" xfId="3979" xr:uid="{FE51C6F8-AE5B-4824-868D-DD12E4B1E7D0}"/>
    <cellStyle name="40% - Akzent6 2 2 4 3" xfId="3980" xr:uid="{6018BAC1-DFD0-480C-A3F9-109A46F217D1}"/>
    <cellStyle name="40% - Akzent6 2 2 4 3 2" xfId="3981" xr:uid="{992DEDDA-C3D1-4EA1-AD2C-D9950707A3D8}"/>
    <cellStyle name="40% - Akzent6 2 2 4 4" xfId="3982" xr:uid="{5C0629F5-F3C3-4DCA-9AEA-4F216634F108}"/>
    <cellStyle name="40% - Akzent6 2 2 4_Volatility" xfId="3983" xr:uid="{EEACD223-07E4-489A-8397-C3BA6455961C}"/>
    <cellStyle name="40% - Akzent6 2 2 5" xfId="3984" xr:uid="{AA509BC2-1DC5-42D3-BABE-671ED8C85217}"/>
    <cellStyle name="40% - Akzent6 2 2 5 2" xfId="3985" xr:uid="{949E4FAA-DD95-4A9E-B55A-1067D74C90BD}"/>
    <cellStyle name="40% - Akzent6 2 2 5 2 2" xfId="3986" xr:uid="{95303E74-B03F-4B51-974D-E2816551960D}"/>
    <cellStyle name="40% - Akzent6 2 2 5 3" xfId="3987" xr:uid="{2C9CB69B-0F2C-4E53-ACEC-CD740EDC78E5}"/>
    <cellStyle name="40% - Akzent6 2 2 5_Volatility" xfId="3988" xr:uid="{785137F6-A529-4FDC-9BDD-D7616055364D}"/>
    <cellStyle name="40% - Akzent6 2 2 6" xfId="3989" xr:uid="{5EBA15E1-D01C-4737-B7C3-5C3EC9FA183C}"/>
    <cellStyle name="40% - Akzent6 2 2 6 2" xfId="3990" xr:uid="{6891EA90-81DC-4DEC-8CD9-98934EE0A588}"/>
    <cellStyle name="40% - Akzent6 2 2 7" xfId="3991" xr:uid="{BABA301B-8BB2-4D59-9C56-E4DE7A0676AD}"/>
    <cellStyle name="40% - Akzent6 2 2_Volatility" xfId="3992" xr:uid="{086C9124-619D-4274-A4D9-01E18DDD26F2}"/>
    <cellStyle name="40% - Akzent6 2 3" xfId="3993" xr:uid="{B9F5400C-6064-4DEF-A680-F47DC9DF0BD1}"/>
    <cellStyle name="40% - Akzent6 2 3 2" xfId="3994" xr:uid="{75EF1F97-D147-4488-9DE2-7266E9B18477}"/>
    <cellStyle name="40% - Akzent6 2 3 2 2" xfId="3995" xr:uid="{61B77588-9CFA-4C8B-ABDA-4A37503AFBD2}"/>
    <cellStyle name="40% - Akzent6 2 3 2 2 2" xfId="3996" xr:uid="{204CAB48-1F2A-4B5C-9498-C42340052FA8}"/>
    <cellStyle name="40% - Akzent6 2 3 2 2 2 2" xfId="3997" xr:uid="{7BBD241D-B0C8-453B-84DE-32F1269686C1}"/>
    <cellStyle name="40% - Akzent6 2 3 2 2 2 2 2" xfId="3998" xr:uid="{7AE86EFF-E53F-4D56-99CB-9FDE66275E6A}"/>
    <cellStyle name="40% - Akzent6 2 3 2 2 2 3" xfId="3999" xr:uid="{440BDB49-36FF-497A-B588-FEA7B0C04A8E}"/>
    <cellStyle name="40% - Akzent6 2 3 2 2 2_Volatility" xfId="4000" xr:uid="{B5AF3227-4313-4569-844A-EB829B10549E}"/>
    <cellStyle name="40% - Akzent6 2 3 2 2 3" xfId="4001" xr:uid="{FDEB9BA3-D429-4849-87F4-C444D3B634F2}"/>
    <cellStyle name="40% - Akzent6 2 3 2 2 3 2" xfId="4002" xr:uid="{318824D5-016A-4E02-BD3F-ED6C60DA6194}"/>
    <cellStyle name="40% - Akzent6 2 3 2 2 4" xfId="4003" xr:uid="{B13986F1-395E-4124-9DCF-F05D0CF445D4}"/>
    <cellStyle name="40% - Akzent6 2 3 2 2_Volatility" xfId="4004" xr:uid="{F911B752-935F-4AB6-9CBF-D87386A45C9F}"/>
    <cellStyle name="40% - Akzent6 2 3 2 3" xfId="4005" xr:uid="{85680F25-F1EA-48BD-AA3C-7244D14D6B42}"/>
    <cellStyle name="40% - Akzent6 2 3 2 3 2" xfId="4006" xr:uid="{79C7CF08-3402-46CB-9337-0170C13E03B9}"/>
    <cellStyle name="40% - Akzent6 2 3 2 3 2 2" xfId="4007" xr:uid="{5F3B1ABE-222B-427A-B015-1961A8A26DB3}"/>
    <cellStyle name="40% - Akzent6 2 3 2 3 3" xfId="4008" xr:uid="{D8D35351-D01B-4C9A-ACC9-A42B3E10B995}"/>
    <cellStyle name="40% - Akzent6 2 3 2 3_Volatility" xfId="4009" xr:uid="{49EDEEFB-1A54-42E2-92D4-FC1AE127CFED}"/>
    <cellStyle name="40% - Akzent6 2 3 2 4" xfId="4010" xr:uid="{71CB907F-6B91-480D-B3EE-4BE90C05D6E3}"/>
    <cellStyle name="40% - Akzent6 2 3 2 4 2" xfId="4011" xr:uid="{ECFD7558-B8B7-409D-AD90-0564F86B3BFE}"/>
    <cellStyle name="40% - Akzent6 2 3 2 5" xfId="4012" xr:uid="{A0017905-0C23-42D8-BAFD-4EF47347497D}"/>
    <cellStyle name="40% - Akzent6 2 3 2_Volatility" xfId="4013" xr:uid="{ABE96F11-3415-43C2-9D19-3D2040B1F6A2}"/>
    <cellStyle name="40% - Akzent6 2 3 3" xfId="4014" xr:uid="{CE153A64-104F-46DB-BC33-0C0BE54A1210}"/>
    <cellStyle name="40% - Akzent6 2 3 3 2" xfId="4015" xr:uid="{7CF857EF-D939-4685-8DF3-E770203FCC44}"/>
    <cellStyle name="40% - Akzent6 2 3 3 2 2" xfId="4016" xr:uid="{BFD3656A-C4BC-4C03-9C3D-16AD1BC2F3AF}"/>
    <cellStyle name="40% - Akzent6 2 3 3 2 2 2" xfId="4017" xr:uid="{23B6FAD9-BE04-490A-A263-930F09C08FAC}"/>
    <cellStyle name="40% - Akzent6 2 3 3 2 3" xfId="4018" xr:uid="{99B1C9B7-B076-4093-920C-8133FE87853C}"/>
    <cellStyle name="40% - Akzent6 2 3 3 2_Volatility" xfId="4019" xr:uid="{7CFE59C5-D6DD-4203-BC71-EB5FD7060678}"/>
    <cellStyle name="40% - Akzent6 2 3 3 3" xfId="4020" xr:uid="{BBE8F9A4-00C2-4586-A213-58BF9E64A11D}"/>
    <cellStyle name="40% - Akzent6 2 3 3 3 2" xfId="4021" xr:uid="{5396CE8D-4D66-4603-93E1-C9C7C201F8E7}"/>
    <cellStyle name="40% - Akzent6 2 3 3 4" xfId="4022" xr:uid="{0FD793CC-104D-47FF-BB78-AAC0BF17F49B}"/>
    <cellStyle name="40% - Akzent6 2 3 3_Volatility" xfId="4023" xr:uid="{9C6DAC22-7C4E-432B-AA39-E445E6611CDD}"/>
    <cellStyle name="40% - Akzent6 2 3 4" xfId="4024" xr:uid="{B2BA6BAE-A18A-4A16-B1A9-D17F61FFB14C}"/>
    <cellStyle name="40% - Akzent6 2 3 4 2" xfId="4025" xr:uid="{9A84C080-A7AF-4328-8BDE-C0682369319B}"/>
    <cellStyle name="40% - Akzent6 2 3 4 2 2" xfId="4026" xr:uid="{6470411B-B147-48F6-9D48-9A145B6E7EFF}"/>
    <cellStyle name="40% - Akzent6 2 3 4 3" xfId="4027" xr:uid="{6642D773-85D8-4249-B07A-7CCC84F0B4C8}"/>
    <cellStyle name="40% - Akzent6 2 3 4_Volatility" xfId="4028" xr:uid="{047FD07B-30A3-43C2-BE49-D5845247E415}"/>
    <cellStyle name="40% - Akzent6 2 3 5" xfId="4029" xr:uid="{AE0ECF7E-5545-4DA1-8450-F05B771B99EC}"/>
    <cellStyle name="40% - Akzent6 2 3 5 2" xfId="4030" xr:uid="{942701A2-4483-4DB1-AC41-7BFC2ABB79B9}"/>
    <cellStyle name="40% - Akzent6 2 3 6" xfId="4031" xr:uid="{976C3C52-8854-474D-81E3-31282ACA19F1}"/>
    <cellStyle name="40% - Akzent6 2 3_Volatility" xfId="4032" xr:uid="{404ECFAB-FD3E-43A9-BF4F-21ED0101BF74}"/>
    <cellStyle name="40% - Akzent6 2 4" xfId="4033" xr:uid="{746A2905-C542-4396-A6FC-DEF94351DEEE}"/>
    <cellStyle name="40% - Akzent6 2 4 2" xfId="4034" xr:uid="{886E945B-0662-4168-847F-5FFC709BACE1}"/>
    <cellStyle name="40% - Akzent6 2 4 2 2" xfId="4035" xr:uid="{9D3E4C42-4677-4699-ABCF-F90219DE4E36}"/>
    <cellStyle name="40% - Akzent6 2 4 2 2 2" xfId="4036" xr:uid="{E0C2C7D3-174B-4C0A-9A7D-9FD688EAEC37}"/>
    <cellStyle name="40% - Akzent6 2 4 2 2 2 2" xfId="4037" xr:uid="{BF03A93E-01B1-4481-84D7-DFFC382829CC}"/>
    <cellStyle name="40% - Akzent6 2 4 2 2 3" xfId="4038" xr:uid="{C7843B72-0F79-4863-A8B0-BA24A6DCF6EE}"/>
    <cellStyle name="40% - Akzent6 2 4 2 2_Volatility" xfId="4039" xr:uid="{029A110F-DA83-4371-8A23-EB376D93B944}"/>
    <cellStyle name="40% - Akzent6 2 4 2 3" xfId="4040" xr:uid="{9578D530-19C5-46EB-88CF-6355C5175D0B}"/>
    <cellStyle name="40% - Akzent6 2 4 2 3 2" xfId="4041" xr:uid="{546C8ED8-FB84-4084-BB6C-A0FD3902628C}"/>
    <cellStyle name="40% - Akzent6 2 4 2 4" xfId="4042" xr:uid="{50BCE6D6-78EE-4CD5-A69F-07C92381015E}"/>
    <cellStyle name="40% - Akzent6 2 4 2_Volatility" xfId="4043" xr:uid="{CE8103D2-8830-4D31-B7C0-5C00F7DF248F}"/>
    <cellStyle name="40% - Akzent6 2 4 3" xfId="4044" xr:uid="{348F7127-C614-4A59-A7F0-17E1807677CC}"/>
    <cellStyle name="40% - Akzent6 2 4 3 2" xfId="4045" xr:uid="{DB9863DB-42AA-4DCD-B5FC-0BC9FD0483EC}"/>
    <cellStyle name="40% - Akzent6 2 4 3 2 2" xfId="4046" xr:uid="{E8F71D17-65DE-4015-B1E0-B358FEC79191}"/>
    <cellStyle name="40% - Akzent6 2 4 3 3" xfId="4047" xr:uid="{1C683D59-3860-45FF-98BB-EA4AA17C8795}"/>
    <cellStyle name="40% - Akzent6 2 4 3_Volatility" xfId="4048" xr:uid="{3E35365C-F175-435A-AC4D-61463E91AC30}"/>
    <cellStyle name="40% - Akzent6 2 4 4" xfId="4049" xr:uid="{DE7F5E2C-9404-4796-BB4C-C9E7CF6866AC}"/>
    <cellStyle name="40% - Akzent6 2 4 4 2" xfId="4050" xr:uid="{2D7DB1EA-6341-40ED-91BC-CAC8861F10F2}"/>
    <cellStyle name="40% - Akzent6 2 4 5" xfId="4051" xr:uid="{BC679F70-537C-44DC-896B-12F77E2FC250}"/>
    <cellStyle name="40% - Akzent6 2 4_Volatility" xfId="4052" xr:uid="{1A9D692B-E0D9-40BD-A647-BE45D6EA196F}"/>
    <cellStyle name="40% - Akzent6 2 5" xfId="4053" xr:uid="{56865EE1-4C21-4826-80D3-6D8D6DB9FDE2}"/>
    <cellStyle name="40% - Akzent6 2 5 2" xfId="4054" xr:uid="{8F51922B-32E2-4805-A04C-3C204AB91ABD}"/>
    <cellStyle name="40% - Akzent6 2 5 2 2" xfId="4055" xr:uid="{FB8D5F80-D70D-441B-8893-CAE72F57044D}"/>
    <cellStyle name="40% - Akzent6 2 5 2 2 2" xfId="4056" xr:uid="{0E12078D-B0E2-4394-907A-D3636FE760B6}"/>
    <cellStyle name="40% - Akzent6 2 5 2 3" xfId="4057" xr:uid="{ABEC57B9-C854-441B-A082-46B8210345AB}"/>
    <cellStyle name="40% - Akzent6 2 5 2_Volatility" xfId="4058" xr:uid="{8D010601-4855-4566-AC57-628EB99D0435}"/>
    <cellStyle name="40% - Akzent6 2 5 3" xfId="4059" xr:uid="{E814C5FE-6F08-4557-B1FA-942173819CA2}"/>
    <cellStyle name="40% - Akzent6 2 5 3 2" xfId="4060" xr:uid="{8ED2F65E-85EF-494C-8D2C-14442906545A}"/>
    <cellStyle name="40% - Akzent6 2 5 4" xfId="4061" xr:uid="{7D3E7259-7841-4926-ADA5-2E6CD40EC02F}"/>
    <cellStyle name="40% - Akzent6 2 5_Volatility" xfId="4062" xr:uid="{7D0100C6-999B-4695-8EE5-C7C1E3AC0781}"/>
    <cellStyle name="40% - Akzent6 2 6" xfId="4063" xr:uid="{2558A187-782A-4686-98FD-DFD7C8E65B87}"/>
    <cellStyle name="40% - Akzent6 2 6 2" xfId="4064" xr:uid="{B0BD4857-0D8C-442D-B059-D3A0C65BD922}"/>
    <cellStyle name="40% - Akzent6 2 6 2 2" xfId="4065" xr:uid="{D8558D8F-1238-4678-AB26-72000BEBB610}"/>
    <cellStyle name="40% - Akzent6 2 6 3" xfId="4066" xr:uid="{B77559C7-D6D6-43AE-9878-98A44488E23D}"/>
    <cellStyle name="40% - Akzent6 2 6_Volatility" xfId="4067" xr:uid="{85530B9F-1EE8-45C3-AE7E-23DF7177F2C2}"/>
    <cellStyle name="40% - Akzent6 2 7" xfId="4068" xr:uid="{88296CD4-C3A5-46C4-9ADC-3E623FAD2E43}"/>
    <cellStyle name="40% - Akzent6 2 7 2" xfId="4069" xr:uid="{6E3051B7-61E3-4C1E-A45F-D8A1A66DF16B}"/>
    <cellStyle name="40% - Akzent6 2 8" xfId="4070" xr:uid="{000316C9-FCB8-44F1-B547-FA29262182A7}"/>
    <cellStyle name="40% - Akzent6 2_Volatility" xfId="4071" xr:uid="{646C1A9D-89A7-4EB2-9CCD-9B6E0D13C0D7}"/>
    <cellStyle name="40% - Akzent6 3" xfId="4072" xr:uid="{22AADFF2-2A1C-40EF-AB1E-2DC9253B17B5}"/>
    <cellStyle name="40% - Akzent6 3 2" xfId="4073" xr:uid="{ABB7F46D-2E42-4F0E-9DDC-5747E2BDED5C}"/>
    <cellStyle name="40% - Akzent6 3 2 2" xfId="4074" xr:uid="{24380934-FE17-4B57-A025-060F4403B723}"/>
    <cellStyle name="40% - Akzent6 3 2 2 2" xfId="4075" xr:uid="{81EA82DD-15AF-4B93-AC6D-D141B39F068C}"/>
    <cellStyle name="40% - Akzent6 3 2 2 2 2" xfId="4076" xr:uid="{BEACE6A4-6093-4A92-9280-A6ACD70A415D}"/>
    <cellStyle name="40% - Akzent6 3 2 2 2 2 2" xfId="4077" xr:uid="{672CD1FA-02A0-47A6-BBD1-11D4EE297B59}"/>
    <cellStyle name="40% - Akzent6 3 2 2 2 2 2 2" xfId="4078" xr:uid="{86B2AC32-51D1-41DB-B2E1-2A10AD0C91AC}"/>
    <cellStyle name="40% - Akzent6 3 2 2 2 2 3" xfId="4079" xr:uid="{1734685E-0147-4FBC-A8DB-2FB3D1FDE291}"/>
    <cellStyle name="40% - Akzent6 3 2 2 2 2_Volatility" xfId="4080" xr:uid="{91C982B9-C091-415B-BC9E-8B4452A1C02E}"/>
    <cellStyle name="40% - Akzent6 3 2 2 2 3" xfId="4081" xr:uid="{D18B3305-0A04-4E9E-AFB0-2E98E293DA3C}"/>
    <cellStyle name="40% - Akzent6 3 2 2 2 3 2" xfId="4082" xr:uid="{E6EA14B8-B288-4067-BB0B-F41B95AB7F5F}"/>
    <cellStyle name="40% - Akzent6 3 2 2 2 4" xfId="4083" xr:uid="{CF51C4D3-29A6-4081-9BC7-5A385529E94E}"/>
    <cellStyle name="40% - Akzent6 3 2 2 2_Volatility" xfId="4084" xr:uid="{4D533356-B538-4C31-BF18-0E6C83A5F3BC}"/>
    <cellStyle name="40% - Akzent6 3 2 2 3" xfId="4085" xr:uid="{13853DE5-7FAC-49A3-9B47-EC1E77EA8ADE}"/>
    <cellStyle name="40% - Akzent6 3 2 2 3 2" xfId="4086" xr:uid="{8AE37B9F-7442-4F7A-B578-969ED2B15A42}"/>
    <cellStyle name="40% - Akzent6 3 2 2 3 2 2" xfId="4087" xr:uid="{74575CBF-71FD-4F99-9981-2808DDF155E2}"/>
    <cellStyle name="40% - Akzent6 3 2 2 3 3" xfId="4088" xr:uid="{355E23D2-069D-4D94-B936-0F5B7C301DC9}"/>
    <cellStyle name="40% - Akzent6 3 2 2 3_Volatility" xfId="4089" xr:uid="{1D6C5229-AF1A-46D4-B0EF-2D9C6677B084}"/>
    <cellStyle name="40% - Akzent6 3 2 2 4" xfId="4090" xr:uid="{12DD42BC-4A25-4B6B-9653-F944418E4E0F}"/>
    <cellStyle name="40% - Akzent6 3 2 2 4 2" xfId="4091" xr:uid="{3FBA5ACE-CE21-49D8-9199-DE97379DDCDE}"/>
    <cellStyle name="40% - Akzent6 3 2 2 5" xfId="4092" xr:uid="{BAEC5DD9-2921-4878-BC02-B21BB2D94A6C}"/>
    <cellStyle name="40% - Akzent6 3 2 2_Volatility" xfId="4093" xr:uid="{C22E0D09-62BD-44DA-B5CC-630E58463C39}"/>
    <cellStyle name="40% - Akzent6 3 2 3" xfId="4094" xr:uid="{47918145-B9C6-41E8-A1D2-8B601E152F0C}"/>
    <cellStyle name="40% - Akzent6 3 2 3 2" xfId="4095" xr:uid="{1E9DAEC4-E720-4711-98BF-16EC85656A8B}"/>
    <cellStyle name="40% - Akzent6 3 2 3 2 2" xfId="4096" xr:uid="{B596723A-3519-4E53-989C-F22976134183}"/>
    <cellStyle name="40% - Akzent6 3 2 3 2 2 2" xfId="4097" xr:uid="{015A7819-E5F6-42DF-A8B6-9198B840C3E3}"/>
    <cellStyle name="40% - Akzent6 3 2 3 2 3" xfId="4098" xr:uid="{A569FE2F-72A7-443C-9CBB-0FFD637C2478}"/>
    <cellStyle name="40% - Akzent6 3 2 3 2_Volatility" xfId="4099" xr:uid="{D61FD614-CF05-4738-A4BE-D67C72AFC3CB}"/>
    <cellStyle name="40% - Akzent6 3 2 3 3" xfId="4100" xr:uid="{ACF08A71-6FB9-4FA9-9826-408B538B392B}"/>
    <cellStyle name="40% - Akzent6 3 2 3 3 2" xfId="4101" xr:uid="{C2F459A5-240D-4F36-B9F3-4A9F8ED78D01}"/>
    <cellStyle name="40% - Akzent6 3 2 3 4" xfId="4102" xr:uid="{8D06DE06-5975-497A-9609-1584B3BFA292}"/>
    <cellStyle name="40% - Akzent6 3 2 3_Volatility" xfId="4103" xr:uid="{5BA870E1-7477-4057-AB07-61F4B6EC4A46}"/>
    <cellStyle name="40% - Akzent6 3 2 4" xfId="4104" xr:uid="{FD3C2A4E-913A-4429-916C-D181C067DDC6}"/>
    <cellStyle name="40% - Akzent6 3 2 4 2" xfId="4105" xr:uid="{2E3D4408-0714-44D1-BD15-61305542CC11}"/>
    <cellStyle name="40% - Akzent6 3 2 4 2 2" xfId="4106" xr:uid="{6CB6CEF7-7D45-4672-8C0C-2B3F02BAC50F}"/>
    <cellStyle name="40% - Akzent6 3 2 4 3" xfId="4107" xr:uid="{CCF26C4A-F7B8-4D04-A092-39031ABC97FD}"/>
    <cellStyle name="40% - Akzent6 3 2 4_Volatility" xfId="4108" xr:uid="{6A963B8A-65CE-4CAF-BDD1-3769B1A39BCA}"/>
    <cellStyle name="40% - Akzent6 3 2 5" xfId="4109" xr:uid="{22A3A91B-8941-4750-A5AA-7FA030E6B3CD}"/>
    <cellStyle name="40% - Akzent6 3 2 5 2" xfId="4110" xr:uid="{CA87E6AF-B416-4137-9EC2-00CA3BF9256F}"/>
    <cellStyle name="40% - Akzent6 3 2 6" xfId="4111" xr:uid="{4358CF88-E625-46DB-9576-ADC69D765845}"/>
    <cellStyle name="40% - Akzent6 3 2_Volatility" xfId="4112" xr:uid="{97124656-AA0A-49BD-B908-9FC99612A302}"/>
    <cellStyle name="40% - Akzent6 3 3" xfId="4113" xr:uid="{558ED241-2EE3-4269-94DE-67B6ACECBDBD}"/>
    <cellStyle name="40% - Akzent6 3 3 2" xfId="4114" xr:uid="{69AC49DD-4026-49B1-8045-E4A0DD3CCC50}"/>
    <cellStyle name="40% - Akzent6 3 3 2 2" xfId="4115" xr:uid="{3E27285F-588F-45C7-B98E-A2A259EF09CB}"/>
    <cellStyle name="40% - Akzent6 3 3 2 2 2" xfId="4116" xr:uid="{76E0262F-1612-4554-94FF-6B0F2CAAA29C}"/>
    <cellStyle name="40% - Akzent6 3 3 2 2 2 2" xfId="4117" xr:uid="{E7C7C829-E031-445E-AC5D-CE9CA6ED5365}"/>
    <cellStyle name="40% - Akzent6 3 3 2 2 3" xfId="4118" xr:uid="{CAA33C8E-5C70-4ADC-8C8A-3A83B5209F77}"/>
    <cellStyle name="40% - Akzent6 3 3 2 2_Volatility" xfId="4119" xr:uid="{A7944289-1D0F-483B-8628-8F2B94C8390E}"/>
    <cellStyle name="40% - Akzent6 3 3 2 3" xfId="4120" xr:uid="{3C488972-9898-4562-9C91-EF7494EF208B}"/>
    <cellStyle name="40% - Akzent6 3 3 2 3 2" xfId="4121" xr:uid="{1BEDB52E-890E-4613-A70A-496BDA61A226}"/>
    <cellStyle name="40% - Akzent6 3 3 2 4" xfId="4122" xr:uid="{C9D3B51E-05D7-4612-8CB1-BE5BE5743AF1}"/>
    <cellStyle name="40% - Akzent6 3 3 2_Volatility" xfId="4123" xr:uid="{ADD532DF-16EA-4A58-A6A1-24BC9C8DF7EC}"/>
    <cellStyle name="40% - Akzent6 3 3 3" xfId="4124" xr:uid="{4BEB6EEE-490F-4367-A21A-F0D24ADDB63C}"/>
    <cellStyle name="40% - Akzent6 3 3 3 2" xfId="4125" xr:uid="{85878FA6-C11D-4A3C-9F0D-D82D4332B93D}"/>
    <cellStyle name="40% - Akzent6 3 3 3 2 2" xfId="4126" xr:uid="{ACAB6FAA-1EC4-4120-A7E6-271CC306355F}"/>
    <cellStyle name="40% - Akzent6 3 3 3 3" xfId="4127" xr:uid="{26C1CFAF-285B-4A51-8A33-AD70F4D7CCEC}"/>
    <cellStyle name="40% - Akzent6 3 3 3_Volatility" xfId="4128" xr:uid="{0C455D47-41C6-45FD-8924-CF99769DCBC4}"/>
    <cellStyle name="40% - Akzent6 3 3 4" xfId="4129" xr:uid="{22FF32BE-B3BF-4B50-AF1E-77BAF971D328}"/>
    <cellStyle name="40% - Akzent6 3 3 4 2" xfId="4130" xr:uid="{5958B24D-A18E-4369-B70D-F18038B87300}"/>
    <cellStyle name="40% - Akzent6 3 3 5" xfId="4131" xr:uid="{3975D1B2-E0B4-48A7-8B4F-73FC4D1AD08A}"/>
    <cellStyle name="40% - Akzent6 3 3_Volatility" xfId="4132" xr:uid="{A7A76E5B-51CE-447E-BCBB-3F0B6FC46513}"/>
    <cellStyle name="40% - Akzent6 3 4" xfId="4133" xr:uid="{3606DBE2-03BF-4289-BEAC-D01ECB66F02B}"/>
    <cellStyle name="40% - Akzent6 3 4 2" xfId="4134" xr:uid="{0B2F0626-D3B6-42B1-85A8-33A0712A27C0}"/>
    <cellStyle name="40% - Akzent6 3 4 2 2" xfId="4135" xr:uid="{2AFDEA7E-CC96-4163-BFA0-63F925E14604}"/>
    <cellStyle name="40% - Akzent6 3 4 2 2 2" xfId="4136" xr:uid="{F315FCBA-AB70-45A6-B00D-F5FBDDD206C6}"/>
    <cellStyle name="40% - Akzent6 3 4 2 3" xfId="4137" xr:uid="{0DF0E359-E556-4A58-9E2D-D1793985F880}"/>
    <cellStyle name="40% - Akzent6 3 4 2_Volatility" xfId="4138" xr:uid="{05515AE3-9B64-4638-A182-3469106E8732}"/>
    <cellStyle name="40% - Akzent6 3 4 3" xfId="4139" xr:uid="{EBF77CB8-9D35-4DD4-911D-4BC541B5D6A7}"/>
    <cellStyle name="40% - Akzent6 3 4 3 2" xfId="4140" xr:uid="{5FDD9BF5-2711-4E6C-93B3-116E81D5C9B6}"/>
    <cellStyle name="40% - Akzent6 3 4 4" xfId="4141" xr:uid="{5C1008F2-73A0-4934-AE65-94E81613C9E5}"/>
    <cellStyle name="40% - Akzent6 3 4_Volatility" xfId="4142" xr:uid="{C3812C53-263D-4A67-9981-AB2A14367C5B}"/>
    <cellStyle name="40% - Akzent6 3 5" xfId="4143" xr:uid="{4BC60199-5513-4AFE-A4E7-07D90C13DFED}"/>
    <cellStyle name="40% - Akzent6 3 5 2" xfId="4144" xr:uid="{DE925D70-8711-46C4-9B19-0A88A3FA7972}"/>
    <cellStyle name="40% - Akzent6 3 5 2 2" xfId="4145" xr:uid="{EBD06993-6676-46CE-9308-C539928FD87B}"/>
    <cellStyle name="40% - Akzent6 3 5 3" xfId="4146" xr:uid="{1E12CF8F-4C16-4FFE-A496-C58218E90D62}"/>
    <cellStyle name="40% - Akzent6 3 5_Volatility" xfId="4147" xr:uid="{6CEEFCEF-17E8-40F5-B91F-1F274CD52FD0}"/>
    <cellStyle name="40% - Akzent6 3 6" xfId="4148" xr:uid="{9AC15C77-73A4-4072-A095-B3F2030F5E1F}"/>
    <cellStyle name="40% - Akzent6 3 6 2" xfId="4149" xr:uid="{BCCF7626-C3CA-45E5-A09A-565FC9E3AA7C}"/>
    <cellStyle name="40% - Akzent6 3 7" xfId="4150" xr:uid="{F6A82A40-3C33-4A18-A4E8-069617BD6078}"/>
    <cellStyle name="40% - Akzent6 3_Volatility" xfId="4151" xr:uid="{9707E334-62DE-4549-947C-F99716DD8E29}"/>
    <cellStyle name="40% - Akzent6 4" xfId="4152" xr:uid="{5467B397-AC9A-4BF2-831F-0FCB70A3F1FE}"/>
    <cellStyle name="40% - Akzent6 4 2" xfId="4153" xr:uid="{0143F6A1-D2A3-43AE-82F1-A5ECC28B219D}"/>
    <cellStyle name="40% - Akzent6 4 2 2" xfId="4154" xr:uid="{8E48760C-BE96-454A-81F0-F4F97432E1E0}"/>
    <cellStyle name="40% - Akzent6 4 2 2 2" xfId="4155" xr:uid="{A940F889-5991-46D4-B20C-3D109E4B905F}"/>
    <cellStyle name="40% - Akzent6 4 2 2 2 2" xfId="4156" xr:uid="{40133242-2126-432D-AEE2-AD205FA16446}"/>
    <cellStyle name="40% - Akzent6 4 2 2 2 2 2" xfId="4157" xr:uid="{EB60E146-9181-43C2-9CE8-0050AD4C6D58}"/>
    <cellStyle name="40% - Akzent6 4 2 2 2 3" xfId="4158" xr:uid="{C3D43264-F438-4297-99B2-8C3DDB820FCA}"/>
    <cellStyle name="40% - Akzent6 4 2 2 2_Volatility" xfId="4159" xr:uid="{F20DD2F9-D7B5-431F-B4A9-815307023D35}"/>
    <cellStyle name="40% - Akzent6 4 2 2 3" xfId="4160" xr:uid="{15818C20-6304-4463-9C95-0A82C902A29D}"/>
    <cellStyle name="40% - Akzent6 4 2 2 3 2" xfId="4161" xr:uid="{4E5EBBB6-2107-4D81-BD51-DA80039505CC}"/>
    <cellStyle name="40% - Akzent6 4 2 2 4" xfId="4162" xr:uid="{7624E2FA-12D2-4258-8763-4E7BB9B40A25}"/>
    <cellStyle name="40% - Akzent6 4 2 2_Volatility" xfId="4163" xr:uid="{BCF3B638-FEB2-4AB3-9AAB-8BE9DBFE6D33}"/>
    <cellStyle name="40% - Akzent6 4 2 3" xfId="4164" xr:uid="{3FD9F97D-C4C1-415A-B585-9092AF539B25}"/>
    <cellStyle name="40% - Akzent6 4 2 3 2" xfId="4165" xr:uid="{36C7699D-01B2-4638-8637-1432D8300631}"/>
    <cellStyle name="40% - Akzent6 4 2 3 2 2" xfId="4166" xr:uid="{EBA6D4B5-C2AB-4F05-9B69-31820AAC6703}"/>
    <cellStyle name="40% - Akzent6 4 2 3 3" xfId="4167" xr:uid="{9FB0B2D9-D14A-4530-AAA5-EE1058632BA4}"/>
    <cellStyle name="40% - Akzent6 4 2 3_Volatility" xfId="4168" xr:uid="{870967DB-3BDB-4695-AA82-4FA90FBA2BCB}"/>
    <cellStyle name="40% - Akzent6 4 2 4" xfId="4169" xr:uid="{AB4A9C1B-9031-48B3-BB23-75347BEE2B7F}"/>
    <cellStyle name="40% - Akzent6 4 2 4 2" xfId="4170" xr:uid="{9F312C4B-B307-457A-82E7-3802434C4EBF}"/>
    <cellStyle name="40% - Akzent6 4 2 5" xfId="4171" xr:uid="{93600139-A36C-4152-B0CF-5E3C72251DBB}"/>
    <cellStyle name="40% - Akzent6 4 2_Volatility" xfId="4172" xr:uid="{8CFAF4CC-C10E-4C2A-B196-D450BCE6BEB5}"/>
    <cellStyle name="40% - Akzent6 4 3" xfId="4173" xr:uid="{E9D2231B-91E1-4D49-9B9E-6A8294137D18}"/>
    <cellStyle name="40% - Akzent6 4 3 2" xfId="4174" xr:uid="{D906F35F-9E44-4CEE-8AAB-90BCCA81083C}"/>
    <cellStyle name="40% - Akzent6 4 3 2 2" xfId="4175" xr:uid="{687CF4FA-C514-41D1-B9FD-345CD7442435}"/>
    <cellStyle name="40% - Akzent6 4 3 2 2 2" xfId="4176" xr:uid="{80801E35-1860-4DBD-A715-68FDC4DBA1E4}"/>
    <cellStyle name="40% - Akzent6 4 3 2 3" xfId="4177" xr:uid="{E01CBAED-305E-46EC-A917-FD693455BF91}"/>
    <cellStyle name="40% - Akzent6 4 3 2_Volatility" xfId="4178" xr:uid="{BAFECCAD-3935-4482-B592-95D691D2DDA9}"/>
    <cellStyle name="40% - Akzent6 4 3 3" xfId="4179" xr:uid="{528673B8-2CD2-4181-B07E-982ED4A76874}"/>
    <cellStyle name="40% - Akzent6 4 3 3 2" xfId="4180" xr:uid="{9477FCD7-459C-45E8-BFFF-BAEDE005DC24}"/>
    <cellStyle name="40% - Akzent6 4 3 4" xfId="4181" xr:uid="{7E9DD4C0-2593-48BD-8CCA-E4DD299BE2B7}"/>
    <cellStyle name="40% - Akzent6 4 3_Volatility" xfId="4182" xr:uid="{C56DE9FF-7222-4C32-86FE-A17340FB2FC4}"/>
    <cellStyle name="40% - Akzent6 4 4" xfId="4183" xr:uid="{5BD2FDC0-0CB5-4A0D-8CDD-2FAB418ABA4B}"/>
    <cellStyle name="40% - Akzent6 4 4 2" xfId="4184" xr:uid="{353B58F3-5E41-42BD-B33E-E15CC9EC9EF6}"/>
    <cellStyle name="40% - Akzent6 4 4 2 2" xfId="4185" xr:uid="{ABB43A0F-A68A-4086-B2CE-6F7D480D2CF8}"/>
    <cellStyle name="40% - Akzent6 4 4 3" xfId="4186" xr:uid="{AD452F45-22FA-4492-8385-1331E90BCEC8}"/>
    <cellStyle name="40% - Akzent6 4 4_Volatility" xfId="4187" xr:uid="{97D07A07-50B4-4E71-B3D2-8B5AC6BFC9EE}"/>
    <cellStyle name="40% - Akzent6 4 5" xfId="4188" xr:uid="{6B2D0F86-505D-4489-9F1E-0F12D8D8CC81}"/>
    <cellStyle name="40% - Akzent6 4 5 2" xfId="4189" xr:uid="{A7E2D087-D369-4EE6-924D-9A40F57550EA}"/>
    <cellStyle name="40% - Akzent6 4 6" xfId="4190" xr:uid="{74750FB7-5C38-4651-874D-5A2FEC3C1451}"/>
    <cellStyle name="40% - Akzent6 4_Volatility" xfId="4191" xr:uid="{773A25E6-2F7B-4053-921A-DDFA288B08B0}"/>
    <cellStyle name="40% - Akzent6 5" xfId="4192" xr:uid="{4D70C293-C190-47B4-A378-38761D06CA0F}"/>
    <cellStyle name="40% - Akzent6 5 2" xfId="4193" xr:uid="{CA19095C-9826-452C-8E70-0F9546FBAA26}"/>
    <cellStyle name="40% - Akzent6 5 2 2" xfId="4194" xr:uid="{BC47F7C9-4CD8-4176-AAFA-2B179206A003}"/>
    <cellStyle name="40% - Akzent6 5 2 2 2" xfId="4195" xr:uid="{B0AE9AF4-53AD-4030-B304-364C3C8B15D5}"/>
    <cellStyle name="40% - Akzent6 5 2 2 2 2" xfId="4196" xr:uid="{0294EB52-4F66-4A7F-B5A7-CC58FFD8FE9A}"/>
    <cellStyle name="40% - Akzent6 5 2 2 3" xfId="4197" xr:uid="{E2D7C265-A4F0-48F3-A97D-7398AF0408B0}"/>
    <cellStyle name="40% - Akzent6 5 2 2_Volatility" xfId="4198" xr:uid="{3BE3D009-517A-47CB-B3E9-632EAA862CD6}"/>
    <cellStyle name="40% - Akzent6 5 2 3" xfId="4199" xr:uid="{7465D441-777D-4109-89C7-A64A4E6713B4}"/>
    <cellStyle name="40% - Akzent6 5 2 3 2" xfId="4200" xr:uid="{34BCBEA5-7865-4745-A6CB-2DE110DA31D5}"/>
    <cellStyle name="40% - Akzent6 5 2 4" xfId="4201" xr:uid="{4B04A318-2B13-4619-948D-0172811C12E7}"/>
    <cellStyle name="40% - Akzent6 5 2_Volatility" xfId="4202" xr:uid="{7A2E5934-8794-47AF-9965-B7E71B2A2E32}"/>
    <cellStyle name="40% - Akzent6 5 3" xfId="4203" xr:uid="{47756940-77FD-41C9-A9ED-6C48EA21A347}"/>
    <cellStyle name="40% - Akzent6 5 3 2" xfId="4204" xr:uid="{169EFA3A-DF49-44B0-972F-8D48A10D0EFB}"/>
    <cellStyle name="40% - Akzent6 5 3 2 2" xfId="4205" xr:uid="{7F47FD78-449D-4AB4-BB82-57D7C02E0925}"/>
    <cellStyle name="40% - Akzent6 5 3 3" xfId="4206" xr:uid="{A3F8DFBB-AA0C-4760-98E5-E9A6CD6552E4}"/>
    <cellStyle name="40% - Akzent6 5 3_Volatility" xfId="4207" xr:uid="{91181711-BDA8-4864-8B24-DF50A7ACA477}"/>
    <cellStyle name="40% - Akzent6 5 4" xfId="4208" xr:uid="{4956BC2F-9F8A-4EE3-9BA9-2C21E3DD2319}"/>
    <cellStyle name="40% - Akzent6 5 4 2" xfId="4209" xr:uid="{78724FA6-F232-4944-8234-7902E944593C}"/>
    <cellStyle name="40% - Akzent6 5 5" xfId="4210" xr:uid="{BBF44274-E04F-48E1-BE91-1697885FF88E}"/>
    <cellStyle name="40% - Akzent6 5_Volatility" xfId="4211" xr:uid="{E8BACCB2-642A-4629-8361-1E0062BE7BCE}"/>
    <cellStyle name="40% - Akzent6 6" xfId="4212" xr:uid="{BAE6E0BF-5EB9-498E-B9A4-F28990EE3141}"/>
    <cellStyle name="40% - Akzent6 6 2" xfId="4213" xr:uid="{BD252CFB-0561-418E-A397-B8714B611F8A}"/>
    <cellStyle name="40% - Akzent6 6 2 2" xfId="4214" xr:uid="{D7DD772D-267C-4579-A440-EF6F60DC79A7}"/>
    <cellStyle name="40% - Akzent6 6 2 2 2" xfId="4215" xr:uid="{3FB2924F-CD96-4D9C-9FF6-D1F30612251F}"/>
    <cellStyle name="40% - Akzent6 6 2 3" xfId="4216" xr:uid="{29B06B7D-2687-4955-A1ED-694F939766FB}"/>
    <cellStyle name="40% - Akzent6 6 2_Volatility" xfId="4217" xr:uid="{EB7AE6B5-DD83-4AF2-913B-1033DFB3B019}"/>
    <cellStyle name="40% - Akzent6 6 3" xfId="4218" xr:uid="{7FA650A2-1935-41F9-8A3C-E9244B62F935}"/>
    <cellStyle name="40% - Akzent6 6 3 2" xfId="4219" xr:uid="{F3114D57-F71C-43AE-83FE-AFD3295C740A}"/>
    <cellStyle name="40% - Akzent6 6 4" xfId="4220" xr:uid="{B26F00D4-FFB8-4414-AC16-45B60CC7A67B}"/>
    <cellStyle name="40% - Akzent6 6_Volatility" xfId="4221" xr:uid="{A1FD2B84-0DA7-4BC4-B206-C2B0CA91E6D6}"/>
    <cellStyle name="40% - Akzent6 7" xfId="4222" xr:uid="{302A4A04-C091-438D-808C-117912E9E4C6}"/>
    <cellStyle name="40% - Akzent6 7 2" xfId="4223" xr:uid="{8388BF8D-181B-4F4C-9C3F-3E66CBB36CEF}"/>
    <cellStyle name="40% - Akzent6 7 2 2" xfId="4224" xr:uid="{8DE4E15D-79A2-4C69-9D92-82632918C024}"/>
    <cellStyle name="40% - Akzent6 7 3" xfId="4225" xr:uid="{71DBA3A4-0382-4773-A34C-2B28EDD8C9F2}"/>
    <cellStyle name="40% - Akzent6 7_Volatility" xfId="4226" xr:uid="{950D75DF-DAF5-446F-A08D-E9FF7EBFA237}"/>
    <cellStyle name="40% - Akzent6 8" xfId="4227" xr:uid="{44F7F5C1-3740-4EDC-B8E7-69AF5ED07D5D}"/>
    <cellStyle name="40% - Akzent6 8 2" xfId="4228" xr:uid="{D2D81644-0759-4FF3-B402-F1C1BA47935E}"/>
    <cellStyle name="40% - Akzent6 9" xfId="4229" xr:uid="{0DD38F7A-991B-4046-ACA4-372E89F32258}"/>
    <cellStyle name="40% - Akzent6_Volatility" xfId="4230" xr:uid="{0203B69C-E6AF-4EDE-B55D-E58072E7107D}"/>
    <cellStyle name="40% - Énfasis1" xfId="4231" xr:uid="{B37BA80B-4637-4022-882B-A32C8EDC6148}"/>
    <cellStyle name="40% - Énfasis1 2" xfId="4232" xr:uid="{980BD280-BBD6-4679-B1CA-2840D07514E6}"/>
    <cellStyle name="40% - Énfasis1 3" xfId="4233" xr:uid="{55704DBD-9315-43D8-BBB4-1FA0E1FF02C4}"/>
    <cellStyle name="40% - Énfasis1 4" xfId="4234" xr:uid="{10F348AB-7E97-43A7-A5FA-1E624735B01B}"/>
    <cellStyle name="40% - Énfasis1 5" xfId="4235" xr:uid="{75508358-5AED-4363-AADC-166CFA976754}"/>
    <cellStyle name="40% - Énfasis2" xfId="4236" xr:uid="{8919ECF0-760B-489A-BB45-7F24DBB8AAAB}"/>
    <cellStyle name="40% - Énfasis2 2" xfId="4237" xr:uid="{D661976C-2F30-480B-A303-32A5E164AFB1}"/>
    <cellStyle name="40% - Énfasis2 3" xfId="4238" xr:uid="{E55BF01B-62BD-481F-90A7-6871B568818F}"/>
    <cellStyle name="40% - Énfasis2 4" xfId="4239" xr:uid="{BC349A14-C412-4648-B721-181BA6142A98}"/>
    <cellStyle name="40% - Énfasis2 5" xfId="4240" xr:uid="{5282AF81-A6D8-431C-B73F-A8E3FEFDC569}"/>
    <cellStyle name="40% - Énfasis3" xfId="4241" xr:uid="{F4F4569B-54F8-4841-BBAA-320A7866118D}"/>
    <cellStyle name="40% - Énfasis3 2" xfId="4242" xr:uid="{4A46C8C0-600A-4212-BBF9-E25282E865A2}"/>
    <cellStyle name="40% - Énfasis3 3" xfId="4243" xr:uid="{BD307B06-2BAD-4B53-8CE8-609415F1290B}"/>
    <cellStyle name="40% - Énfasis3 4" xfId="4244" xr:uid="{6CFF1816-9C60-4030-A859-12C0C3ABE3D7}"/>
    <cellStyle name="40% - Énfasis3 5" xfId="4245" xr:uid="{AE984D9F-2542-4386-ABC8-B5FEE46483D9}"/>
    <cellStyle name="40% - Énfasis4" xfId="4246" xr:uid="{AD7EA729-B576-4DE3-88DA-7E2B14B840A4}"/>
    <cellStyle name="40% - Énfasis4 2" xfId="4247" xr:uid="{FF9C27FB-0549-42F7-91B0-E8237D6A1D17}"/>
    <cellStyle name="40% - Énfasis4 3" xfId="4248" xr:uid="{20E00408-94DA-4DCB-BA79-7690B6E24289}"/>
    <cellStyle name="40% - Énfasis4 4" xfId="4249" xr:uid="{C3384669-C1E0-4EEE-84FA-2E0ABD343680}"/>
    <cellStyle name="40% - Énfasis4 5" xfId="4250" xr:uid="{9E94F0F7-E87B-4DF9-8303-ECA22598086A}"/>
    <cellStyle name="40% - Énfasis5" xfId="4251" xr:uid="{03E6DE5B-CD37-4D44-AB3B-C9E7F7B587C5}"/>
    <cellStyle name="40% - Énfasis5 2" xfId="4252" xr:uid="{5ED882B6-510A-436E-AEB5-6C00DDFD84DF}"/>
    <cellStyle name="40% - Énfasis5 3" xfId="4253" xr:uid="{14DA7FC3-6632-44F4-88A7-362D46EB971B}"/>
    <cellStyle name="40% - Énfasis5 4" xfId="4254" xr:uid="{FB4D9ADE-6F31-482B-969F-A02FCBF01808}"/>
    <cellStyle name="40% - Énfasis5 5" xfId="4255" xr:uid="{CA51FDC5-F340-480A-AE09-1B718DEB4226}"/>
    <cellStyle name="40% - Énfasis6" xfId="4256" xr:uid="{8C8D2C83-CE5A-47F9-8887-ED5B3B8EDA02}"/>
    <cellStyle name="40% - Énfasis6 2" xfId="4257" xr:uid="{BFE03A95-F3EA-4EC6-BF6B-1367BEAF8B49}"/>
    <cellStyle name="40% - Énfasis6 3" xfId="4258" xr:uid="{C79A763D-28C3-4EA7-A875-50A3B748C446}"/>
    <cellStyle name="40% - Énfasis6 4" xfId="4259" xr:uid="{86C924F6-A54E-4940-8D68-120817D87F57}"/>
    <cellStyle name="40% - Énfasis6 5" xfId="4260" xr:uid="{84174817-EE04-4BB7-9392-866F078DD123}"/>
    <cellStyle name="60 % - Akzent1" xfId="31" xr:uid="{AF4F6E1E-47D4-4614-8D87-E221D75BF908}"/>
    <cellStyle name="60 % - Akzent2" xfId="32" xr:uid="{C1F55751-CC10-41E2-818C-87C04FC80C38}"/>
    <cellStyle name="60 % - Akzent3" xfId="33" xr:uid="{A38F12D6-57CB-4B9A-AD96-77412BAB7763}"/>
    <cellStyle name="60 % - Akzent4" xfId="34" xr:uid="{3C884546-1EC1-49C4-90C8-63A3F967FEA6}"/>
    <cellStyle name="60 % - Akzent5" xfId="35" xr:uid="{BA772842-B780-4E49-9ACF-E2B079D9CD36}"/>
    <cellStyle name="60 % - Akzent6" xfId="36" xr:uid="{658FC7FB-1188-4387-8F03-AA2438F58223}"/>
    <cellStyle name="60% - 1. jelölőszín" xfId="4261" xr:uid="{D93E800F-3E5C-48A3-A718-26D9EAEF5248}"/>
    <cellStyle name="60% - 2. jelölőszín" xfId="4262" xr:uid="{7C55B92F-EF46-4B07-807D-90B108D65982}"/>
    <cellStyle name="60% - 3. jelölőszín" xfId="4263" xr:uid="{F5F8750D-0086-4340-81C7-1BC9656684E1}"/>
    <cellStyle name="60% - 4. jelölőszín" xfId="4264" xr:uid="{41F456C2-36D5-4666-A38D-5EED91001FC2}"/>
    <cellStyle name="60% - 5. jelölőszín" xfId="4265" xr:uid="{4EED92D2-1BC5-4C00-97D6-5DFD02B53BCB}"/>
    <cellStyle name="60% - 6. jelölőszín" xfId="4266" xr:uid="{C85D73A6-FEBE-4E27-B150-8B2140E35AE1}"/>
    <cellStyle name="60% - Accent1 2" xfId="4267" xr:uid="{453C7D13-E0FA-4B0E-A7C9-0861FAC05DFC}"/>
    <cellStyle name="60% - Accent1 2 2" xfId="4268" xr:uid="{48DCEB97-693D-4BF0-9240-12E0F6EB888F}"/>
    <cellStyle name="60% - Accent1 2 2 2" xfId="4269" xr:uid="{198EB79B-6AD7-40DC-B4CA-25F4B446C273}"/>
    <cellStyle name="60% - Accent1 2 2 3" xfId="4270" xr:uid="{5581B063-3B90-4D6F-91F7-81F5F52B698C}"/>
    <cellStyle name="60% - Accent1 2 3" xfId="4271" xr:uid="{EAAEA2EB-B7D8-434A-92F6-3542DAE5E502}"/>
    <cellStyle name="60% - Accent1 2_CAD-L.C." xfId="4272" xr:uid="{BB6E07A6-AFF1-40FF-A934-12E6F4E49531}"/>
    <cellStyle name="60% - Accent1 3" xfId="4273" xr:uid="{CB333F13-64D0-45B5-8F4F-16ADC84806FD}"/>
    <cellStyle name="60% - Accent1 3 2" xfId="4274" xr:uid="{C15DCE38-32C5-4669-8E42-8B3AE8421BC8}"/>
    <cellStyle name="60% - Accent1 3 3" xfId="4275" xr:uid="{2110CE03-C991-4BC5-A712-CE0C9BEE17C0}"/>
    <cellStyle name="60% - Accent1 3 4" xfId="4276" xr:uid="{A9BDED65-BA4E-4F15-91BB-703FCF0213B1}"/>
    <cellStyle name="60% - Accent1 3_CAD-L.C." xfId="4277" xr:uid="{AFECECB4-B2D6-4AAE-9704-D430FB8AE20B}"/>
    <cellStyle name="60% - Accent1 4" xfId="4278" xr:uid="{CA8FA1EB-0DA4-408D-A39E-5A5506BC7789}"/>
    <cellStyle name="60% - Accent1 5" xfId="4279" xr:uid="{FA84920D-CBDB-4A01-9702-1D0396241030}"/>
    <cellStyle name="60% - Accent2 2" xfId="4280" xr:uid="{97985710-D913-484A-928E-FFE8E98986BA}"/>
    <cellStyle name="60% - Accent2 2 2" xfId="4281" xr:uid="{58464E0A-1503-428C-BDC5-D9BA556283C4}"/>
    <cellStyle name="60% - Accent2 2 2 2" xfId="4282" xr:uid="{B0FBFBD1-A0B7-4C74-9A0E-209C5AF28589}"/>
    <cellStyle name="60% - Accent2 2 2 3" xfId="4283" xr:uid="{D4043564-E258-4D4D-BB85-16CFF6C64708}"/>
    <cellStyle name="60% - Accent2 2 3" xfId="4284" xr:uid="{6575BB0F-FD0E-45A5-84D9-DF77025B6001}"/>
    <cellStyle name="60% - Accent2 2_CAD-L.C." xfId="4285" xr:uid="{C2394443-69F1-438C-A623-46AE46DABE1F}"/>
    <cellStyle name="60% - Accent2 3" xfId="4286" xr:uid="{74B13893-B931-47F5-8963-E2BE47E217FD}"/>
    <cellStyle name="60% - Accent2 3 2" xfId="4287" xr:uid="{4D459A4D-040D-4D0B-869E-BAEEE334007E}"/>
    <cellStyle name="60% - Accent2 3 3" xfId="4288" xr:uid="{8D051763-F633-44C9-8FCF-F9E6B9DCF0B6}"/>
    <cellStyle name="60% - Accent2 3 4" xfId="4289" xr:uid="{DC0C3F4E-577C-4543-9E4F-73BBB6AAE7E3}"/>
    <cellStyle name="60% - Accent2 3_CAD-L.C." xfId="4290" xr:uid="{E7C1AC54-DCCF-4474-97DA-FB99D90C01A6}"/>
    <cellStyle name="60% - Accent2 4" xfId="4291" xr:uid="{6A6122C2-33F3-4FFD-BFA2-128179E686C2}"/>
    <cellStyle name="60% - Accent2 5" xfId="4292" xr:uid="{AA9C0526-41D6-4B0D-81FF-9A034781B9A7}"/>
    <cellStyle name="60% - Accent3 2" xfId="4293" xr:uid="{4190FEAF-8590-4BE8-AD51-769DCED9833A}"/>
    <cellStyle name="60% - Accent3 2 2" xfId="4294" xr:uid="{83425C58-6DEB-4638-87C5-6DB98B7A91B6}"/>
    <cellStyle name="60% - Accent3 2 2 2" xfId="4295" xr:uid="{4C00116D-A827-4509-BF93-08AEDA167150}"/>
    <cellStyle name="60% - Accent3 2 2 3" xfId="4296" xr:uid="{5D8924F4-1560-475C-A0D9-5DDB6A1E6F90}"/>
    <cellStyle name="60% - Accent3 2 3" xfId="4297" xr:uid="{660BA65C-0994-4509-A243-2C9A50AC611D}"/>
    <cellStyle name="60% - Accent3 2_CAD-L.C." xfId="4298" xr:uid="{8913224D-BD63-48F4-8A9B-07D6F6A58CE3}"/>
    <cellStyle name="60% - Accent3 3" xfId="4299" xr:uid="{7F07FDCC-8E54-4F1A-A225-A53B4F348957}"/>
    <cellStyle name="60% - Accent3 3 2" xfId="4300" xr:uid="{C73E5754-AB0E-49F5-A575-40D46C3AEBBE}"/>
    <cellStyle name="60% - Accent3 3 3" xfId="4301" xr:uid="{0625498F-86FF-4DCD-9664-7D32D48DCACA}"/>
    <cellStyle name="60% - Accent3 3 4" xfId="4302" xr:uid="{0BE8B187-194F-4A20-85C7-E56938192935}"/>
    <cellStyle name="60% - Accent3 3_CAD-L.C." xfId="4303" xr:uid="{9F3382B5-86E0-4FC8-83EF-451CA7957A9C}"/>
    <cellStyle name="60% - Accent3 4" xfId="4304" xr:uid="{ABADB7BA-7185-4978-B652-F111C8FA7357}"/>
    <cellStyle name="60% - Accent3 5" xfId="4305" xr:uid="{6D1095C2-2F28-4643-8DB2-E6C12FA752BC}"/>
    <cellStyle name="60% - Accent4 2" xfId="4306" xr:uid="{02F26BCE-669E-420D-80C9-8040F6372A04}"/>
    <cellStyle name="60% - Accent4 2 2" xfId="4307" xr:uid="{E19FD196-5C56-4551-B55B-3DCECBF7FF3B}"/>
    <cellStyle name="60% - Accent4 2 2 2" xfId="4308" xr:uid="{885782D6-556C-4D54-9F93-CB7739004A6E}"/>
    <cellStyle name="60% - Accent4 2 2 3" xfId="4309" xr:uid="{F2CD5709-7EF9-42C7-82B2-1677B19C4CCA}"/>
    <cellStyle name="60% - Accent4 2 3" xfId="4310" xr:uid="{AF5842F5-04EE-4645-84FA-B05A984F47BB}"/>
    <cellStyle name="60% - Accent4 2_CAD-L.C." xfId="4311" xr:uid="{3EC2ED98-93DA-4DCF-A2F0-283A05BBC333}"/>
    <cellStyle name="60% - Accent4 3" xfId="4312" xr:uid="{1E9119E8-33C5-471E-9FA0-1B39BEF36A9A}"/>
    <cellStyle name="60% - Accent4 3 2" xfId="4313" xr:uid="{26734C4A-8C7C-404C-94C8-71416D49E2D7}"/>
    <cellStyle name="60% - Accent4 3 3" xfId="4314" xr:uid="{ADE1E8C8-A5F8-4540-A6E7-290405B898F1}"/>
    <cellStyle name="60% - Accent4 3 4" xfId="4315" xr:uid="{498921E7-B92C-46C7-A066-FD6F0A7383B2}"/>
    <cellStyle name="60% - Accent4 3_CAD-L.C." xfId="4316" xr:uid="{7EFFCFFE-E787-44E3-B093-CE06DB2868E3}"/>
    <cellStyle name="60% - Accent4 4" xfId="4317" xr:uid="{224AF271-7AF0-4C66-B292-BF4167A9F626}"/>
    <cellStyle name="60% - Accent4 5" xfId="4318" xr:uid="{ADA9CFA9-BBB2-4223-B4F8-F80E0A0B305F}"/>
    <cellStyle name="60% - Accent5 2" xfId="4319" xr:uid="{DE9EEDDA-EF43-4040-9C0F-E46437709D77}"/>
    <cellStyle name="60% - Accent5 2 2" xfId="4320" xr:uid="{D2FEF2AA-E4FB-4703-8C61-AB96E41D0528}"/>
    <cellStyle name="60% - Accent5 2 2 2" xfId="4321" xr:uid="{45049926-EB21-443B-BA8E-27700BC1A27B}"/>
    <cellStyle name="60% - Accent5 2 2 3" xfId="4322" xr:uid="{55745487-CD86-4ED1-81FA-C007BD85D08D}"/>
    <cellStyle name="60% - Accent5 2 3" xfId="4323" xr:uid="{48D18B61-3720-4E71-8323-85A4BC5C2EF7}"/>
    <cellStyle name="60% - Accent5 2_CAD-L.C." xfId="4324" xr:uid="{5DF3AAF3-7D54-4064-AC2B-E6B1A8A0F501}"/>
    <cellStyle name="60% - Accent5 3" xfId="4325" xr:uid="{8FF09D17-B422-4C7D-9FB2-094DE027B825}"/>
    <cellStyle name="60% - Accent5 3 2" xfId="4326" xr:uid="{074943E3-E327-414A-8318-955367507FA6}"/>
    <cellStyle name="60% - Accent5 3 3" xfId="4327" xr:uid="{EEC21FD6-E654-4E34-88FC-F703393536B6}"/>
    <cellStyle name="60% - Accent5 3 4" xfId="4328" xr:uid="{D0219BB4-E2DC-4158-9EA7-E6E3645B8CA3}"/>
    <cellStyle name="60% - Accent5 3_CAD-L.C." xfId="4329" xr:uid="{0BFC5B9F-EBE5-433A-A465-519878564DFB}"/>
    <cellStyle name="60% - Accent5 4" xfId="4330" xr:uid="{D1AA3205-622F-4DBD-AA11-8447007BF4DF}"/>
    <cellStyle name="60% - Accent5 5" xfId="4331" xr:uid="{94D573BE-8E9D-4210-B3C8-D0141CA85D0F}"/>
    <cellStyle name="60% - Accent6 2" xfId="4332" xr:uid="{8941934E-1AA5-4366-A2A2-1BE1F8892F1C}"/>
    <cellStyle name="60% - Accent6 2 2" xfId="4333" xr:uid="{47E9A8E0-2CE9-4B7B-9FF2-1AB695550396}"/>
    <cellStyle name="60% - Accent6 2 2 2" xfId="4334" xr:uid="{A59E6261-D283-4CBC-AB26-950DAD052850}"/>
    <cellStyle name="60% - Accent6 2 2 3" xfId="4335" xr:uid="{5884DF64-63BF-4781-BDD3-66983E6FBDF4}"/>
    <cellStyle name="60% - Accent6 2 3" xfId="4336" xr:uid="{B29BF995-CAE8-4EF6-93A8-B62939C24A9A}"/>
    <cellStyle name="60% - Accent6 2_CAD-L.C." xfId="4337" xr:uid="{5B99514F-E203-4857-9AD4-64D27E1C5EB4}"/>
    <cellStyle name="60% - Accent6 3" xfId="4338" xr:uid="{B7C1525E-DB83-4879-AD47-6EE368A21C05}"/>
    <cellStyle name="60% - Accent6 3 2" xfId="4339" xr:uid="{B4568CA2-205E-43D5-AA70-E529C5F9CD58}"/>
    <cellStyle name="60% - Accent6 3 3" xfId="4340" xr:uid="{87A5B060-6F8B-4905-BDC1-523B2D6656A3}"/>
    <cellStyle name="60% - Accent6 3 4" xfId="4341" xr:uid="{5C5F56A5-EC0B-44DD-BDD5-5DA45B9199DB}"/>
    <cellStyle name="60% - Accent6 3_CAD-L.C." xfId="4342" xr:uid="{78D9312F-1AD9-4840-B834-DABC6B6AFC7E}"/>
    <cellStyle name="60% - Accent6 4" xfId="4343" xr:uid="{553695E9-545C-4F3E-B279-F49F6C3AD1CE}"/>
    <cellStyle name="60% - Accent6 5" xfId="4344" xr:uid="{0C650BAE-51EE-4345-8E73-40906C189002}"/>
    <cellStyle name="60% - Énfasis1" xfId="4345" xr:uid="{843EF82F-72DE-43A2-BE44-CC15B99DFB55}"/>
    <cellStyle name="60% - Énfasis2" xfId="4346" xr:uid="{C7D0B44C-FADD-4499-B966-DC406716B2B9}"/>
    <cellStyle name="60% - Énfasis3" xfId="4347" xr:uid="{8A79CFFA-A723-4E8E-91ED-F06CDF88FE1D}"/>
    <cellStyle name="60% - Énfasis4" xfId="4348" xr:uid="{75E450E0-DA76-4C4B-8C3A-275EFBE5BFF3}"/>
    <cellStyle name="60% - Énfasis5" xfId="4349" xr:uid="{D79370F7-3749-482F-A9B9-5453F1955DF8}"/>
    <cellStyle name="60% - Énfasis6" xfId="4350" xr:uid="{960B812A-6192-4B80-8ACB-868F5FF94F67}"/>
    <cellStyle name="Accent1 2" xfId="4351" xr:uid="{AE3F6F31-2DAD-46A0-BDE1-63B01789AB8E}"/>
    <cellStyle name="Accent1 2 2" xfId="4352" xr:uid="{D699D4BB-6461-473A-9C9F-199E79C4FC56}"/>
    <cellStyle name="Accent1 2 2 2" xfId="4353" xr:uid="{FA85E7CE-70AE-43BD-B905-789C49C8E7B9}"/>
    <cellStyle name="Accent1 2 2 3" xfId="4354" xr:uid="{DFAA7882-5C87-4AB1-BD0E-A49191E558E7}"/>
    <cellStyle name="Accent1 2 3" xfId="4355" xr:uid="{083303DE-5B8C-4DEE-B01B-87DA95215DE3}"/>
    <cellStyle name="Accent1 2_CAD-L.C." xfId="4356" xr:uid="{A1A1C505-A035-492E-B2BF-335F6520BFC4}"/>
    <cellStyle name="Accent1 3" xfId="4357" xr:uid="{F4A7FEB0-2DF0-45CA-A85F-A54A2F597CA0}"/>
    <cellStyle name="Accent1 3 2" xfId="4358" xr:uid="{5DFC3D7C-2AEF-4739-9BDC-D071F12C939C}"/>
    <cellStyle name="Accent1 3_CAD-L.C." xfId="4359" xr:uid="{2169182A-13DC-4BA7-9FF3-CAE07212F6BE}"/>
    <cellStyle name="Accent1 4" xfId="4360" xr:uid="{5B861D27-22F3-4F6B-A7FA-B1DB2AD0AFFF}"/>
    <cellStyle name="Accent2 2" xfId="4361" xr:uid="{42E250A1-1D35-4F9C-8F47-D66F0FA4248D}"/>
    <cellStyle name="Accent2 2 2" xfId="4362" xr:uid="{87511F3E-0650-403A-A8DA-5D04D56EBFC3}"/>
    <cellStyle name="Accent2 2 2 2" xfId="4363" xr:uid="{EBEB61FC-74A5-4918-A8C8-218934B0AEBB}"/>
    <cellStyle name="Accent2 2 2 3" xfId="4364" xr:uid="{5DCEB1FA-643F-4430-B72F-B82B27289282}"/>
    <cellStyle name="Accent2 2 3" xfId="4365" xr:uid="{39E1AD25-931C-41B4-A971-2A7661D8BABA}"/>
    <cellStyle name="Accent2 2_CAD-L.C." xfId="4366" xr:uid="{4451A5BA-50C9-44B4-AEA5-9F188B9FF0B1}"/>
    <cellStyle name="Accent2 3" xfId="4367" xr:uid="{20B81E12-62E3-4316-B966-26DB2E466F81}"/>
    <cellStyle name="Accent2 3 2" xfId="4368" xr:uid="{67FB2279-40C9-4314-802D-165B6760CEEB}"/>
    <cellStyle name="Accent2 3_CAD-L.C." xfId="4369" xr:uid="{764872BE-8E14-44FB-8807-6FDABCECBF35}"/>
    <cellStyle name="Accent2 4" xfId="4370" xr:uid="{0BF7742F-74EF-41A4-A240-9E5D3F4B3BE4}"/>
    <cellStyle name="Accent3 2" xfId="4371" xr:uid="{396984F3-FA7B-4758-B572-950B897B95F3}"/>
    <cellStyle name="Accent3 2 2" xfId="4372" xr:uid="{686460F2-A8E2-4D1D-A9D4-455D6F21163F}"/>
    <cellStyle name="Accent3 2 2 2" xfId="4373" xr:uid="{45E019F2-83EA-40A6-8647-F4110141350E}"/>
    <cellStyle name="Accent3 2 2 3" xfId="4374" xr:uid="{53D692BE-991A-4D24-82DC-30E713B1AF2C}"/>
    <cellStyle name="Accent3 2 3" xfId="4375" xr:uid="{0B6A2E8E-55E3-459C-88C0-3D4A53FA087A}"/>
    <cellStyle name="Accent3 2_CAD-L.C." xfId="4376" xr:uid="{B0ADFAD1-A994-4CE5-A5E5-C1C1114D0C1C}"/>
    <cellStyle name="Accent3 3" xfId="4377" xr:uid="{9AC79EE6-6029-461A-9B88-6629B0FB0D63}"/>
    <cellStyle name="Accent3 3 2" xfId="4378" xr:uid="{2772D8B6-D0EE-47A9-A8BC-B4C4E7C6CC9F}"/>
    <cellStyle name="Accent3 3_CAD-L.C." xfId="4379" xr:uid="{11AD8434-C66C-445C-AC2D-6F9CE736D715}"/>
    <cellStyle name="Accent3 4" xfId="4380" xr:uid="{57390A62-21CF-46E8-9669-669D292320E4}"/>
    <cellStyle name="Accent4 2" xfId="4381" xr:uid="{978CCF14-8CCB-4FDE-B476-5E117C39EE00}"/>
    <cellStyle name="Accent4 2 2" xfId="4382" xr:uid="{AC9C0B36-87FB-4BD0-A56B-AF81B87C162A}"/>
    <cellStyle name="Accent4 2 2 2" xfId="4383" xr:uid="{83E57B03-64C7-4353-88B8-6FE873BAB035}"/>
    <cellStyle name="Accent4 2 2 3" xfId="4384" xr:uid="{2CC77C2A-1D8D-4CC0-B8AD-43C4B9387C76}"/>
    <cellStyle name="Accent4 2 3" xfId="4385" xr:uid="{01D8F7DD-B8C0-471C-9E02-A08036D3EEE6}"/>
    <cellStyle name="Accent4 2_CAD-L.C." xfId="4386" xr:uid="{D8E8732B-F761-45BE-AF5C-437CFF1E94E1}"/>
    <cellStyle name="Accent4 3" xfId="4387" xr:uid="{52130115-02B1-4055-8E2F-D5D47F70ED57}"/>
    <cellStyle name="Accent4 3 2" xfId="4388" xr:uid="{FD86F8D4-B189-4A95-BD3B-6D6B1DF05B2A}"/>
    <cellStyle name="Accent4 3_CAD-L.C." xfId="4389" xr:uid="{4F92F858-2A34-4FC9-8B83-273969923296}"/>
    <cellStyle name="Accent4 4" xfId="4390" xr:uid="{C812E2AC-58D6-4B10-999F-11BCA6911DD2}"/>
    <cellStyle name="Accent5 2" xfId="4391" xr:uid="{CE8C7E65-DCE7-4A61-B767-9BAB613936A7}"/>
    <cellStyle name="Accent5 2 2" xfId="4392" xr:uid="{79C521DB-08C7-4635-82E5-E8896CA74DEC}"/>
    <cellStyle name="Accent5 2 2 2" xfId="4393" xr:uid="{40C8BCEB-EF72-4F49-AEF6-405E0927F320}"/>
    <cellStyle name="Accent5 2 2 3" xfId="4394" xr:uid="{48FDEDE7-CD10-46B4-BE43-BAEB30329269}"/>
    <cellStyle name="Accent5 2 3" xfId="4395" xr:uid="{7C5499C8-F449-41B3-AB43-98B416621D38}"/>
    <cellStyle name="Accent5 2_CAD-L.C." xfId="4396" xr:uid="{A798FCDB-5CDF-44B5-9B00-F9348B414BC3}"/>
    <cellStyle name="Accent5 3" xfId="4397" xr:uid="{3A2829FA-8043-4830-89F5-9EE7F7157736}"/>
    <cellStyle name="Accent5 3 2" xfId="4398" xr:uid="{A127C941-982E-4B12-8699-1BB0BD6FEDD5}"/>
    <cellStyle name="Accent5 3_CAD-L.C." xfId="4399" xr:uid="{F4E8F82E-65E8-4265-96D1-6EBBC2AA3448}"/>
    <cellStyle name="Accent5 4" xfId="4400" xr:uid="{566EF34D-F1BD-4C4C-8AC6-ECB10C7DE1F3}"/>
    <cellStyle name="Accent6 2" xfId="4401" xr:uid="{3EB8EE21-5429-4C9E-8851-D43F8AD4C516}"/>
    <cellStyle name="Accent6 2 2" xfId="4402" xr:uid="{293F3D88-7EB4-4266-A06F-318E7F8F6BCF}"/>
    <cellStyle name="Accent6 2 2 2" xfId="4403" xr:uid="{505EB498-2485-49AE-BA6E-F786C7FB09FD}"/>
    <cellStyle name="Accent6 2 2 3" xfId="4404" xr:uid="{850C9EC5-E521-4EF8-AE25-27E142E3ED4C}"/>
    <cellStyle name="Accent6 2 3" xfId="4405" xr:uid="{C831B7B7-FA9D-4298-90B3-3AF945EF1CFF}"/>
    <cellStyle name="Accent6 2_CAD-L.C." xfId="4406" xr:uid="{D9FE0A8D-01CB-4C10-BB25-CE7C0CBB5671}"/>
    <cellStyle name="Accent6 3" xfId="4407" xr:uid="{41F7F55E-75F6-478F-B546-AAEFC9EC0ECC}"/>
    <cellStyle name="Accent6 3 2" xfId="4408" xr:uid="{ABE560CB-6B52-4669-BAE2-68F72780D0D5}"/>
    <cellStyle name="Accent6 3_CAD-L.C." xfId="4409" xr:uid="{82079BC1-2C6A-4CBF-B63E-19EF732B9313}"/>
    <cellStyle name="Accent6 4" xfId="4410" xr:uid="{1725A1C6-0764-4E70-8D79-F27F4DA162D5}"/>
    <cellStyle name="Akzent1" xfId="37" xr:uid="{45A3B6AE-7EA5-41D4-A514-750369F0F703}"/>
    <cellStyle name="Akzent2" xfId="38" xr:uid="{129C01D2-D7FC-43D0-B993-617382BE3951}"/>
    <cellStyle name="Akzent3" xfId="39" xr:uid="{98E3EE93-2748-4875-B13B-217B12AADB07}"/>
    <cellStyle name="Akzent4" xfId="40" xr:uid="{0463AAE3-F1BD-4455-8972-A3329E26B06A}"/>
    <cellStyle name="Akzent5" xfId="41" xr:uid="{6754C839-24AC-4095-95CC-C5D57317B37E}"/>
    <cellStyle name="Akzent6" xfId="42" xr:uid="{43CF4CD3-9B05-4D04-A71D-920F6137416A}"/>
    <cellStyle name="Ausgabe" xfId="43" xr:uid="{5F98374F-0E1B-4FB8-ACB7-A14A0102C696}"/>
    <cellStyle name="Bad 2" xfId="4411" xr:uid="{C15E793B-5795-46C1-9872-BB0F25EA947D}"/>
    <cellStyle name="Bad 2 2" xfId="4412" xr:uid="{206FC359-03E1-4182-8D02-1D7FD9DB7090}"/>
    <cellStyle name="Bad 2 2 2" xfId="4413" xr:uid="{FE7A41C5-7E17-4B52-9BC7-F2E8B9B4D2F7}"/>
    <cellStyle name="Bad 2 2 3" xfId="4414" xr:uid="{B7B06FAE-AEE0-4A56-BA98-6B59C938C26D}"/>
    <cellStyle name="Bad 2 3" xfId="4415" xr:uid="{F0545571-3523-4F1E-ACA4-658EF1A13C86}"/>
    <cellStyle name="Bad 2_CAD-L.C." xfId="4416" xr:uid="{B758B746-4180-4C36-A708-0F1553071ED7}"/>
    <cellStyle name="Bad 3" xfId="4417" xr:uid="{6258E0B6-CF37-4EC6-9106-C5F92D4C6345}"/>
    <cellStyle name="Bad 3 2" xfId="4418" xr:uid="{91D89041-B829-4B86-831A-92BD708A57F5}"/>
    <cellStyle name="Bad 3 3" xfId="4419" xr:uid="{E5DB4DA5-76EF-46FF-8404-30142433F52E}"/>
    <cellStyle name="Bad 3 4" xfId="4420" xr:uid="{8E399CD2-5077-4BA3-9B9D-4F97D7D459B4}"/>
    <cellStyle name="Bad 3_CAD-L.C." xfId="4421" xr:uid="{B4A896EC-0B6E-4163-B7DE-6EB1C22E0CC6}"/>
    <cellStyle name="Bad 4" xfId="4422" xr:uid="{0A315431-B2DB-4EEE-85CB-8EB718371218}"/>
    <cellStyle name="Berechnung" xfId="44" xr:uid="{F0AD1160-9379-4D6A-80AB-DAAC58E98B64}"/>
    <cellStyle name="Bevitel" xfId="4423" xr:uid="{DBDFC89C-CE94-4E3F-A5ED-B9AB0879F34D}"/>
    <cellStyle name="Bevitel 2" xfId="4424" xr:uid="{4F346B82-328C-406B-AF8F-CC8E7D135163}"/>
    <cellStyle name="Bevitel 2 10" xfId="4425" xr:uid="{1D1A7F55-3845-49AE-9DC0-3F50BB49C9D3}"/>
    <cellStyle name="Bevitel 2 10 2" xfId="4426" xr:uid="{9D1EC0D3-9B36-45B8-9090-A538C185900A}"/>
    <cellStyle name="Bevitel 2 10 2 2" xfId="4427" xr:uid="{79E87CDA-AA36-4A8E-A485-97ED42D25BED}"/>
    <cellStyle name="Bevitel 2 10 2 2 2" xfId="4428" xr:uid="{B1AFDD1A-8A77-40C8-9F0B-EED513CA478F}"/>
    <cellStyle name="Bevitel 2 10 2 2 2 2" xfId="4429" xr:uid="{C7FB8218-0AE5-4672-A5AD-64FA70D7D417}"/>
    <cellStyle name="Bevitel 2 10 2 2 3" xfId="4430" xr:uid="{A35A1BD4-589B-416E-82C9-AAACD2BD4A45}"/>
    <cellStyle name="Bevitel 2 10 2 3" xfId="4431" xr:uid="{60A83375-A352-4B49-90CF-EE78EC8D3C28}"/>
    <cellStyle name="Bevitel 2 10 2 3 2" xfId="4432" xr:uid="{BFC991BD-8E34-4701-B018-65F6040A72CE}"/>
    <cellStyle name="Bevitel 2 10 2 3 2 2" xfId="4433" xr:uid="{FDD4633C-282A-49CB-8801-93ABAC1E1F5C}"/>
    <cellStyle name="Bevitel 2 10 2 3 3" xfId="4434" xr:uid="{02CDB672-9131-4F08-8C77-F910F7CF43CB}"/>
    <cellStyle name="Bevitel 2 10 2 4" xfId="4435" xr:uid="{354225D2-F942-4B5C-9378-DAC541E36FD4}"/>
    <cellStyle name="Bevitel 2 10 2 4 2" xfId="4436" xr:uid="{B0A37205-DAB0-4DBA-AB83-CDA25838D411}"/>
    <cellStyle name="Bevitel 2 10 2 5" xfId="4437" xr:uid="{0F83A76E-EB28-4518-AA9B-B82990FAC4B2}"/>
    <cellStyle name="Bevitel 2 10 3" xfId="4438" xr:uid="{2B044AA4-18BE-4803-8985-4A4D9233ED1A}"/>
    <cellStyle name="Bevitel 2 10 3 2" xfId="4439" xr:uid="{2F774A3E-8F2E-4C46-9E57-AFD7C5913BC6}"/>
    <cellStyle name="Bevitel 2 10 3 2 2" xfId="4440" xr:uid="{AE93BDC8-2282-4E24-971F-58A739A5281A}"/>
    <cellStyle name="Bevitel 2 10 3 3" xfId="4441" xr:uid="{D7A3D893-1043-4D9E-89D0-926D871AD8CC}"/>
    <cellStyle name="Bevitel 2 10 4" xfId="4442" xr:uid="{EA09DC79-7A73-4FE3-8E7A-F00FF0B57220}"/>
    <cellStyle name="Bevitel 2 10 4 2" xfId="4443" xr:uid="{51E747AC-1447-4EDE-87D3-FD3AF4FAA6E7}"/>
    <cellStyle name="Bevitel 2 10 5" xfId="4444" xr:uid="{E52897C6-BE6E-4FA4-BE0B-3B17B495CEAA}"/>
    <cellStyle name="Bevitel 2 11" xfId="4445" xr:uid="{2A3059EB-8726-473D-B57D-27DA9E2CF96C}"/>
    <cellStyle name="Bevitel 2 11 2" xfId="4446" xr:uid="{A6099EC1-2BEA-46C4-9558-FE85DDB4B24F}"/>
    <cellStyle name="Bevitel 2 11 2 2" xfId="4447" xr:uid="{D9E77E91-B0E5-495B-A759-DC5A96B35928}"/>
    <cellStyle name="Bevitel 2 11 2 2 2" xfId="4448" xr:uid="{7D49974D-5C2D-4B20-8C80-1994397A1251}"/>
    <cellStyle name="Bevitel 2 11 2 2 2 2" xfId="4449" xr:uid="{C71F337D-5701-41CC-AB6F-2BBB336C3F85}"/>
    <cellStyle name="Bevitel 2 11 2 2 3" xfId="4450" xr:uid="{7DA4FD86-CA4E-443E-8A9D-D26FDC5D9A8B}"/>
    <cellStyle name="Bevitel 2 11 2 3" xfId="4451" xr:uid="{C9F904C9-8319-45E0-8E83-F8680A9E77EA}"/>
    <cellStyle name="Bevitel 2 11 2 3 2" xfId="4452" xr:uid="{A04140F2-4990-4F2C-88B3-CB05B5696D15}"/>
    <cellStyle name="Bevitel 2 11 2 3 2 2" xfId="4453" xr:uid="{0F4CAED5-9027-4ADA-9559-31401195E4E5}"/>
    <cellStyle name="Bevitel 2 11 2 3 3" xfId="4454" xr:uid="{F5E396CE-6651-4956-A48F-F04F6C59E0EE}"/>
    <cellStyle name="Bevitel 2 11 2 4" xfId="4455" xr:uid="{A2B2E0D7-32D7-4D7C-A0BD-6EE6DD96DE95}"/>
    <cellStyle name="Bevitel 2 11 2 4 2" xfId="4456" xr:uid="{FE0994A8-8110-4579-85ED-B0601F7708B5}"/>
    <cellStyle name="Bevitel 2 11 2 5" xfId="4457" xr:uid="{AF2966F8-6F98-42A9-8E3D-804963D84E6A}"/>
    <cellStyle name="Bevitel 2 11 3" xfId="4458" xr:uid="{5D89D0F8-E508-4C66-9987-5BE4BFA0E814}"/>
    <cellStyle name="Bevitel 2 11 3 2" xfId="4459" xr:uid="{D18B11CF-9E61-44CE-8A8F-486EF0EA9D83}"/>
    <cellStyle name="Bevitel 2 11 3 2 2" xfId="4460" xr:uid="{41DBD95C-A7B3-4872-A6A3-14B8E540C5C9}"/>
    <cellStyle name="Bevitel 2 11 3 3" xfId="4461" xr:uid="{8FE72A00-4660-48E5-BEF7-02CCB6C89046}"/>
    <cellStyle name="Bevitel 2 11 4" xfId="4462" xr:uid="{8563FD01-2471-4DB0-A274-813017709BE8}"/>
    <cellStyle name="Bevitel 2 11 4 2" xfId="4463" xr:uid="{D14E05E3-18AE-4C53-B623-997FA5D513BF}"/>
    <cellStyle name="Bevitel 2 11 5" xfId="4464" xr:uid="{7F7FE5D8-35AF-40F1-8983-445678F08243}"/>
    <cellStyle name="Bevitel 2 12" xfId="4465" xr:uid="{FD12FF89-6E5E-41BD-AC9A-4C0AC30FEF1A}"/>
    <cellStyle name="Bevitel 2 12 2" xfId="4466" xr:uid="{BA99EAA6-2D3A-4E73-86D3-F51B77304D0D}"/>
    <cellStyle name="Bevitel 2 12 2 2" xfId="4467" xr:uid="{68422092-83AD-4E78-BC96-E34B57B88C1A}"/>
    <cellStyle name="Bevitel 2 12 2 2 2" xfId="4468" xr:uid="{D2A0F767-4A0C-4995-B41E-116712F62C64}"/>
    <cellStyle name="Bevitel 2 12 2 2 2 2" xfId="4469" xr:uid="{A97036B6-5127-47BF-9F5A-07ABE59C4A5D}"/>
    <cellStyle name="Bevitel 2 12 2 2 3" xfId="4470" xr:uid="{44695CD4-501E-44A6-9B17-650432EF0C8C}"/>
    <cellStyle name="Bevitel 2 12 2 3" xfId="4471" xr:uid="{24CF53CA-970B-4C75-9E18-16B5C3B0AB9F}"/>
    <cellStyle name="Bevitel 2 12 2 3 2" xfId="4472" xr:uid="{B3CCF168-83ED-4A95-A2A5-403BF61274E6}"/>
    <cellStyle name="Bevitel 2 12 2 3 2 2" xfId="4473" xr:uid="{43AC5C22-06BA-466E-A5F7-04577D787F9A}"/>
    <cellStyle name="Bevitel 2 12 2 3 3" xfId="4474" xr:uid="{9E77B7CD-1632-40B1-BE1A-6F6C78FE456A}"/>
    <cellStyle name="Bevitel 2 12 2 4" xfId="4475" xr:uid="{8F896572-555A-4E25-BE22-2400DA94541B}"/>
    <cellStyle name="Bevitel 2 12 2 4 2" xfId="4476" xr:uid="{0B61A7D6-3D1A-4E52-B13C-2384F14FE133}"/>
    <cellStyle name="Bevitel 2 12 2 5" xfId="4477" xr:uid="{B333CF3C-F595-49CE-9256-AD1C822B01B4}"/>
    <cellStyle name="Bevitel 2 12 3" xfId="4478" xr:uid="{E0D3EB37-9398-475B-98CA-E2CE6594DB3F}"/>
    <cellStyle name="Bevitel 2 12 3 2" xfId="4479" xr:uid="{FAF8E3B4-9ED4-44DE-A740-7A1223408A3A}"/>
    <cellStyle name="Bevitel 2 12 3 2 2" xfId="4480" xr:uid="{FE7453A9-0CAD-4FCE-8BF0-AE5036D28A78}"/>
    <cellStyle name="Bevitel 2 12 3 3" xfId="4481" xr:uid="{5D363663-3698-4C75-990E-666B61062424}"/>
    <cellStyle name="Bevitel 2 12 4" xfId="4482" xr:uid="{18292671-06BD-44E1-86A4-E6CE97D6F4D2}"/>
    <cellStyle name="Bevitel 2 12 4 2" xfId="4483" xr:uid="{8D9D3A23-5CAE-40E4-9C1C-8A6C1ECCA623}"/>
    <cellStyle name="Bevitel 2 12 5" xfId="4484" xr:uid="{86FC3028-A3A7-4626-A19A-3856948ABFF4}"/>
    <cellStyle name="Bevitel 2 13" xfId="4485" xr:uid="{A2C7DED4-2750-4B81-83B3-34F69C10D521}"/>
    <cellStyle name="Bevitel 2 13 2" xfId="4486" xr:uid="{D03B1E9A-BC7D-4B09-9113-7C1713D7EC64}"/>
    <cellStyle name="Bevitel 2 13 2 2" xfId="4487" xr:uid="{6D417833-7992-497C-9415-9A53B3BFA1EA}"/>
    <cellStyle name="Bevitel 2 13 2 2 2" xfId="4488" xr:uid="{C178C0EC-FD7E-41E6-BE2C-9FE892C7A753}"/>
    <cellStyle name="Bevitel 2 13 2 2 2 2" xfId="4489" xr:uid="{10FB8DF3-8329-4CDF-88D9-FDBEF469AC9D}"/>
    <cellStyle name="Bevitel 2 13 2 2 3" xfId="4490" xr:uid="{2871AF56-FCAD-40F5-94B6-8CCA8C874044}"/>
    <cellStyle name="Bevitel 2 13 2 3" xfId="4491" xr:uid="{FACB4DB3-79F3-471D-81EB-A2704B1DEEC4}"/>
    <cellStyle name="Bevitel 2 13 2 3 2" xfId="4492" xr:uid="{F4E3AC36-95BF-4ACE-BCEE-71CADC645EE1}"/>
    <cellStyle name="Bevitel 2 13 2 3 2 2" xfId="4493" xr:uid="{F5496192-9B86-4FC6-8A1D-42628F044D05}"/>
    <cellStyle name="Bevitel 2 13 2 3 3" xfId="4494" xr:uid="{A003B403-1C57-4B92-A7C7-C8F7CD16A516}"/>
    <cellStyle name="Bevitel 2 13 2 4" xfId="4495" xr:uid="{E87DEDB1-81F9-44F2-BAF2-0F0E9E7404D9}"/>
    <cellStyle name="Bevitel 2 13 2 4 2" xfId="4496" xr:uid="{42E2990D-0339-45B3-B569-CC8DE98CBFBF}"/>
    <cellStyle name="Bevitel 2 13 2 5" xfId="4497" xr:uid="{867915AD-9C46-4DC0-A6CC-2D989ACE6279}"/>
    <cellStyle name="Bevitel 2 13 3" xfId="4498" xr:uid="{041E0EFB-CD24-4AE7-BA85-55D748D648C8}"/>
    <cellStyle name="Bevitel 2 13 3 2" xfId="4499" xr:uid="{17D42030-7FDF-4BA3-A4FD-17DAB98C713C}"/>
    <cellStyle name="Bevitel 2 13 3 2 2" xfId="4500" xr:uid="{771EA357-B188-4357-946D-CA23E5394A74}"/>
    <cellStyle name="Bevitel 2 13 3 3" xfId="4501" xr:uid="{983CCB7A-5D64-453D-A5FC-6B621EDF2375}"/>
    <cellStyle name="Bevitel 2 13 4" xfId="4502" xr:uid="{608A5D20-C667-4EE8-A16E-3D9B81C73A7E}"/>
    <cellStyle name="Bevitel 2 13 4 2" xfId="4503" xr:uid="{0DB08EBD-76E3-44A8-B92F-13F4CD13D1AA}"/>
    <cellStyle name="Bevitel 2 13 5" xfId="4504" xr:uid="{4961778E-969C-40EB-9CAF-0EB76D72FDFB}"/>
    <cellStyle name="Bevitel 2 14" xfId="4505" xr:uid="{58F8D21D-7BBB-4A19-A27C-9350DEEDB172}"/>
    <cellStyle name="Bevitel 2 14 2" xfId="4506" xr:uid="{10D7B0E2-29D5-495A-B6CC-A35D80B12112}"/>
    <cellStyle name="Bevitel 2 14 2 2" xfId="4507" xr:uid="{C2F86538-D670-4C3A-87F4-FBFD87A966DC}"/>
    <cellStyle name="Bevitel 2 14 2 2 2" xfId="4508" xr:uid="{E161FC45-1AAE-49EA-B3EC-651B788E00D4}"/>
    <cellStyle name="Bevitel 2 14 2 2 2 2" xfId="4509" xr:uid="{1811367B-A867-46CE-A819-31F78AA980B3}"/>
    <cellStyle name="Bevitel 2 14 2 2 3" xfId="4510" xr:uid="{08978CAB-9F7D-429C-8094-EE44A80454BD}"/>
    <cellStyle name="Bevitel 2 14 2 3" xfId="4511" xr:uid="{6292E072-9312-4734-A78F-56F6B680B4B3}"/>
    <cellStyle name="Bevitel 2 14 2 3 2" xfId="4512" xr:uid="{BF4C41C7-ADF3-4C76-ABDF-DF29EAD87265}"/>
    <cellStyle name="Bevitel 2 14 2 3 2 2" xfId="4513" xr:uid="{B4EE4046-BD58-44A3-AF5C-FBF1704E84F9}"/>
    <cellStyle name="Bevitel 2 14 2 3 3" xfId="4514" xr:uid="{933F55D7-1978-4792-890F-08569D47E4F5}"/>
    <cellStyle name="Bevitel 2 14 2 4" xfId="4515" xr:uid="{734685D7-755C-4B0E-A197-09A5D4D96841}"/>
    <cellStyle name="Bevitel 2 14 2 4 2" xfId="4516" xr:uid="{3A01EAE6-1998-4B8B-AA65-C6A75132301D}"/>
    <cellStyle name="Bevitel 2 14 2 5" xfId="4517" xr:uid="{666C1640-ABBC-4B51-A1F2-846D368788BF}"/>
    <cellStyle name="Bevitel 2 14 3" xfId="4518" xr:uid="{6E4C64DC-54E1-4CE6-87B9-F346233329B3}"/>
    <cellStyle name="Bevitel 2 14 3 2" xfId="4519" xr:uid="{704B5286-06F0-4D76-B18A-90D4BB8F2250}"/>
    <cellStyle name="Bevitel 2 14 3 2 2" xfId="4520" xr:uid="{6EEAA52D-2020-446D-9613-AFF9CF17E61B}"/>
    <cellStyle name="Bevitel 2 14 3 3" xfId="4521" xr:uid="{4F9B2337-AA86-4CCB-9E1B-71923EC66546}"/>
    <cellStyle name="Bevitel 2 14 4" xfId="4522" xr:uid="{2E854ED9-4411-454D-B2B5-64074386E213}"/>
    <cellStyle name="Bevitel 2 14 4 2" xfId="4523" xr:uid="{06550124-F580-4823-8807-B3F16D00EF64}"/>
    <cellStyle name="Bevitel 2 14 5" xfId="4524" xr:uid="{065B4813-A483-4B1A-ABAC-76123178F930}"/>
    <cellStyle name="Bevitel 2 15" xfId="4525" xr:uid="{E80EF860-F549-4DD1-809F-4A273C79C8F6}"/>
    <cellStyle name="Bevitel 2 15 2" xfId="4526" xr:uid="{F51240D6-F710-4602-94C9-B941C861FFC8}"/>
    <cellStyle name="Bevitel 2 15 2 2" xfId="4527" xr:uid="{41CE56C1-8AE8-49C3-A3B2-1332DDC59327}"/>
    <cellStyle name="Bevitel 2 15 2 2 2" xfId="4528" xr:uid="{8EE079BD-22F2-4B91-B5A9-AC218FB5B88A}"/>
    <cellStyle name="Bevitel 2 15 2 2 2 2" xfId="4529" xr:uid="{D3B9ACCD-3006-4FF5-A854-49F4ACDC8483}"/>
    <cellStyle name="Bevitel 2 15 2 2 3" xfId="4530" xr:uid="{EAE9F0C5-FC11-497C-B59D-1DB929A4F747}"/>
    <cellStyle name="Bevitel 2 15 2 3" xfId="4531" xr:uid="{7A21A3C2-058B-4AB8-8F6C-F162F21B6A3C}"/>
    <cellStyle name="Bevitel 2 15 2 3 2" xfId="4532" xr:uid="{DF2D7B31-E4C4-439D-A44A-04A2564F3629}"/>
    <cellStyle name="Bevitel 2 15 2 3 2 2" xfId="4533" xr:uid="{A797773E-6D98-4410-B3CA-902372A9D0D3}"/>
    <cellStyle name="Bevitel 2 15 2 3 3" xfId="4534" xr:uid="{8EDE2D4D-CCD7-40FC-A7E1-4B96338E7BC3}"/>
    <cellStyle name="Bevitel 2 15 2 4" xfId="4535" xr:uid="{6AA5C710-A691-431B-9164-2C77EFF94806}"/>
    <cellStyle name="Bevitel 2 15 2 4 2" xfId="4536" xr:uid="{204C8A5A-93B2-49D0-AB8F-DA9316171AAD}"/>
    <cellStyle name="Bevitel 2 15 2 5" xfId="4537" xr:uid="{7B5CCF6F-E93B-48CF-B869-A997E905725C}"/>
    <cellStyle name="Bevitel 2 15 3" xfId="4538" xr:uid="{BCB1C492-4118-4FD9-9308-C0C424C9303A}"/>
    <cellStyle name="Bevitel 2 15 3 2" xfId="4539" xr:uid="{D88E3147-7D55-4379-977A-5469EA48878C}"/>
    <cellStyle name="Bevitel 2 15 3 2 2" xfId="4540" xr:uid="{FA96403C-E6E3-4815-87BE-89C149F4FF8F}"/>
    <cellStyle name="Bevitel 2 15 3 3" xfId="4541" xr:uid="{DC7AACBB-EFE6-4B94-A36F-81A56FDBAFC8}"/>
    <cellStyle name="Bevitel 2 15 4" xfId="4542" xr:uid="{4AB8D902-304F-48A6-8A91-6CE68DD31F6F}"/>
    <cellStyle name="Bevitel 2 15 4 2" xfId="4543" xr:uid="{D04F3BC7-E9BB-49E0-B491-A1218B7722A0}"/>
    <cellStyle name="Bevitel 2 15 5" xfId="4544" xr:uid="{3232DF89-48A6-42AA-919D-4085356CC254}"/>
    <cellStyle name="Bevitel 2 16" xfId="4545" xr:uid="{7BC69E4B-056E-4607-A146-4EF77BEA2F90}"/>
    <cellStyle name="Bevitel 2 16 2" xfId="4546" xr:uid="{09F60319-8804-4B63-B6A4-5816B7B900F3}"/>
    <cellStyle name="Bevitel 2 16 2 2" xfId="4547" xr:uid="{3C9580EF-5D15-4D93-B28B-228057186CB9}"/>
    <cellStyle name="Bevitel 2 16 2 2 2" xfId="4548" xr:uid="{9E8955BE-B53F-4C22-B1D4-431DB9656870}"/>
    <cellStyle name="Bevitel 2 16 2 2 2 2" xfId="4549" xr:uid="{12C13E36-225A-445D-939C-517B10FF6A73}"/>
    <cellStyle name="Bevitel 2 16 2 2 3" xfId="4550" xr:uid="{144DA383-2B4F-4962-9696-19FAE625342B}"/>
    <cellStyle name="Bevitel 2 16 2 3" xfId="4551" xr:uid="{533E8301-2991-4BD0-A6B2-7FC38C944BCA}"/>
    <cellStyle name="Bevitel 2 16 2 3 2" xfId="4552" xr:uid="{D639A5E1-AE6A-45FF-A104-9EEBE7A28D89}"/>
    <cellStyle name="Bevitel 2 16 2 3 2 2" xfId="4553" xr:uid="{190AEB08-3F90-4F99-99D3-C31B2B94D07E}"/>
    <cellStyle name="Bevitel 2 16 2 3 3" xfId="4554" xr:uid="{9D9395D4-7A2B-4FA4-8903-39425542BADF}"/>
    <cellStyle name="Bevitel 2 16 2 4" xfId="4555" xr:uid="{2403DCC4-4A5A-4CDC-AC01-312DDC894F92}"/>
    <cellStyle name="Bevitel 2 16 2 4 2" xfId="4556" xr:uid="{0D7DDA82-6D67-4744-A5B3-ACB1972E4802}"/>
    <cellStyle name="Bevitel 2 16 2 5" xfId="4557" xr:uid="{383D578C-4D71-4AA4-A355-B47B5372ACF3}"/>
    <cellStyle name="Bevitel 2 16 3" xfId="4558" xr:uid="{448ED55A-5107-4A53-B698-F97FBDAB6B5A}"/>
    <cellStyle name="Bevitel 2 16 3 2" xfId="4559" xr:uid="{FCE76608-8F0A-4715-91DC-7C38BE62D307}"/>
    <cellStyle name="Bevitel 2 16 3 2 2" xfId="4560" xr:uid="{370D879E-FA8F-4BCF-B118-29B6618E68A9}"/>
    <cellStyle name="Bevitel 2 16 3 3" xfId="4561" xr:uid="{856D70E8-2F5D-42CA-8955-F72E60F9516A}"/>
    <cellStyle name="Bevitel 2 16 4" xfId="4562" xr:uid="{FBBF1DC7-7578-483E-BEE8-0C5E12A85E8C}"/>
    <cellStyle name="Bevitel 2 16 4 2" xfId="4563" xr:uid="{06D83F26-0949-4608-942A-D066C469402D}"/>
    <cellStyle name="Bevitel 2 16 5" xfId="4564" xr:uid="{BC064BB6-8785-46CA-AF9F-7D4820BDE656}"/>
    <cellStyle name="Bevitel 2 17" xfId="4565" xr:uid="{28275B66-A32A-4D12-A001-9F85C33F3AA5}"/>
    <cellStyle name="Bevitel 2 17 2" xfId="4566" xr:uid="{58F0938F-B525-4655-A356-D3754C5A61A3}"/>
    <cellStyle name="Bevitel 2 17 2 2" xfId="4567" xr:uid="{40790638-B244-4B13-A02C-4E3A2E30897F}"/>
    <cellStyle name="Bevitel 2 17 2 2 2" xfId="4568" xr:uid="{5753F2B3-CCD0-419A-BF5C-91A3A581415B}"/>
    <cellStyle name="Bevitel 2 17 2 2 2 2" xfId="4569" xr:uid="{22820BB0-5D3C-4A5B-B276-0F875D7EE1E0}"/>
    <cellStyle name="Bevitel 2 17 2 2 3" xfId="4570" xr:uid="{5BD74B2F-A89A-4ED4-A9DD-3BABFE5D3335}"/>
    <cellStyle name="Bevitel 2 17 2 3" xfId="4571" xr:uid="{484E431E-1264-4BDD-9265-0942A1307F0F}"/>
    <cellStyle name="Bevitel 2 17 2 3 2" xfId="4572" xr:uid="{3870115E-9496-40A7-B611-D90D859E9A45}"/>
    <cellStyle name="Bevitel 2 17 2 3 2 2" xfId="4573" xr:uid="{8517097F-B477-4BF0-8DA5-40BA73F1F838}"/>
    <cellStyle name="Bevitel 2 17 2 3 3" xfId="4574" xr:uid="{8526C191-3E62-4D6D-91A6-7D2541730F17}"/>
    <cellStyle name="Bevitel 2 17 2 4" xfId="4575" xr:uid="{1D916E64-BF74-4059-B194-43EC2946E926}"/>
    <cellStyle name="Bevitel 2 17 2 4 2" xfId="4576" xr:uid="{E3181DEA-72F2-4DE9-B2EC-0CE2B45DEDD0}"/>
    <cellStyle name="Bevitel 2 17 2 5" xfId="4577" xr:uid="{0658E24A-94DA-4B33-89CB-B2FB3A27F548}"/>
    <cellStyle name="Bevitel 2 17 3" xfId="4578" xr:uid="{DDBBA76A-6505-4917-9689-2BF6A271E444}"/>
    <cellStyle name="Bevitel 2 17 3 2" xfId="4579" xr:uid="{968F345E-CAF0-41BC-8E23-D8E19FCCF1CA}"/>
    <cellStyle name="Bevitel 2 17 3 2 2" xfId="4580" xr:uid="{5E723B80-8AC3-4C32-B8A8-23A3C4CCB9E8}"/>
    <cellStyle name="Bevitel 2 17 3 3" xfId="4581" xr:uid="{43C704BB-F8D0-4D43-A12D-5D6ABD20DA3F}"/>
    <cellStyle name="Bevitel 2 17 4" xfId="4582" xr:uid="{BE2459EC-45C7-4FB3-A171-A13D2B6BF4EE}"/>
    <cellStyle name="Bevitel 2 17 4 2" xfId="4583" xr:uid="{341643D8-4B36-4643-B745-1D07B7F28E4F}"/>
    <cellStyle name="Bevitel 2 17 5" xfId="4584" xr:uid="{E668BE00-7BBA-4D9D-93BF-772081B6AA80}"/>
    <cellStyle name="Bevitel 2 18" xfId="4585" xr:uid="{D21B1B29-DCCB-4759-B2C0-8D8DA0BFDD1E}"/>
    <cellStyle name="Bevitel 2 18 2" xfId="4586" xr:uid="{B61F54B5-512F-48D1-AB89-D09E889BB001}"/>
    <cellStyle name="Bevitel 2 18 2 2" xfId="4587" xr:uid="{514ABADF-0014-46D1-8507-2DD17F0A5F96}"/>
    <cellStyle name="Bevitel 2 18 2 2 2" xfId="4588" xr:uid="{3398DA4D-C42F-4FB3-B67D-8D5988612C7F}"/>
    <cellStyle name="Bevitel 2 18 2 2 2 2" xfId="4589" xr:uid="{BC86F47D-85E6-4482-AF98-C55723430A13}"/>
    <cellStyle name="Bevitel 2 18 2 2 3" xfId="4590" xr:uid="{BA9B7622-578D-4F6E-A1D3-590AD4A491BE}"/>
    <cellStyle name="Bevitel 2 18 2 3" xfId="4591" xr:uid="{36717338-8F45-4873-8DBC-585811927981}"/>
    <cellStyle name="Bevitel 2 18 2 3 2" xfId="4592" xr:uid="{3EBDFB80-D407-4973-8395-AE187CAFCE6D}"/>
    <cellStyle name="Bevitel 2 18 2 3 2 2" xfId="4593" xr:uid="{A35CA6A0-D7FE-4DAC-88A4-DE5D3A8D9CA6}"/>
    <cellStyle name="Bevitel 2 18 2 3 3" xfId="4594" xr:uid="{0EA9F71B-0431-44F1-B510-F064DC80A4F5}"/>
    <cellStyle name="Bevitel 2 18 2 4" xfId="4595" xr:uid="{8D44E740-4D00-4A68-9ECF-52528EC84797}"/>
    <cellStyle name="Bevitel 2 18 2 4 2" xfId="4596" xr:uid="{6989E381-3627-45C4-A900-18E862557332}"/>
    <cellStyle name="Bevitel 2 18 2 5" xfId="4597" xr:uid="{701D1F10-7B67-4301-A457-A59ED0CED4C7}"/>
    <cellStyle name="Bevitel 2 18 3" xfId="4598" xr:uid="{068B9526-EB69-44F8-ACE5-51A103FD9195}"/>
    <cellStyle name="Bevitel 2 18 3 2" xfId="4599" xr:uid="{201FD105-84A2-411B-932C-7E3AC75CE0AF}"/>
    <cellStyle name="Bevitel 2 18 3 2 2" xfId="4600" xr:uid="{F8AD418B-6A32-4561-B155-5D08BF702FDB}"/>
    <cellStyle name="Bevitel 2 18 3 3" xfId="4601" xr:uid="{68B7D538-7F94-48CD-A3A0-94514480A66C}"/>
    <cellStyle name="Bevitel 2 18 4" xfId="4602" xr:uid="{3E63A066-D085-4B91-89B5-EBC5274C4B63}"/>
    <cellStyle name="Bevitel 2 18 4 2" xfId="4603" xr:uid="{633086BE-929B-422F-BE61-31D503521F3D}"/>
    <cellStyle name="Bevitel 2 18 5" xfId="4604" xr:uid="{C07B3123-865C-4D5A-BFFB-70207F6C6471}"/>
    <cellStyle name="Bevitel 2 19" xfId="4605" xr:uid="{C8C4869A-95B5-4010-9C7A-5DDF6F70505B}"/>
    <cellStyle name="Bevitel 2 19 2" xfId="4606" xr:uid="{FB2A7A2D-15C6-4336-9A21-FB971ECAE2AA}"/>
    <cellStyle name="Bevitel 2 19 2 2" xfId="4607" xr:uid="{10A136D2-1C0A-4BF6-80AB-7455F186B4F3}"/>
    <cellStyle name="Bevitel 2 19 2 2 2" xfId="4608" xr:uid="{3B7A7D37-C8FD-40BC-A0F3-80FD31915FC2}"/>
    <cellStyle name="Bevitel 2 19 2 2 2 2" xfId="4609" xr:uid="{096518BF-2FD0-4087-AFAD-7702737767B5}"/>
    <cellStyle name="Bevitel 2 19 2 2 3" xfId="4610" xr:uid="{EAD8209B-C7E2-4BC9-99E8-03512C963536}"/>
    <cellStyle name="Bevitel 2 19 2 3" xfId="4611" xr:uid="{F9189FC2-E3A4-463C-927C-22ADB87E276B}"/>
    <cellStyle name="Bevitel 2 19 2 3 2" xfId="4612" xr:uid="{9D1CBCE4-FB29-43AF-9C71-F5D5CD79A6AB}"/>
    <cellStyle name="Bevitel 2 19 2 3 2 2" xfId="4613" xr:uid="{2713F791-5235-4075-B3DC-1D9AB523359A}"/>
    <cellStyle name="Bevitel 2 19 2 3 3" xfId="4614" xr:uid="{C472B1AD-048F-44CB-AA89-F672D6E639C7}"/>
    <cellStyle name="Bevitel 2 19 2 4" xfId="4615" xr:uid="{4418AE31-074C-47B3-9611-4CDEBF568F2E}"/>
    <cellStyle name="Bevitel 2 19 2 4 2" xfId="4616" xr:uid="{3F018520-984B-410B-8BDC-69768E71BFFD}"/>
    <cellStyle name="Bevitel 2 19 2 5" xfId="4617" xr:uid="{36F8F6E8-7C75-4936-B837-3A1F2069EB0A}"/>
    <cellStyle name="Bevitel 2 19 3" xfId="4618" xr:uid="{449EDDF7-9AD3-4E61-B343-6FA1ABBD769F}"/>
    <cellStyle name="Bevitel 2 19 3 2" xfId="4619" xr:uid="{975D381C-A8F9-4399-97D3-0ECEC7B3C2F1}"/>
    <cellStyle name="Bevitel 2 19 3 2 2" xfId="4620" xr:uid="{F6BAE9A1-6125-4CB1-9DDF-6BF7E40BB761}"/>
    <cellStyle name="Bevitel 2 19 3 3" xfId="4621" xr:uid="{B838643C-3BBC-4570-8ED0-2F56E028BFE1}"/>
    <cellStyle name="Bevitel 2 19 4" xfId="4622" xr:uid="{5C9704F5-3383-4EFF-8237-4ABE370AC1BB}"/>
    <cellStyle name="Bevitel 2 19 4 2" xfId="4623" xr:uid="{3EF3AF86-4DBE-4563-8EC5-711889DE3C63}"/>
    <cellStyle name="Bevitel 2 19 5" xfId="4624" xr:uid="{F009062A-B7FC-47D2-BA7D-55D9B1A3562C}"/>
    <cellStyle name="Bevitel 2 2" xfId="4625" xr:uid="{3F14D554-E4FF-422C-8C69-F910B393E787}"/>
    <cellStyle name="Bevitel 2 2 2" xfId="4626" xr:uid="{0D04CFF5-5072-497D-B072-639C89350EAE}"/>
    <cellStyle name="Bevitel 2 2 2 2" xfId="4627" xr:uid="{9B6714B9-2EC4-4B89-B591-1CFB973F5B3E}"/>
    <cellStyle name="Bevitel 2 2 2 2 2" xfId="4628" xr:uid="{4AECA0BA-AFF9-4B60-99F5-DB61E08F2FB7}"/>
    <cellStyle name="Bevitel 2 2 2 2 2 2" xfId="4629" xr:uid="{1E297C77-17B4-4FEB-B173-03FA2989F6AC}"/>
    <cellStyle name="Bevitel 2 2 2 2 3" xfId="4630" xr:uid="{084D54D1-7D9E-4F7A-A566-DF87FC83EE5C}"/>
    <cellStyle name="Bevitel 2 2 2 3" xfId="4631" xr:uid="{8C8409D5-9412-4671-866A-6EC6D8DF1929}"/>
    <cellStyle name="Bevitel 2 2 2 3 2" xfId="4632" xr:uid="{F6F8907B-42FB-48E2-94DF-61DBFB309477}"/>
    <cellStyle name="Bevitel 2 2 2 3 2 2" xfId="4633" xr:uid="{10D371D8-7B89-48B0-BA98-8605339A0E1A}"/>
    <cellStyle name="Bevitel 2 2 2 3 3" xfId="4634" xr:uid="{1E7D8A31-468E-4F6A-A1DE-448C25A9FD3A}"/>
    <cellStyle name="Bevitel 2 2 2 4" xfId="4635" xr:uid="{FE7A190F-D346-4947-B11F-656E976BB8A0}"/>
    <cellStyle name="Bevitel 2 2 2 4 2" xfId="4636" xr:uid="{D50AAA20-22FD-45F9-815B-FD2687AAB9DE}"/>
    <cellStyle name="Bevitel 2 2 2 5" xfId="4637" xr:uid="{B830A13C-9A2D-4642-95B5-5970894E3D3B}"/>
    <cellStyle name="Bevitel 2 2 3" xfId="4638" xr:uid="{5DA61CE7-88B9-455D-A6A9-E5D7E84D2643}"/>
    <cellStyle name="Bevitel 2 2 3 2" xfId="4639" xr:uid="{BA785553-3BD7-4F91-B194-70C468B4A854}"/>
    <cellStyle name="Bevitel 2 2 3 2 2" xfId="4640" xr:uid="{2B3E858B-A03A-4BEA-B92B-468A6A1BE932}"/>
    <cellStyle name="Bevitel 2 2 3 3" xfId="4641" xr:uid="{55D38EA4-F3F6-4133-A42E-BA7D1FDD7A1A}"/>
    <cellStyle name="Bevitel 2 2 4" xfId="4642" xr:uid="{DA5521B0-2FDB-421C-9F28-E95388C691CF}"/>
    <cellStyle name="Bevitel 2 2 4 2" xfId="4643" xr:uid="{F5F212CA-AF82-4BED-B5C6-49CD2A33089B}"/>
    <cellStyle name="Bevitel 2 2 5" xfId="4644" xr:uid="{BD39F98D-C426-4859-AC5E-3E2BCE451911}"/>
    <cellStyle name="Bevitel 2 20" xfId="4645" xr:uid="{94068FFF-1465-44A6-8C70-E71F816372A2}"/>
    <cellStyle name="Bevitel 2 20 2" xfId="4646" xr:uid="{1FD03F0A-AAD9-450A-A100-BFDECF3670EF}"/>
    <cellStyle name="Bevitel 2 20 2 2" xfId="4647" xr:uid="{BC9C6305-F39C-48C7-847E-1ED7742DE07D}"/>
    <cellStyle name="Bevitel 2 20 2 2 2" xfId="4648" xr:uid="{492C0CAC-4F76-4C9A-BEFD-AA43661A07B0}"/>
    <cellStyle name="Bevitel 2 20 2 2 2 2" xfId="4649" xr:uid="{C5212873-9A79-45F0-B0D6-4B255B86DB68}"/>
    <cellStyle name="Bevitel 2 20 2 2 3" xfId="4650" xr:uid="{3436389D-45E9-4A4D-AD3D-AE5B6A858A7B}"/>
    <cellStyle name="Bevitel 2 20 2 3" xfId="4651" xr:uid="{B175601D-9CC1-4176-B652-2D0AD73B5497}"/>
    <cellStyle name="Bevitel 2 20 2 3 2" xfId="4652" xr:uid="{4BD5F8BF-5785-47BC-9887-DDD1C811CAD0}"/>
    <cellStyle name="Bevitel 2 20 2 3 2 2" xfId="4653" xr:uid="{E7900A93-A424-424A-966B-52338E62F295}"/>
    <cellStyle name="Bevitel 2 20 2 3 3" xfId="4654" xr:uid="{F1CF3AD9-6DFF-42E2-84D1-FFAF01F976BE}"/>
    <cellStyle name="Bevitel 2 20 2 4" xfId="4655" xr:uid="{E266A508-BB3A-44F8-8A06-5554AF2D9DE1}"/>
    <cellStyle name="Bevitel 2 20 2 4 2" xfId="4656" xr:uid="{0991DF2E-FC22-4F03-9D89-8C59ADC80666}"/>
    <cellStyle name="Bevitel 2 20 2 5" xfId="4657" xr:uid="{FBDD757C-BB75-4DD9-A86E-6C38BA7DAF9D}"/>
    <cellStyle name="Bevitel 2 20 3" xfId="4658" xr:uid="{08A0BAEC-ACCB-4044-85CE-984D18D35C5A}"/>
    <cellStyle name="Bevitel 2 20 3 2" xfId="4659" xr:uid="{277FC8FB-F3D6-4F2B-82C7-DA3A95CE361A}"/>
    <cellStyle name="Bevitel 2 20 3 2 2" xfId="4660" xr:uid="{5BCC0E79-B667-46A8-A189-E5C2C99BC319}"/>
    <cellStyle name="Bevitel 2 20 3 3" xfId="4661" xr:uid="{7EE689B5-EC41-402B-8A5B-9081AF9155B4}"/>
    <cellStyle name="Bevitel 2 20 4" xfId="4662" xr:uid="{898B777F-7B4B-4238-9120-8A36BBBFBAE9}"/>
    <cellStyle name="Bevitel 2 20 4 2" xfId="4663" xr:uid="{74773931-6E56-4567-B2FB-6919F8477D6C}"/>
    <cellStyle name="Bevitel 2 20 5" xfId="4664" xr:uid="{8B6C9AEC-5B2F-4435-B1B1-486BECBAE79C}"/>
    <cellStyle name="Bevitel 2 21" xfId="4665" xr:uid="{F1E1C31A-CE63-44AC-8744-7DD3612BF46C}"/>
    <cellStyle name="Bevitel 2 21 2" xfId="4666" xr:uid="{8569BC08-3A48-4E6F-9830-231905EB39E8}"/>
    <cellStyle name="Bevitel 2 21 2 2" xfId="4667" xr:uid="{B940B341-B976-4D36-B4C8-9587A172ACA0}"/>
    <cellStyle name="Bevitel 2 21 2 2 2" xfId="4668" xr:uid="{64C24CC8-4B3C-4EF7-976E-D08D5BEA35D7}"/>
    <cellStyle name="Bevitel 2 21 2 2 2 2" xfId="4669" xr:uid="{399699A0-4495-41FA-95E6-6C706F159CDA}"/>
    <cellStyle name="Bevitel 2 21 2 2 3" xfId="4670" xr:uid="{4F370F0B-F8E3-49EB-A71B-2452CBD63979}"/>
    <cellStyle name="Bevitel 2 21 2 3" xfId="4671" xr:uid="{EB08AF24-3F89-4E51-B0FF-BFE1BD6EB4DA}"/>
    <cellStyle name="Bevitel 2 21 2 3 2" xfId="4672" xr:uid="{93B73A79-E9D3-4282-AEA2-472A8D99711D}"/>
    <cellStyle name="Bevitel 2 21 2 3 2 2" xfId="4673" xr:uid="{1856523C-8310-4BB6-AADE-071802934D60}"/>
    <cellStyle name="Bevitel 2 21 2 3 3" xfId="4674" xr:uid="{3ABCE573-053F-4A1B-B43D-B340D2FF9D4E}"/>
    <cellStyle name="Bevitel 2 21 2 4" xfId="4675" xr:uid="{B44ADA4E-72DB-412D-B4BF-5ECBEA7E92D4}"/>
    <cellStyle name="Bevitel 2 21 2 4 2" xfId="4676" xr:uid="{8819E259-1BCF-4F45-88BE-EE93454C60E5}"/>
    <cellStyle name="Bevitel 2 21 2 5" xfId="4677" xr:uid="{F8054CEF-C012-4BFA-A27B-1D7669B9632C}"/>
    <cellStyle name="Bevitel 2 21 3" xfId="4678" xr:uid="{D4DC4024-F0B8-4DAA-BCD7-6559609882E4}"/>
    <cellStyle name="Bevitel 2 21 3 2" xfId="4679" xr:uid="{414B0A97-9B31-44F0-92B9-471971A8403C}"/>
    <cellStyle name="Bevitel 2 21 3 2 2" xfId="4680" xr:uid="{3A98A2E4-8ACB-4CCC-B485-F08AA9D6A77D}"/>
    <cellStyle name="Bevitel 2 21 3 3" xfId="4681" xr:uid="{8C580017-A505-4155-BBE8-05DFF3ECB430}"/>
    <cellStyle name="Bevitel 2 21 4" xfId="4682" xr:uid="{0289F188-4E81-4A72-A237-B3FC3D191558}"/>
    <cellStyle name="Bevitel 2 21 4 2" xfId="4683" xr:uid="{F69A2900-5F03-4312-8873-2EC19E990265}"/>
    <cellStyle name="Bevitel 2 21 5" xfId="4684" xr:uid="{CE522B29-690F-450F-8044-0BB460AD2251}"/>
    <cellStyle name="Bevitel 2 22" xfId="4685" xr:uid="{5BF96AC0-5D53-4E62-A664-DAF309B62D79}"/>
    <cellStyle name="Bevitel 2 22 2" xfId="4686" xr:uid="{A81B2508-B761-4943-A8D2-C9504F5CC84D}"/>
    <cellStyle name="Bevitel 2 22 2 2" xfId="4687" xr:uid="{C58E1DAF-4AD1-4947-8A3A-6170A027E745}"/>
    <cellStyle name="Bevitel 2 22 2 2 2" xfId="4688" xr:uid="{F4FC6A39-940A-4AAC-BC16-03E4C2B37CC1}"/>
    <cellStyle name="Bevitel 2 22 2 2 2 2" xfId="4689" xr:uid="{06C48CE6-5427-49D5-9251-27A4B849528F}"/>
    <cellStyle name="Bevitel 2 22 2 2 3" xfId="4690" xr:uid="{E7B45202-FA26-4124-A411-57996EE5872E}"/>
    <cellStyle name="Bevitel 2 22 2 3" xfId="4691" xr:uid="{195EF587-7921-4154-986E-4C8B1AADF1E7}"/>
    <cellStyle name="Bevitel 2 22 2 3 2" xfId="4692" xr:uid="{FF0C58BE-BA85-4494-B7D7-AE0E194637E3}"/>
    <cellStyle name="Bevitel 2 22 2 3 2 2" xfId="4693" xr:uid="{697FED41-9932-43DF-BB62-E9255ACCA5D8}"/>
    <cellStyle name="Bevitel 2 22 2 3 3" xfId="4694" xr:uid="{CE295D49-AA02-4DF6-AE39-F5180C4B3C34}"/>
    <cellStyle name="Bevitel 2 22 2 4" xfId="4695" xr:uid="{2FFE26B4-6724-4C1B-9069-EC113D0D5AED}"/>
    <cellStyle name="Bevitel 2 22 2 4 2" xfId="4696" xr:uid="{AA4FCCA5-E0C9-4313-9E54-6C001F71F0FA}"/>
    <cellStyle name="Bevitel 2 22 2 5" xfId="4697" xr:uid="{16BFDF97-B420-43FB-BBB2-F24EAAF4FCF8}"/>
    <cellStyle name="Bevitel 2 22 3" xfId="4698" xr:uid="{BD57A88C-FF83-4E5F-903D-BBD8443060A7}"/>
    <cellStyle name="Bevitel 2 22 3 2" xfId="4699" xr:uid="{F27AB711-C6E3-4EDA-92E3-50028515041A}"/>
    <cellStyle name="Bevitel 2 22 3 2 2" xfId="4700" xr:uid="{1C2ACA36-9214-4A5E-A80A-93969A874096}"/>
    <cellStyle name="Bevitel 2 22 3 3" xfId="4701" xr:uid="{68B132E7-CE7B-47F0-81C5-130B604F0B6F}"/>
    <cellStyle name="Bevitel 2 22 4" xfId="4702" xr:uid="{1132C37E-F98D-466F-9ED3-8588D7F87018}"/>
    <cellStyle name="Bevitel 2 22 4 2" xfId="4703" xr:uid="{1DC19881-DF47-4438-8309-C1C3C9AD71D6}"/>
    <cellStyle name="Bevitel 2 22 5" xfId="4704" xr:uid="{2F083857-A84E-4608-B866-77279368E062}"/>
    <cellStyle name="Bevitel 2 23" xfId="4705" xr:uid="{2EB1C282-98AF-41B9-9D1E-78AADC7F8D93}"/>
    <cellStyle name="Bevitel 2 23 2" xfId="4706" xr:uid="{3F899C14-F100-4095-AA8A-FFE0664A3048}"/>
    <cellStyle name="Bevitel 2 23 2 2" xfId="4707" xr:uid="{8D1350D3-2DA1-4DB3-A86F-FFB5930FAA9C}"/>
    <cellStyle name="Bevitel 2 23 2 2 2" xfId="4708" xr:uid="{59769994-8F5E-4339-80D9-227EBA978BD0}"/>
    <cellStyle name="Bevitel 2 23 2 2 2 2" xfId="4709" xr:uid="{F1612D25-A283-49E1-8838-D4E53434B4A5}"/>
    <cellStyle name="Bevitel 2 23 2 2 3" xfId="4710" xr:uid="{577D1D2A-2FF0-4D9D-85FE-9AB915C1A0AD}"/>
    <cellStyle name="Bevitel 2 23 2 3" xfId="4711" xr:uid="{78BCF8FE-EFFC-47E3-8566-69F9CD0A467C}"/>
    <cellStyle name="Bevitel 2 23 2 3 2" xfId="4712" xr:uid="{DBEBD1BB-7CF6-4825-A45A-F082C9D76DC7}"/>
    <cellStyle name="Bevitel 2 23 2 3 2 2" xfId="4713" xr:uid="{9B4FD858-122A-4A34-9FB6-C54D9968C058}"/>
    <cellStyle name="Bevitel 2 23 2 3 3" xfId="4714" xr:uid="{7C41763C-DBFC-4CE5-A75E-474BE2BF59CA}"/>
    <cellStyle name="Bevitel 2 23 2 4" xfId="4715" xr:uid="{335B0070-8F30-4DDB-9FD1-E6AD443B91BF}"/>
    <cellStyle name="Bevitel 2 23 2 4 2" xfId="4716" xr:uid="{651ECBAA-B64F-42DF-9DFC-4F7AEE41D725}"/>
    <cellStyle name="Bevitel 2 23 2 5" xfId="4717" xr:uid="{CD5F19DC-D0F4-4AEA-A2BA-FB468CBCEEE7}"/>
    <cellStyle name="Bevitel 2 23 3" xfId="4718" xr:uid="{F09D1A66-4D34-4192-9DB2-CBBDF910B86D}"/>
    <cellStyle name="Bevitel 2 23 3 2" xfId="4719" xr:uid="{B2E2070F-2E0E-404D-B424-29076FA7A313}"/>
    <cellStyle name="Bevitel 2 23 3 2 2" xfId="4720" xr:uid="{C1B8E1FC-F3A0-451F-943F-C17498FD0852}"/>
    <cellStyle name="Bevitel 2 23 3 3" xfId="4721" xr:uid="{3E263B17-0174-461E-9110-864F4D23D947}"/>
    <cellStyle name="Bevitel 2 23 4" xfId="4722" xr:uid="{8DCC4DEA-DD18-4292-9EFC-EED63964A372}"/>
    <cellStyle name="Bevitel 2 23 4 2" xfId="4723" xr:uid="{C221D916-3A34-47D6-B6DD-DCC90A11B998}"/>
    <cellStyle name="Bevitel 2 23 5" xfId="4724" xr:uid="{F8D3C49D-F1D2-47FD-813E-80EB6121F0B2}"/>
    <cellStyle name="Bevitel 2 24" xfId="4725" xr:uid="{12266DD2-9978-4797-8C00-8337F5E2BE91}"/>
    <cellStyle name="Bevitel 2 24 2" xfId="4726" xr:uid="{7A978C9D-6E90-4782-81F2-AA4DE2EAC709}"/>
    <cellStyle name="Bevitel 2 24 2 2" xfId="4727" xr:uid="{DC1A75A3-43F1-4C8C-9ED7-222407935FAC}"/>
    <cellStyle name="Bevitel 2 24 2 2 2" xfId="4728" xr:uid="{166348C2-1141-4789-AB8A-2A9229624E9F}"/>
    <cellStyle name="Bevitel 2 24 2 2 2 2" xfId="4729" xr:uid="{2D59630F-5C90-4184-9A05-D0105FFD8295}"/>
    <cellStyle name="Bevitel 2 24 2 2 3" xfId="4730" xr:uid="{15D2830B-C4BE-4C50-A63F-4C69FA8C1D7A}"/>
    <cellStyle name="Bevitel 2 24 2 3" xfId="4731" xr:uid="{0BE91B1F-9880-47DF-BBD4-881B33C3D72D}"/>
    <cellStyle name="Bevitel 2 24 2 3 2" xfId="4732" xr:uid="{BDAC85EC-A342-419C-88B1-29AFDD3303E2}"/>
    <cellStyle name="Bevitel 2 24 2 3 2 2" xfId="4733" xr:uid="{55367DB9-A634-4493-8A10-3794D37D7D9D}"/>
    <cellStyle name="Bevitel 2 24 2 3 3" xfId="4734" xr:uid="{47638B1C-24D3-4782-BD91-5D4289E2482E}"/>
    <cellStyle name="Bevitel 2 24 2 4" xfId="4735" xr:uid="{D14A3652-0E78-4C7A-830C-039F3C9FC024}"/>
    <cellStyle name="Bevitel 2 24 2 4 2" xfId="4736" xr:uid="{28DE9987-D947-4FCA-B050-00DFE1900A72}"/>
    <cellStyle name="Bevitel 2 24 2 5" xfId="4737" xr:uid="{54D5D334-D0F2-48E5-868E-0BDD0553FEF6}"/>
    <cellStyle name="Bevitel 2 24 3" xfId="4738" xr:uid="{042AD48F-069E-4E16-B34A-A1E1E1429B73}"/>
    <cellStyle name="Bevitel 2 24 3 2" xfId="4739" xr:uid="{B01A004D-8077-4675-A797-F0C3B9AFD753}"/>
    <cellStyle name="Bevitel 2 24 3 2 2" xfId="4740" xr:uid="{8790A033-EA00-4B9C-87D4-14CF6A60B016}"/>
    <cellStyle name="Bevitel 2 24 3 3" xfId="4741" xr:uid="{5341CEAC-0F37-4891-88E7-F802C02541AA}"/>
    <cellStyle name="Bevitel 2 24 4" xfId="4742" xr:uid="{4AC275F7-6BA4-4792-93DB-B9FBA2C95053}"/>
    <cellStyle name="Bevitel 2 24 4 2" xfId="4743" xr:uid="{EA7F594C-5763-48B2-8F7F-7D4B4DE92FD2}"/>
    <cellStyle name="Bevitel 2 24 5" xfId="4744" xr:uid="{677C1106-44E8-4087-B8D9-E845CEDBAF77}"/>
    <cellStyle name="Bevitel 2 25" xfId="4745" xr:uid="{8EEF3E07-A46D-496F-A40A-6F8DC01720E2}"/>
    <cellStyle name="Bevitel 2 25 2" xfId="4746" xr:uid="{F41B3D28-1FEF-44CC-B530-29E228ED57CE}"/>
    <cellStyle name="Bevitel 2 25 2 2" xfId="4747" xr:uid="{CC05C332-4C54-4D09-BBF0-91595891FBA7}"/>
    <cellStyle name="Bevitel 2 25 2 2 2" xfId="4748" xr:uid="{2FA4CC6B-CA1E-4869-90AB-683C5A0B4ADF}"/>
    <cellStyle name="Bevitel 2 25 2 2 2 2" xfId="4749" xr:uid="{931BF309-51F1-414A-8B51-0DAB44C623ED}"/>
    <cellStyle name="Bevitel 2 25 2 2 3" xfId="4750" xr:uid="{222A2AD2-5020-4C8E-B0F0-31A428FB344B}"/>
    <cellStyle name="Bevitel 2 25 2 3" xfId="4751" xr:uid="{F6CA754C-6C0A-422E-91CC-61969B6C7A8A}"/>
    <cellStyle name="Bevitel 2 25 2 3 2" xfId="4752" xr:uid="{B6A21B8F-6875-4001-9975-29DBA71A1C5F}"/>
    <cellStyle name="Bevitel 2 25 2 3 2 2" xfId="4753" xr:uid="{5A06D0CA-A409-40C1-84B0-B29E0B8321E2}"/>
    <cellStyle name="Bevitel 2 25 2 3 3" xfId="4754" xr:uid="{ACF2CA41-BF7A-4647-B08A-D83AAB9E06D2}"/>
    <cellStyle name="Bevitel 2 25 2 4" xfId="4755" xr:uid="{9742701E-D129-4ED0-B20A-3E4E37428612}"/>
    <cellStyle name="Bevitel 2 25 2 4 2" xfId="4756" xr:uid="{8CC1E0FA-35ED-4D7B-9812-EC9496E447B7}"/>
    <cellStyle name="Bevitel 2 25 2 5" xfId="4757" xr:uid="{F55D69CB-4AE7-4C59-B5FC-3DBAFFAF9730}"/>
    <cellStyle name="Bevitel 2 25 3" xfId="4758" xr:uid="{CFD1A595-E675-4F48-9922-EBAE7964D8CD}"/>
    <cellStyle name="Bevitel 2 25 3 2" xfId="4759" xr:uid="{D9CAE1A7-D9E6-4A1C-BA3D-C1D830EAFD35}"/>
    <cellStyle name="Bevitel 2 25 3 2 2" xfId="4760" xr:uid="{20CEF34F-EA8E-4218-8D5F-E6A89C33DB7D}"/>
    <cellStyle name="Bevitel 2 25 3 3" xfId="4761" xr:uid="{8194A3D5-102E-4A4D-A468-91280BCCD24F}"/>
    <cellStyle name="Bevitel 2 25 4" xfId="4762" xr:uid="{CBF6EECE-B943-465C-A149-755718577B04}"/>
    <cellStyle name="Bevitel 2 25 4 2" xfId="4763" xr:uid="{C2A50FF8-39A0-49D5-9402-5D88F1CE134E}"/>
    <cellStyle name="Bevitel 2 25 5" xfId="4764" xr:uid="{896C7128-131A-4026-AB7F-0907474D0D75}"/>
    <cellStyle name="Bevitel 2 26" xfId="4765" xr:uid="{6B5C56DB-DE21-4F34-B122-3178A89A7C7D}"/>
    <cellStyle name="Bevitel 2 26 2" xfId="4766" xr:uid="{F34BA2AF-085D-482E-8D15-14327E4D42D5}"/>
    <cellStyle name="Bevitel 2 26 2 2" xfId="4767" xr:uid="{F8B046C7-3DE9-4AD3-990D-379F47997438}"/>
    <cellStyle name="Bevitel 2 26 2 2 2" xfId="4768" xr:uid="{F2D8F9D4-01A8-4038-87AB-FF0E0959B360}"/>
    <cellStyle name="Bevitel 2 26 2 2 2 2" xfId="4769" xr:uid="{57A2E64D-EECD-46ED-9F61-8D9FCC465FE8}"/>
    <cellStyle name="Bevitel 2 26 2 2 3" xfId="4770" xr:uid="{DDC66F83-F0A0-4DE7-A706-FA825C1AD63C}"/>
    <cellStyle name="Bevitel 2 26 2 3" xfId="4771" xr:uid="{764A37EC-F408-4760-A9C4-AA72691A8268}"/>
    <cellStyle name="Bevitel 2 26 2 3 2" xfId="4772" xr:uid="{CF7FDC79-A045-4003-BA03-2F6C3282D681}"/>
    <cellStyle name="Bevitel 2 26 2 3 2 2" xfId="4773" xr:uid="{B20EFFED-19E7-4DF4-BA66-7E05F4EBA023}"/>
    <cellStyle name="Bevitel 2 26 2 3 3" xfId="4774" xr:uid="{E124D84C-B45E-4955-9683-7AFABF6F7143}"/>
    <cellStyle name="Bevitel 2 26 2 4" xfId="4775" xr:uid="{7795C026-9BE6-4AE9-BF42-318BF84D6534}"/>
    <cellStyle name="Bevitel 2 26 2 4 2" xfId="4776" xr:uid="{3FB1D10B-B1D3-4B41-9C3B-B17312DCBEE2}"/>
    <cellStyle name="Bevitel 2 26 2 5" xfId="4777" xr:uid="{CF61C4F8-843E-4753-B78D-FB853A372A86}"/>
    <cellStyle name="Bevitel 2 26 3" xfId="4778" xr:uid="{751F0114-8982-4FBF-B6FC-4D6045B3602D}"/>
    <cellStyle name="Bevitel 2 26 3 2" xfId="4779" xr:uid="{E85297CB-B359-45D4-86FF-D7EC35D4B3DA}"/>
    <cellStyle name="Bevitel 2 26 3 2 2" xfId="4780" xr:uid="{1AA62D79-B1C5-415D-BCB8-4741B9F6744C}"/>
    <cellStyle name="Bevitel 2 26 3 3" xfId="4781" xr:uid="{689D922B-5988-479C-A96B-FAC6B1D0E7D8}"/>
    <cellStyle name="Bevitel 2 26 4" xfId="4782" xr:uid="{8C1F2A7E-BF15-4240-82D0-3DC921A11B21}"/>
    <cellStyle name="Bevitel 2 26 4 2" xfId="4783" xr:uid="{0D4A21E7-FE82-4BD9-A039-C482043B29E0}"/>
    <cellStyle name="Bevitel 2 26 5" xfId="4784" xr:uid="{BCA574C8-11C4-44BE-92A4-D857C9612651}"/>
    <cellStyle name="Bevitel 2 27" xfId="4785" xr:uid="{1B0AB4FE-219F-4898-BB40-9C4D172574CE}"/>
    <cellStyle name="Bevitel 2 27 2" xfId="4786" xr:uid="{55102258-47DE-4066-A2F6-469D918F01DC}"/>
    <cellStyle name="Bevitel 2 27 2 2" xfId="4787" xr:uid="{67EB7F31-BCE2-40FA-8A62-A0CC46F6516F}"/>
    <cellStyle name="Bevitel 2 27 2 2 2" xfId="4788" xr:uid="{53EE801C-290E-4EE2-8C3B-41768CD915E8}"/>
    <cellStyle name="Bevitel 2 27 2 2 2 2" xfId="4789" xr:uid="{02544312-E2F9-4EC8-BDB8-739CAA4CEDD4}"/>
    <cellStyle name="Bevitel 2 27 2 2 3" xfId="4790" xr:uid="{45175161-4493-448B-BBFA-B21ECFE16658}"/>
    <cellStyle name="Bevitel 2 27 2 3" xfId="4791" xr:uid="{2E378E02-7994-4ADE-8FE1-875823A9EEB2}"/>
    <cellStyle name="Bevitel 2 27 2 3 2" xfId="4792" xr:uid="{C2C3B125-38B8-4450-91CF-D3EEA60AE347}"/>
    <cellStyle name="Bevitel 2 27 2 3 2 2" xfId="4793" xr:uid="{8FFB168A-79C9-4700-A59F-882D61F6E6BC}"/>
    <cellStyle name="Bevitel 2 27 2 3 3" xfId="4794" xr:uid="{697D4050-0266-4D8B-96D2-31E4310D4DBC}"/>
    <cellStyle name="Bevitel 2 27 2 4" xfId="4795" xr:uid="{8F46DAED-7254-4138-9E8E-3A5CCDA4CC63}"/>
    <cellStyle name="Bevitel 2 27 2 4 2" xfId="4796" xr:uid="{CA04B494-5A16-4865-8D68-4363EC24462A}"/>
    <cellStyle name="Bevitel 2 27 2 5" xfId="4797" xr:uid="{BCEA9622-F065-43DA-A48E-BF7D52380163}"/>
    <cellStyle name="Bevitel 2 27 3" xfId="4798" xr:uid="{6B4075B8-7FC4-4E34-9516-20C34CA18139}"/>
    <cellStyle name="Bevitel 2 27 3 2" xfId="4799" xr:uid="{EE2E7521-A684-41F2-A665-E76F9E718FBE}"/>
    <cellStyle name="Bevitel 2 27 3 2 2" xfId="4800" xr:uid="{36C603C6-23DD-40F3-AF2F-1FAAA3CF6BA1}"/>
    <cellStyle name="Bevitel 2 27 3 3" xfId="4801" xr:uid="{6FA649BC-825D-4B32-AD6A-6782118D0669}"/>
    <cellStyle name="Bevitel 2 27 4" xfId="4802" xr:uid="{6C3C4479-A50B-450B-BC2E-D966C4D2AC49}"/>
    <cellStyle name="Bevitel 2 27 4 2" xfId="4803" xr:uid="{7EF50E22-FDCC-4DD8-934F-182A53BBFED7}"/>
    <cellStyle name="Bevitel 2 27 5" xfId="4804" xr:uid="{C1D84D9A-E1F5-464E-BAE1-04A2C0FF53DC}"/>
    <cellStyle name="Bevitel 2 28" xfId="4805" xr:uid="{115820DF-A212-442C-A493-98407A9073EF}"/>
    <cellStyle name="Bevitel 2 28 2" xfId="4806" xr:uid="{C4BF70C7-70F8-4397-A2CD-F338E21F0C58}"/>
    <cellStyle name="Bevitel 2 28 2 2" xfId="4807" xr:uid="{A632A879-D903-48F5-A9A5-0F4FA55D7FC1}"/>
    <cellStyle name="Bevitel 2 28 2 2 2" xfId="4808" xr:uid="{1B13111E-EE7B-471B-AEF9-6E92580693B1}"/>
    <cellStyle name="Bevitel 2 28 2 2 2 2" xfId="4809" xr:uid="{516E02ED-CC02-4B59-88BF-24D0BCF605BB}"/>
    <cellStyle name="Bevitel 2 28 2 2 3" xfId="4810" xr:uid="{C5B5E44C-3D51-422C-A060-1F0B12A80D49}"/>
    <cellStyle name="Bevitel 2 28 2 3" xfId="4811" xr:uid="{0B447CCE-7604-4501-A064-8209691DC004}"/>
    <cellStyle name="Bevitel 2 28 2 3 2" xfId="4812" xr:uid="{6763310C-15FF-4487-AAD4-D3F7751F9BD4}"/>
    <cellStyle name="Bevitel 2 28 2 3 2 2" xfId="4813" xr:uid="{91474EEF-AB30-4B27-8FB0-512214641229}"/>
    <cellStyle name="Bevitel 2 28 2 3 3" xfId="4814" xr:uid="{FCD557E8-549F-4073-93E4-E7428CD8F35A}"/>
    <cellStyle name="Bevitel 2 28 2 4" xfId="4815" xr:uid="{255CA758-C878-4D84-8814-7A911572A935}"/>
    <cellStyle name="Bevitel 2 28 2 4 2" xfId="4816" xr:uid="{155C6CB0-9062-4101-BE6E-C3BD36A158AD}"/>
    <cellStyle name="Bevitel 2 28 2 5" xfId="4817" xr:uid="{FBB6DB84-860F-4A46-8977-93DC0B813DFF}"/>
    <cellStyle name="Bevitel 2 28 3" xfId="4818" xr:uid="{6F8B2CF1-ECB1-48B4-935F-DF3DE8E2268C}"/>
    <cellStyle name="Bevitel 2 28 3 2" xfId="4819" xr:uid="{83D60300-89D4-4F05-B713-55F68C3191F2}"/>
    <cellStyle name="Bevitel 2 28 3 2 2" xfId="4820" xr:uid="{A49D30C6-7E69-4B7D-910B-493540574786}"/>
    <cellStyle name="Bevitel 2 28 3 3" xfId="4821" xr:uid="{B004E75F-418A-49B1-9D85-E27A428F7E73}"/>
    <cellStyle name="Bevitel 2 28 4" xfId="4822" xr:uid="{47D85ACB-1A96-4569-8A7C-9FE9D5CC28F8}"/>
    <cellStyle name="Bevitel 2 28 4 2" xfId="4823" xr:uid="{1B2D7BC8-18B8-4307-924A-2B2AC7B9A3A4}"/>
    <cellStyle name="Bevitel 2 28 5" xfId="4824" xr:uid="{F51B52B3-DEE7-4C4D-9E91-AE83F170340A}"/>
    <cellStyle name="Bevitel 2 29" xfId="4825" xr:uid="{DC8C95EF-0738-4474-AF58-84E985147DF5}"/>
    <cellStyle name="Bevitel 2 29 2" xfId="4826" xr:uid="{F4DF937E-2E31-4620-8275-D23E6D794E66}"/>
    <cellStyle name="Bevitel 2 29 2 2" xfId="4827" xr:uid="{F589FA62-7C70-4528-A02C-C371540C1FA9}"/>
    <cellStyle name="Bevitel 2 29 2 2 2" xfId="4828" xr:uid="{5B782815-DADD-4AB2-848E-FB8848CB1DA9}"/>
    <cellStyle name="Bevitel 2 29 2 2 2 2" xfId="4829" xr:uid="{FDB25E9C-6BC5-4E95-AA8F-5FDCA85D18C4}"/>
    <cellStyle name="Bevitel 2 29 2 2 3" xfId="4830" xr:uid="{4FFED853-4F52-42EE-89C6-DDD3854D29D0}"/>
    <cellStyle name="Bevitel 2 29 2 3" xfId="4831" xr:uid="{D88C5DBE-D8B9-4A1D-A16D-5A3ED5CA832C}"/>
    <cellStyle name="Bevitel 2 29 2 3 2" xfId="4832" xr:uid="{261DAB5A-66C9-4D87-AB02-9C81E8740C98}"/>
    <cellStyle name="Bevitel 2 29 2 3 2 2" xfId="4833" xr:uid="{E00370FF-6CFF-4256-89BF-C67C660F9A7C}"/>
    <cellStyle name="Bevitel 2 29 2 3 3" xfId="4834" xr:uid="{FAF2F44B-A03B-48CE-AC6D-C7C922CD29C1}"/>
    <cellStyle name="Bevitel 2 29 2 4" xfId="4835" xr:uid="{59C634A5-1586-4231-BA27-B8FE9B51A5C0}"/>
    <cellStyle name="Bevitel 2 29 2 4 2" xfId="4836" xr:uid="{D7496B1B-67B0-49DB-BB15-0B3F6665C784}"/>
    <cellStyle name="Bevitel 2 29 2 5" xfId="4837" xr:uid="{83342BF2-D6CC-46DF-840C-B0DA24094AB0}"/>
    <cellStyle name="Bevitel 2 29 3" xfId="4838" xr:uid="{9E2F2030-076D-4EF7-849C-2AF0608E2242}"/>
    <cellStyle name="Bevitel 2 29 3 2" xfId="4839" xr:uid="{B3B34E72-E87C-4E3B-BF42-281BF63214E5}"/>
    <cellStyle name="Bevitel 2 29 3 2 2" xfId="4840" xr:uid="{DA1EA7AF-DED1-403D-955C-253AFB2ACB02}"/>
    <cellStyle name="Bevitel 2 29 3 3" xfId="4841" xr:uid="{A8D0BD67-DF16-4CD0-8417-79583B0126E5}"/>
    <cellStyle name="Bevitel 2 29 4" xfId="4842" xr:uid="{DBDA5C81-7751-4300-ABB0-DC1586534D83}"/>
    <cellStyle name="Bevitel 2 29 4 2" xfId="4843" xr:uid="{B0B31133-A473-4E5F-B42D-B184354A602C}"/>
    <cellStyle name="Bevitel 2 29 5" xfId="4844" xr:uid="{639C19FF-B965-4B0C-82D8-DF6EDA8E8D64}"/>
    <cellStyle name="Bevitel 2 3" xfId="4845" xr:uid="{BB14199A-E76C-45CC-A89D-17BDCE69D9ED}"/>
    <cellStyle name="Bevitel 2 3 2" xfId="4846" xr:uid="{283CB44E-6DDF-4126-9A91-FEA4C42BF0B7}"/>
    <cellStyle name="Bevitel 2 3 2 2" xfId="4847" xr:uid="{34E53F4D-0440-4D82-BEDA-1462A8F4AD3C}"/>
    <cellStyle name="Bevitel 2 3 2 2 2" xfId="4848" xr:uid="{50C91A1B-E49C-49DE-AC3B-5FA1BB85528A}"/>
    <cellStyle name="Bevitel 2 3 2 2 2 2" xfId="4849" xr:uid="{19BF82F2-EC24-4AB3-9A56-1FF7C3BB8F74}"/>
    <cellStyle name="Bevitel 2 3 2 2 3" xfId="4850" xr:uid="{EF6A0B47-2CBE-4697-A3F7-BA7573723B8D}"/>
    <cellStyle name="Bevitel 2 3 2 3" xfId="4851" xr:uid="{31640A53-5C77-4C10-B0E2-C42F09E49868}"/>
    <cellStyle name="Bevitel 2 3 2 3 2" xfId="4852" xr:uid="{E69D1591-9072-4EF5-B3FA-207D685DB8F0}"/>
    <cellStyle name="Bevitel 2 3 2 3 2 2" xfId="4853" xr:uid="{FDA05CBC-0F90-49EE-B971-FDEBFBBD3ECB}"/>
    <cellStyle name="Bevitel 2 3 2 3 3" xfId="4854" xr:uid="{ED15A042-5B16-44DC-8692-4568DBD57F1C}"/>
    <cellStyle name="Bevitel 2 3 2 4" xfId="4855" xr:uid="{D343FDDF-6E01-43C7-A2FD-9205CF7BDCDE}"/>
    <cellStyle name="Bevitel 2 3 2 4 2" xfId="4856" xr:uid="{F9BC183A-C926-43CF-8D39-2282382EBFE6}"/>
    <cellStyle name="Bevitel 2 3 2 5" xfId="4857" xr:uid="{23A36B5E-062E-4B01-A9D9-5487EA46E140}"/>
    <cellStyle name="Bevitel 2 3 3" xfId="4858" xr:uid="{57C71B2D-8EA9-4023-AD50-09D6ACD7AFDA}"/>
    <cellStyle name="Bevitel 2 3 3 2" xfId="4859" xr:uid="{3FEEA36D-B26E-4E43-819D-961BEAD2E3D2}"/>
    <cellStyle name="Bevitel 2 3 3 2 2" xfId="4860" xr:uid="{89A3D5B1-79C3-49EA-8F0B-F83054713456}"/>
    <cellStyle name="Bevitel 2 3 3 3" xfId="4861" xr:uid="{8C5AB9EE-DAE9-4D2B-8FD9-7D6E0F593C38}"/>
    <cellStyle name="Bevitel 2 3 4" xfId="4862" xr:uid="{282431A0-D131-4FC9-8F0F-2FC6CAB31EDD}"/>
    <cellStyle name="Bevitel 2 3 4 2" xfId="4863" xr:uid="{305F2FA4-279C-4C44-9A87-512155582F05}"/>
    <cellStyle name="Bevitel 2 3 5" xfId="4864" xr:uid="{618FECD3-7202-4C29-857F-36B58267B520}"/>
    <cellStyle name="Bevitel 2 30" xfId="4865" xr:uid="{069A2815-E99E-46A6-8DAA-728FA7F94EAA}"/>
    <cellStyle name="Bevitel 2 30 2" xfId="4866" xr:uid="{6E141BED-4786-4014-8E30-85F7DD559D43}"/>
    <cellStyle name="Bevitel 2 30 2 2" xfId="4867" xr:uid="{B68C9D14-1904-4022-8EAE-859BE17F7529}"/>
    <cellStyle name="Bevitel 2 30 2 2 2" xfId="4868" xr:uid="{7796B88A-769D-4CEC-8932-BF8A79650412}"/>
    <cellStyle name="Bevitel 2 30 2 2 2 2" xfId="4869" xr:uid="{D71840C1-1A7F-4FFB-8F5B-F023B7289241}"/>
    <cellStyle name="Bevitel 2 30 2 2 3" xfId="4870" xr:uid="{02677F8A-2A30-42DF-AF3C-FBE3513BCBD0}"/>
    <cellStyle name="Bevitel 2 30 2 3" xfId="4871" xr:uid="{D1F04084-2535-443D-B12E-F5C7244B9AEC}"/>
    <cellStyle name="Bevitel 2 30 2 3 2" xfId="4872" xr:uid="{DF1B929A-72F3-4A3B-95F2-96A968407FFC}"/>
    <cellStyle name="Bevitel 2 30 2 3 2 2" xfId="4873" xr:uid="{B82C0854-870D-4D9A-9A1C-39FC29C78B5C}"/>
    <cellStyle name="Bevitel 2 30 2 3 3" xfId="4874" xr:uid="{54138D90-7D1D-4E3F-90FB-9C6B835E248E}"/>
    <cellStyle name="Bevitel 2 30 2 4" xfId="4875" xr:uid="{D85F2823-FEB2-4456-BB08-D90A2363B03F}"/>
    <cellStyle name="Bevitel 2 30 2 4 2" xfId="4876" xr:uid="{AB4A3174-944B-44DB-B937-0C78CA23B333}"/>
    <cellStyle name="Bevitel 2 30 2 5" xfId="4877" xr:uid="{1B40B49E-C3A7-47F3-AD00-FD9F8652C93E}"/>
    <cellStyle name="Bevitel 2 30 3" xfId="4878" xr:uid="{16D25AFB-F15C-41C2-8B65-5A3807C6A301}"/>
    <cellStyle name="Bevitel 2 30 3 2" xfId="4879" xr:uid="{EBF3392D-0029-4BBB-9042-31F892642851}"/>
    <cellStyle name="Bevitel 2 30 3 2 2" xfId="4880" xr:uid="{C284142C-67EB-49E3-B436-33BF457EF54E}"/>
    <cellStyle name="Bevitel 2 30 3 3" xfId="4881" xr:uid="{58BB7A9F-865C-412E-8705-11DE2B2A47D7}"/>
    <cellStyle name="Bevitel 2 30 4" xfId="4882" xr:uid="{25AC3BF3-94A0-4E9D-9E86-B5286C810FF7}"/>
    <cellStyle name="Bevitel 2 30 4 2" xfId="4883" xr:uid="{DB36F592-8E81-453C-91F3-FCE947D66756}"/>
    <cellStyle name="Bevitel 2 30 5" xfId="4884" xr:uid="{F053C66F-3E24-4D1C-94B6-2B68494549F3}"/>
    <cellStyle name="Bevitel 2 31" xfId="4885" xr:uid="{020547AA-81AD-43E3-896B-DECE2C5BA858}"/>
    <cellStyle name="Bevitel 2 31 2" xfId="4886" xr:uid="{6BC7330C-A24B-4B5F-8293-92E6B4D8B922}"/>
    <cellStyle name="Bevitel 2 31 2 2" xfId="4887" xr:uid="{9A9E3668-0356-4CB4-99C5-92A71131E34A}"/>
    <cellStyle name="Bevitel 2 31 2 2 2" xfId="4888" xr:uid="{7C3BA001-0A4C-4E48-B509-258AA1680579}"/>
    <cellStyle name="Bevitel 2 31 2 2 2 2" xfId="4889" xr:uid="{A106B6E8-5B3E-4EA4-A7EA-C651D3D781F1}"/>
    <cellStyle name="Bevitel 2 31 2 2 3" xfId="4890" xr:uid="{D91C6380-E9FC-485D-AF73-F3BA02C1C9DB}"/>
    <cellStyle name="Bevitel 2 31 2 3" xfId="4891" xr:uid="{BF345C2A-4BA0-4D73-B2E6-CB57AB351537}"/>
    <cellStyle name="Bevitel 2 31 2 3 2" xfId="4892" xr:uid="{04AA95EE-9F4D-48DA-840B-F7E45BA30384}"/>
    <cellStyle name="Bevitel 2 31 2 3 2 2" xfId="4893" xr:uid="{EDCC24A2-1A11-4CF4-90CB-3244AC79D580}"/>
    <cellStyle name="Bevitel 2 31 2 3 3" xfId="4894" xr:uid="{12871F98-D628-4367-9E4E-3DFCAB929334}"/>
    <cellStyle name="Bevitel 2 31 2 4" xfId="4895" xr:uid="{E6B33C3B-0640-4D15-A842-6B2F815EDFF5}"/>
    <cellStyle name="Bevitel 2 31 2 4 2" xfId="4896" xr:uid="{5513FB73-C89D-4073-896E-0DEDCC35AB9A}"/>
    <cellStyle name="Bevitel 2 31 2 5" xfId="4897" xr:uid="{1272BC8A-A751-4842-A5B9-408065B16E63}"/>
    <cellStyle name="Bevitel 2 31 3" xfId="4898" xr:uid="{6E8DDDA7-5A06-4470-83DD-EF2F45412908}"/>
    <cellStyle name="Bevitel 2 31 3 2" xfId="4899" xr:uid="{47CE9F80-A1E7-4907-846F-C4D3AE9B55B8}"/>
    <cellStyle name="Bevitel 2 31 3 2 2" xfId="4900" xr:uid="{616476C7-CA28-4314-BC97-05082D23776E}"/>
    <cellStyle name="Bevitel 2 31 3 3" xfId="4901" xr:uid="{9E18C482-D4F3-4EBE-941A-521EA753E53B}"/>
    <cellStyle name="Bevitel 2 31 4" xfId="4902" xr:uid="{09ACB469-008D-47EA-8DAB-676D3CA71667}"/>
    <cellStyle name="Bevitel 2 31 4 2" xfId="4903" xr:uid="{37B15A40-5AC2-4A6F-8E71-580CB6B742FC}"/>
    <cellStyle name="Bevitel 2 31 5" xfId="4904" xr:uid="{BFB474DF-12C7-4E1F-9610-E9CDB63BB54D}"/>
    <cellStyle name="Bevitel 2 32" xfId="4905" xr:uid="{CF3B11BB-DAE2-421B-A2DA-32CF4492B33D}"/>
    <cellStyle name="Bevitel 2 32 2" xfId="4906" xr:uid="{9661783E-48C2-48E8-985E-B670D096983C}"/>
    <cellStyle name="Bevitel 2 32 2 2" xfId="4907" xr:uid="{A3EFFF06-2FB9-426E-A4E1-695C1E105694}"/>
    <cellStyle name="Bevitel 2 32 2 2 2" xfId="4908" xr:uid="{1AAF29E1-752D-4259-9C4D-66F7C02E41A0}"/>
    <cellStyle name="Bevitel 2 32 2 2 2 2" xfId="4909" xr:uid="{9650CA6D-E95D-4052-8AA0-820FCC8F65D9}"/>
    <cellStyle name="Bevitel 2 32 2 2 3" xfId="4910" xr:uid="{03053A83-C845-45D7-893F-7B82972056F8}"/>
    <cellStyle name="Bevitel 2 32 2 3" xfId="4911" xr:uid="{685136F8-3B15-4365-B247-BEAB51D16EA0}"/>
    <cellStyle name="Bevitel 2 32 2 3 2" xfId="4912" xr:uid="{D9AD0A37-7F03-4DB9-8B8B-88A3CA476B12}"/>
    <cellStyle name="Bevitel 2 32 2 3 2 2" xfId="4913" xr:uid="{80D77C34-4108-494B-AF8A-F1835A5A3C1B}"/>
    <cellStyle name="Bevitel 2 32 2 3 3" xfId="4914" xr:uid="{88AAD3AC-40DC-4936-9AD4-24B458D956E0}"/>
    <cellStyle name="Bevitel 2 32 2 4" xfId="4915" xr:uid="{5B40A84C-40E8-4928-AFF4-2C82B43A7406}"/>
    <cellStyle name="Bevitel 2 32 2 4 2" xfId="4916" xr:uid="{2A2CE618-91F3-42BF-BF8A-C2803E159DC3}"/>
    <cellStyle name="Bevitel 2 32 2 5" xfId="4917" xr:uid="{507E3F75-EDA9-4B8B-80CD-584C5EF16DE3}"/>
    <cellStyle name="Bevitel 2 32 3" xfId="4918" xr:uid="{0E0B1EF4-FC26-4B79-82B6-5250F99A45A8}"/>
    <cellStyle name="Bevitel 2 32 3 2" xfId="4919" xr:uid="{872D8922-A4FD-4FC7-8B7E-348D16C8AABC}"/>
    <cellStyle name="Bevitel 2 32 3 2 2" xfId="4920" xr:uid="{21C8847E-E57B-468F-8F2A-EDFD7A36785F}"/>
    <cellStyle name="Bevitel 2 32 3 3" xfId="4921" xr:uid="{10F2943D-3026-4D36-8B06-7723AD195EFB}"/>
    <cellStyle name="Bevitel 2 32 4" xfId="4922" xr:uid="{4079E68E-E892-4011-9011-40E68620CFA6}"/>
    <cellStyle name="Bevitel 2 32 4 2" xfId="4923" xr:uid="{9DDB9CD2-83AC-4811-8DD6-C39244244FCE}"/>
    <cellStyle name="Bevitel 2 32 5" xfId="4924" xr:uid="{B150B2E6-F2AE-4836-B546-FE02A71EF9C6}"/>
    <cellStyle name="Bevitel 2 33" xfId="4925" xr:uid="{4C00B445-B720-4E26-BFF8-69FCE149B83C}"/>
    <cellStyle name="Bevitel 2 33 2" xfId="4926" xr:uid="{8ACDD6F5-BC3E-421B-A0D9-C86288129487}"/>
    <cellStyle name="Bevitel 2 33 2 2" xfId="4927" xr:uid="{9696C23C-AF16-4AD0-9A9A-CA0BAF3FC926}"/>
    <cellStyle name="Bevitel 2 33 2 2 2" xfId="4928" xr:uid="{134AFF6E-517A-4082-A8A8-29F1CDD1B46D}"/>
    <cellStyle name="Bevitel 2 33 2 2 2 2" xfId="4929" xr:uid="{F084DC25-A303-46F9-B4BE-D48613FF7996}"/>
    <cellStyle name="Bevitel 2 33 2 2 3" xfId="4930" xr:uid="{150B3552-27C4-433E-8F50-A8A1413F885F}"/>
    <cellStyle name="Bevitel 2 33 2 3" xfId="4931" xr:uid="{9F4D22BB-A275-4021-BD3A-851C33311DB0}"/>
    <cellStyle name="Bevitel 2 33 2 3 2" xfId="4932" xr:uid="{76458973-EC2E-4973-88C1-DEA3D21577E4}"/>
    <cellStyle name="Bevitel 2 33 2 3 2 2" xfId="4933" xr:uid="{EC004259-B469-464F-A7EC-82DC9E1328A2}"/>
    <cellStyle name="Bevitel 2 33 2 3 3" xfId="4934" xr:uid="{AC361FB6-C622-458E-98C4-BF3FE13E0679}"/>
    <cellStyle name="Bevitel 2 33 2 4" xfId="4935" xr:uid="{775F770A-B250-479C-A0D4-1C9CAC0C95BA}"/>
    <cellStyle name="Bevitel 2 33 2 4 2" xfId="4936" xr:uid="{79CEC758-1429-4C3E-9C95-A7517AEC0D6A}"/>
    <cellStyle name="Bevitel 2 33 2 5" xfId="4937" xr:uid="{6970F627-DE26-4A77-B19C-AA2B9AE77277}"/>
    <cellStyle name="Bevitel 2 33 3" xfId="4938" xr:uid="{FFA5540E-4A4E-47DC-BD61-19FE857378CB}"/>
    <cellStyle name="Bevitel 2 33 3 2" xfId="4939" xr:uid="{32907088-160D-44AC-B6AA-564B857CF2C1}"/>
    <cellStyle name="Bevitel 2 33 3 2 2" xfId="4940" xr:uid="{A5066527-1F4E-446C-8908-20BEBA6F3F17}"/>
    <cellStyle name="Bevitel 2 33 3 3" xfId="4941" xr:uid="{B00D1BED-69B1-433A-B18C-07C85B47B6C3}"/>
    <cellStyle name="Bevitel 2 33 4" xfId="4942" xr:uid="{FD18432C-CF60-435C-B4E6-989C8BD0895F}"/>
    <cellStyle name="Bevitel 2 33 4 2" xfId="4943" xr:uid="{D88EF262-0D90-4AD1-A601-127794A53FE7}"/>
    <cellStyle name="Bevitel 2 33 5" xfId="4944" xr:uid="{BBE9DC27-5B53-47E0-B4CA-712EAA73A71A}"/>
    <cellStyle name="Bevitel 2 34" xfId="4945" xr:uid="{EAF677FE-8568-4ECF-8D6E-17D0AA0489D2}"/>
    <cellStyle name="Bevitel 2 34 2" xfId="4946" xr:uid="{1AD1471F-2297-4087-930E-638EADBBB073}"/>
    <cellStyle name="Bevitel 2 34 2 2" xfId="4947" xr:uid="{54D34874-B8B6-44F0-8B60-752CB8EE1A28}"/>
    <cellStyle name="Bevitel 2 34 2 2 2" xfId="4948" xr:uid="{402093A9-8A20-4F2F-B329-4393F63DD75C}"/>
    <cellStyle name="Bevitel 2 34 2 2 2 2" xfId="4949" xr:uid="{27A265A2-EFAF-4969-99FC-47065C9BC810}"/>
    <cellStyle name="Bevitel 2 34 2 2 3" xfId="4950" xr:uid="{9F36CA7C-A4A6-4064-A284-4EFFB112F835}"/>
    <cellStyle name="Bevitel 2 34 2 3" xfId="4951" xr:uid="{709491D3-BE88-4434-AB79-13B7772D8633}"/>
    <cellStyle name="Bevitel 2 34 2 3 2" xfId="4952" xr:uid="{2828D8A3-EE28-4ADB-AF66-979E27F56629}"/>
    <cellStyle name="Bevitel 2 34 2 3 2 2" xfId="4953" xr:uid="{36F3F271-5223-4205-8F80-537D68910A21}"/>
    <cellStyle name="Bevitel 2 34 2 3 3" xfId="4954" xr:uid="{FD1A058B-A043-4862-B1AF-603895C16E15}"/>
    <cellStyle name="Bevitel 2 34 2 4" xfId="4955" xr:uid="{84242DC9-3289-469A-95CB-1FD9EB21D0B0}"/>
    <cellStyle name="Bevitel 2 34 2 4 2" xfId="4956" xr:uid="{E426D3F9-A810-4CFA-A2EA-BC23EF2E58B3}"/>
    <cellStyle name="Bevitel 2 34 2 5" xfId="4957" xr:uid="{DFF0EFCE-F87D-40CA-82E9-913A3CEFB365}"/>
    <cellStyle name="Bevitel 2 34 3" xfId="4958" xr:uid="{317391E0-E85D-486B-8870-6B7C7581B2BE}"/>
    <cellStyle name="Bevitel 2 34 3 2" xfId="4959" xr:uid="{D116DA65-5E33-4B39-9838-6B215C7EB9C0}"/>
    <cellStyle name="Bevitel 2 34 3 2 2" xfId="4960" xr:uid="{833357E4-C4EF-4FED-AC5B-05AC275EBCF7}"/>
    <cellStyle name="Bevitel 2 34 3 3" xfId="4961" xr:uid="{D391CBE6-ABB1-4997-9897-04B9F37CC000}"/>
    <cellStyle name="Bevitel 2 34 4" xfId="4962" xr:uid="{C4971B50-6811-4019-9DE9-1A0140489264}"/>
    <cellStyle name="Bevitel 2 34 4 2" xfId="4963" xr:uid="{1BFB95F9-5EA9-49E1-976A-3B178BAF1B7B}"/>
    <cellStyle name="Bevitel 2 34 5" xfId="4964" xr:uid="{EC56276E-71C9-4B57-BA2E-E43675B585CB}"/>
    <cellStyle name="Bevitel 2 35" xfId="4965" xr:uid="{63F7CF7A-7A90-4206-BED0-EAC5249CBF79}"/>
    <cellStyle name="Bevitel 2 35 2" xfId="4966" xr:uid="{334DBAB7-D217-434C-8A98-31A7A4E76798}"/>
    <cellStyle name="Bevitel 2 35 2 2" xfId="4967" xr:uid="{3A219EA3-DF03-4D84-9BEF-92B1F7169282}"/>
    <cellStyle name="Bevitel 2 35 2 2 2" xfId="4968" xr:uid="{0FE27D1A-8396-4D79-B742-9A520AF4F388}"/>
    <cellStyle name="Bevitel 2 35 2 2 2 2" xfId="4969" xr:uid="{ACF5569F-8B62-4993-B6CE-79D567471B40}"/>
    <cellStyle name="Bevitel 2 35 2 2 3" xfId="4970" xr:uid="{DAEA3777-B312-490F-98C8-51AC67BA9F4B}"/>
    <cellStyle name="Bevitel 2 35 2 3" xfId="4971" xr:uid="{7B5169A7-BD3E-4EDC-9F7B-EA4065B13EF7}"/>
    <cellStyle name="Bevitel 2 35 2 3 2" xfId="4972" xr:uid="{1FD0DEEC-5178-408C-88A7-CD33DB8EDD63}"/>
    <cellStyle name="Bevitel 2 35 2 3 2 2" xfId="4973" xr:uid="{B0E450F2-9465-4B49-AF03-6152832FF573}"/>
    <cellStyle name="Bevitel 2 35 2 3 3" xfId="4974" xr:uid="{1046A89E-5790-4512-8CA4-8AC86DCBEF4A}"/>
    <cellStyle name="Bevitel 2 35 2 4" xfId="4975" xr:uid="{922BBDE5-4D9D-4885-85F4-98174C1BBBD3}"/>
    <cellStyle name="Bevitel 2 35 2 4 2" xfId="4976" xr:uid="{0AB8E7D3-BCA2-4952-96E2-0DD91E393F36}"/>
    <cellStyle name="Bevitel 2 35 2 5" xfId="4977" xr:uid="{A432D40F-9DC0-45AE-9E2C-1208D9DB22C4}"/>
    <cellStyle name="Bevitel 2 35 3" xfId="4978" xr:uid="{8D1F1663-E322-4649-9D8E-61A7D3DDDEB7}"/>
    <cellStyle name="Bevitel 2 35 3 2" xfId="4979" xr:uid="{F499A9D3-B4B4-46AB-82FE-7BD632E1FFAA}"/>
    <cellStyle name="Bevitel 2 35 3 2 2" xfId="4980" xr:uid="{87117F27-6711-4ADA-9C48-930D759A735A}"/>
    <cellStyle name="Bevitel 2 35 3 3" xfId="4981" xr:uid="{B1EBB205-B4AD-4C5F-B49F-E5EC2262F0E5}"/>
    <cellStyle name="Bevitel 2 35 4" xfId="4982" xr:uid="{7CD3D9EF-6AF7-4046-B133-CAFF9841B1AB}"/>
    <cellStyle name="Bevitel 2 35 4 2" xfId="4983" xr:uid="{2E53DABE-EAF0-406D-B6E5-A2661518FA0A}"/>
    <cellStyle name="Bevitel 2 35 5" xfId="4984" xr:uid="{8E8EAF63-375A-438F-AA08-0B0D994FED0E}"/>
    <cellStyle name="Bevitel 2 36" xfId="4985" xr:uid="{ECC26BD9-28D7-4206-A6CA-F0DB868A2607}"/>
    <cellStyle name="Bevitel 2 36 2" xfId="4986" xr:uid="{18912D12-51EA-4DC6-9DC0-C275E8BF8E61}"/>
    <cellStyle name="Bevitel 2 36 2 2" xfId="4987" xr:uid="{B64F8618-E1A4-4860-A2C0-A4AF63919147}"/>
    <cellStyle name="Bevitel 2 36 2 2 2" xfId="4988" xr:uid="{2BA46EA6-09CF-4EE4-A106-4DB5719104E6}"/>
    <cellStyle name="Bevitel 2 36 2 2 2 2" xfId="4989" xr:uid="{6F986ADE-C4AE-434F-91D9-CF358867F1D5}"/>
    <cellStyle name="Bevitel 2 36 2 2 3" xfId="4990" xr:uid="{1B19E842-97E3-4423-8F42-F06B6BA37229}"/>
    <cellStyle name="Bevitel 2 36 2 3" xfId="4991" xr:uid="{EBB15269-0CD0-4DBD-BFE8-F77F36618CBF}"/>
    <cellStyle name="Bevitel 2 36 2 3 2" xfId="4992" xr:uid="{3955F307-EEE0-40ED-9ED8-1DC5CF377F9E}"/>
    <cellStyle name="Bevitel 2 36 2 3 2 2" xfId="4993" xr:uid="{AC313CCC-9517-466B-BA83-42D39E2EDDFC}"/>
    <cellStyle name="Bevitel 2 36 2 3 3" xfId="4994" xr:uid="{1DEC9A6A-3147-45F8-A954-618D062F4A22}"/>
    <cellStyle name="Bevitel 2 36 2 4" xfId="4995" xr:uid="{A3679008-F73F-4691-9B16-F189F3302017}"/>
    <cellStyle name="Bevitel 2 36 2 4 2" xfId="4996" xr:uid="{37B010FA-B4E3-4069-A3F4-AA3EDE979488}"/>
    <cellStyle name="Bevitel 2 36 2 5" xfId="4997" xr:uid="{1098A94A-D244-4B1C-B0F7-3AE0D31F74E1}"/>
    <cellStyle name="Bevitel 2 36 3" xfId="4998" xr:uid="{5DF5A235-3D92-4FC3-A3AF-30A57AFB37F7}"/>
    <cellStyle name="Bevitel 2 36 3 2" xfId="4999" xr:uid="{64A04F5D-FA40-4987-9320-4E766BF6978E}"/>
    <cellStyle name="Bevitel 2 36 3 2 2" xfId="5000" xr:uid="{5F2F11B0-6B95-43FD-A440-501016DA16A0}"/>
    <cellStyle name="Bevitel 2 36 3 3" xfId="5001" xr:uid="{2CAB93A0-72F2-4B4C-B71E-5C855BACFEC0}"/>
    <cellStyle name="Bevitel 2 36 4" xfId="5002" xr:uid="{F3CF18A3-14C3-4F6B-AD25-9DE6B36B95A5}"/>
    <cellStyle name="Bevitel 2 36 4 2" xfId="5003" xr:uid="{23982048-238A-495E-9347-5877DB37201D}"/>
    <cellStyle name="Bevitel 2 36 5" xfId="5004" xr:uid="{CFC7AC0A-1BDC-4071-A624-115C1FDD34CA}"/>
    <cellStyle name="Bevitel 2 37" xfId="5005" xr:uid="{5BD5C8DE-CABD-4352-BDAF-857AD875B5DF}"/>
    <cellStyle name="Bevitel 2 37 2" xfId="5006" xr:uid="{3DD19265-6A6D-455E-8BE5-1DC26FD7EF73}"/>
    <cellStyle name="Bevitel 2 37 2 2" xfId="5007" xr:uid="{DCA05AF5-1437-4AD6-A1E4-ACF8D90498B3}"/>
    <cellStyle name="Bevitel 2 37 2 2 2" xfId="5008" xr:uid="{08F11872-0318-494A-BEFD-FA7C159BFF6C}"/>
    <cellStyle name="Bevitel 2 37 2 2 2 2" xfId="5009" xr:uid="{8834E5BC-DBBA-498A-9898-72C024F0B733}"/>
    <cellStyle name="Bevitel 2 37 2 2 3" xfId="5010" xr:uid="{80DBD71C-3964-428F-AEBE-C8135D4598BC}"/>
    <cellStyle name="Bevitel 2 37 2 3" xfId="5011" xr:uid="{8D2090B3-9F31-469C-ACEA-673C80806543}"/>
    <cellStyle name="Bevitel 2 37 2 3 2" xfId="5012" xr:uid="{852565AC-C5D2-4DC8-917C-858A8AB98981}"/>
    <cellStyle name="Bevitel 2 37 2 3 2 2" xfId="5013" xr:uid="{87EAAD3A-A394-4A52-88BC-4388EA9DA061}"/>
    <cellStyle name="Bevitel 2 37 2 3 3" xfId="5014" xr:uid="{C3E067C6-5D6D-4D07-97B3-33A2672B2207}"/>
    <cellStyle name="Bevitel 2 37 2 4" xfId="5015" xr:uid="{80FB5F4B-2FBB-4FE6-A6C6-C122F1C85AB3}"/>
    <cellStyle name="Bevitel 2 37 2 4 2" xfId="5016" xr:uid="{CF2838A6-34CC-4B48-9315-73AB09E15D6A}"/>
    <cellStyle name="Bevitel 2 37 2 5" xfId="5017" xr:uid="{A59A1CF0-4051-4D8C-BF64-BB54D2395799}"/>
    <cellStyle name="Bevitel 2 37 3" xfId="5018" xr:uid="{0D524E19-D260-4F5F-A0B8-DEB27491C8E1}"/>
    <cellStyle name="Bevitel 2 37 3 2" xfId="5019" xr:uid="{5A6071D0-5BC1-49F1-97DC-F3E9B02F3813}"/>
    <cellStyle name="Bevitel 2 37 3 2 2" xfId="5020" xr:uid="{3475B841-F0BE-4D75-9FE0-55D8B192E868}"/>
    <cellStyle name="Bevitel 2 37 3 3" xfId="5021" xr:uid="{2171ED1C-E659-421C-80E1-B4456186BC9A}"/>
    <cellStyle name="Bevitel 2 37 4" xfId="5022" xr:uid="{C8696550-E36F-4EF9-ABA8-57D5190CDF7B}"/>
    <cellStyle name="Bevitel 2 37 4 2" xfId="5023" xr:uid="{E6DA1DF2-2038-4F08-9366-3BC72C3E85B1}"/>
    <cellStyle name="Bevitel 2 37 5" xfId="5024" xr:uid="{37C0A152-C26B-4E70-8942-234E2C14D618}"/>
    <cellStyle name="Bevitel 2 38" xfId="5025" xr:uid="{32668C27-C644-4DEC-BB62-6E4FD83E7250}"/>
    <cellStyle name="Bevitel 2 38 2" xfId="5026" xr:uid="{FD725611-14F5-4306-8360-EC58938B615C}"/>
    <cellStyle name="Bevitel 2 38 2 2" xfId="5027" xr:uid="{D515E3F3-F496-4FF0-9E10-0CF324811F61}"/>
    <cellStyle name="Bevitel 2 38 2 2 2" xfId="5028" xr:uid="{510B2239-5725-427E-B870-9A8D8D214A17}"/>
    <cellStyle name="Bevitel 2 38 2 2 2 2" xfId="5029" xr:uid="{A253BC12-1993-4943-85E7-B07BE5ADF681}"/>
    <cellStyle name="Bevitel 2 38 2 2 3" xfId="5030" xr:uid="{80294296-0CB3-4075-92EC-BF914DAFDD68}"/>
    <cellStyle name="Bevitel 2 38 2 3" xfId="5031" xr:uid="{E3EE298C-7030-492D-B890-8034BFE02363}"/>
    <cellStyle name="Bevitel 2 38 2 3 2" xfId="5032" xr:uid="{412136DF-EE04-4903-BE49-08361E93CFF4}"/>
    <cellStyle name="Bevitel 2 38 2 3 2 2" xfId="5033" xr:uid="{71E285D6-4DB3-4117-8967-361B47CA683C}"/>
    <cellStyle name="Bevitel 2 38 2 3 3" xfId="5034" xr:uid="{303406B1-ED38-4A9D-A2D6-814A5068B362}"/>
    <cellStyle name="Bevitel 2 38 2 4" xfId="5035" xr:uid="{E60E5099-4961-4B85-AB91-573F9C8CF2C9}"/>
    <cellStyle name="Bevitel 2 38 2 4 2" xfId="5036" xr:uid="{4CFDF37C-65AC-4CDC-8A2C-147EDBA3F4F0}"/>
    <cellStyle name="Bevitel 2 38 2 5" xfId="5037" xr:uid="{0B75FC11-AD84-4251-B671-FC239CD49640}"/>
    <cellStyle name="Bevitel 2 38 3" xfId="5038" xr:uid="{110725EC-8147-4EE3-B806-3958983ECF89}"/>
    <cellStyle name="Bevitel 2 38 3 2" xfId="5039" xr:uid="{4FC3CA41-5CD9-4A54-8A98-185196EE75BA}"/>
    <cellStyle name="Bevitel 2 38 3 2 2" xfId="5040" xr:uid="{9639C3DF-3FFA-49F7-B270-010225160424}"/>
    <cellStyle name="Bevitel 2 38 3 3" xfId="5041" xr:uid="{195192EE-A5E4-499F-96BE-9187147D3092}"/>
    <cellStyle name="Bevitel 2 38 4" xfId="5042" xr:uid="{470E1B5A-994A-4E4E-A487-A8485729065F}"/>
    <cellStyle name="Bevitel 2 38 4 2" xfId="5043" xr:uid="{083AEACC-0D2F-46B6-9B4B-CF61D088E888}"/>
    <cellStyle name="Bevitel 2 38 5" xfId="5044" xr:uid="{B463EDE5-4811-40FD-91B9-1E79E8632923}"/>
    <cellStyle name="Bevitel 2 39" xfId="5045" xr:uid="{32EA5FAB-1D0E-4D12-A1B8-A6D0B27982F1}"/>
    <cellStyle name="Bevitel 2 39 2" xfId="5046" xr:uid="{6745C37C-6A0C-423F-BABB-3D7E80E581BA}"/>
    <cellStyle name="Bevitel 2 39 2 2" xfId="5047" xr:uid="{9B54452C-4CDC-4185-81FC-28AB8B673E5F}"/>
    <cellStyle name="Bevitel 2 39 2 2 2" xfId="5048" xr:uid="{9252A5AE-9F7A-46A5-8B81-CC2C4A8ED4FF}"/>
    <cellStyle name="Bevitel 2 39 2 2 2 2" xfId="5049" xr:uid="{E9384B7D-249C-4787-86BF-3C36D5664443}"/>
    <cellStyle name="Bevitel 2 39 2 2 3" xfId="5050" xr:uid="{D96F7983-A09B-4953-8504-C1233A6122E3}"/>
    <cellStyle name="Bevitel 2 39 2 3" xfId="5051" xr:uid="{3BD3D902-2012-4D91-951C-2AE57C6809F6}"/>
    <cellStyle name="Bevitel 2 39 2 3 2" xfId="5052" xr:uid="{A943FC4B-74F9-4178-9ADF-7EC3C42EB6F2}"/>
    <cellStyle name="Bevitel 2 39 2 3 2 2" xfId="5053" xr:uid="{336A3CAF-BF0B-4E00-9C87-00155CCD2D19}"/>
    <cellStyle name="Bevitel 2 39 2 3 3" xfId="5054" xr:uid="{B3695B36-5ED6-41EA-BADA-51A80A8454C6}"/>
    <cellStyle name="Bevitel 2 39 2 4" xfId="5055" xr:uid="{0690C333-C9A1-4C70-9984-AFF0DE572726}"/>
    <cellStyle name="Bevitel 2 39 2 4 2" xfId="5056" xr:uid="{303BE446-1C30-486B-96D9-FC6B4195BCC8}"/>
    <cellStyle name="Bevitel 2 39 2 5" xfId="5057" xr:uid="{26A18A80-FD68-4D8F-91D2-70F354A6478B}"/>
    <cellStyle name="Bevitel 2 39 3" xfId="5058" xr:uid="{74EAB604-2477-4A59-BE88-C57F3254A52C}"/>
    <cellStyle name="Bevitel 2 39 3 2" xfId="5059" xr:uid="{6BA17BB5-7CEC-4D63-AA1A-8A03CCB65CF9}"/>
    <cellStyle name="Bevitel 2 39 3 2 2" xfId="5060" xr:uid="{18C6AAEC-05A2-40A9-B69C-F2DD06995B96}"/>
    <cellStyle name="Bevitel 2 39 3 3" xfId="5061" xr:uid="{D307C13A-DD6F-4D81-ACE6-403BD925C8D1}"/>
    <cellStyle name="Bevitel 2 39 4" xfId="5062" xr:uid="{69BAA508-D11B-453B-8A36-5716338BAC97}"/>
    <cellStyle name="Bevitel 2 39 4 2" xfId="5063" xr:uid="{CB6C6000-9332-4AE1-AFE8-FB2F68EFE6BE}"/>
    <cellStyle name="Bevitel 2 39 5" xfId="5064" xr:uid="{7BB60D17-6E64-435E-A538-A4998227A76A}"/>
    <cellStyle name="Bevitel 2 4" xfId="5065" xr:uid="{7D9897B1-C78B-4178-A002-4F1A5F7D5388}"/>
    <cellStyle name="Bevitel 2 4 2" xfId="5066" xr:uid="{393EDC00-184E-4C8E-A2BB-53138D86B426}"/>
    <cellStyle name="Bevitel 2 4 2 2" xfId="5067" xr:uid="{9268D019-3759-42DA-B4DC-541E36A9039E}"/>
    <cellStyle name="Bevitel 2 4 2 2 2" xfId="5068" xr:uid="{AA16688C-F655-4707-BEDD-E78605C6D51A}"/>
    <cellStyle name="Bevitel 2 4 2 2 2 2" xfId="5069" xr:uid="{2290EAFA-9057-4CB0-B347-DD578D1862A0}"/>
    <cellStyle name="Bevitel 2 4 2 2 3" xfId="5070" xr:uid="{8BA3236E-94B8-4659-B0E2-F82D86E06572}"/>
    <cellStyle name="Bevitel 2 4 2 3" xfId="5071" xr:uid="{7B2DA781-2046-4BCE-850C-CC409F851727}"/>
    <cellStyle name="Bevitel 2 4 2 3 2" xfId="5072" xr:uid="{80698C28-6D1C-4214-8604-109B3782E64F}"/>
    <cellStyle name="Bevitel 2 4 2 3 2 2" xfId="5073" xr:uid="{FFA5F190-6CE7-4FE8-BD93-D869B03DD111}"/>
    <cellStyle name="Bevitel 2 4 2 3 3" xfId="5074" xr:uid="{27238463-FDC7-4352-A8E0-177786942134}"/>
    <cellStyle name="Bevitel 2 4 2 4" xfId="5075" xr:uid="{F3DBD08F-A536-4684-A51E-F81A5B43AF5A}"/>
    <cellStyle name="Bevitel 2 4 2 4 2" xfId="5076" xr:uid="{14B9695D-20F2-4719-8045-FAD856F2615A}"/>
    <cellStyle name="Bevitel 2 4 2 5" xfId="5077" xr:uid="{5FF00C1D-3EA4-497B-9E80-DDE076637C82}"/>
    <cellStyle name="Bevitel 2 4 3" xfId="5078" xr:uid="{28D48A12-7FE9-423D-9982-35C863CDB066}"/>
    <cellStyle name="Bevitel 2 4 3 2" xfId="5079" xr:uid="{F0C91D79-3E0E-4445-888E-85D853B36AC9}"/>
    <cellStyle name="Bevitel 2 4 3 2 2" xfId="5080" xr:uid="{7855971C-980F-45C9-B627-7655E4EA9F43}"/>
    <cellStyle name="Bevitel 2 4 3 3" xfId="5081" xr:uid="{D0C6ED51-B4A1-4B48-8A10-F820EE59543D}"/>
    <cellStyle name="Bevitel 2 4 4" xfId="5082" xr:uid="{68F48154-AD0C-4229-9452-B8A2036571E2}"/>
    <cellStyle name="Bevitel 2 4 4 2" xfId="5083" xr:uid="{5AE4F83F-5139-4760-94EE-1463E83717BF}"/>
    <cellStyle name="Bevitel 2 4 5" xfId="5084" xr:uid="{B145CCBD-7149-4074-BB20-9215BEBB3463}"/>
    <cellStyle name="Bevitel 2 40" xfId="5085" xr:uid="{0B1CBCFD-811F-43AB-8452-91415468D5FA}"/>
    <cellStyle name="Bevitel 2 40 2" xfId="5086" xr:uid="{71192037-C9ED-4632-8343-6B05877024D4}"/>
    <cellStyle name="Bevitel 2 40 2 2" xfId="5087" xr:uid="{C2E5E979-6C11-4891-812B-87C99AABAF62}"/>
    <cellStyle name="Bevitel 2 40 2 2 2" xfId="5088" xr:uid="{3FC65DB2-3EAC-45EF-B7D0-BBAAF1E87DF3}"/>
    <cellStyle name="Bevitel 2 40 2 2 2 2" xfId="5089" xr:uid="{2C3D052B-A5D2-438C-BB3A-418F409B1A1E}"/>
    <cellStyle name="Bevitel 2 40 2 2 3" xfId="5090" xr:uid="{B0251B45-F8F7-4843-9069-AF6D081D5244}"/>
    <cellStyle name="Bevitel 2 40 2 3" xfId="5091" xr:uid="{75B4CB2F-4295-46E7-8BA0-10E8005ED080}"/>
    <cellStyle name="Bevitel 2 40 2 3 2" xfId="5092" xr:uid="{548B4EF5-FD83-43F0-B031-79548FF5BFDA}"/>
    <cellStyle name="Bevitel 2 40 2 3 2 2" xfId="5093" xr:uid="{E57159F7-243A-4ECE-935B-020112F53EBF}"/>
    <cellStyle name="Bevitel 2 40 2 3 3" xfId="5094" xr:uid="{ADA46422-93F3-4396-8DE6-5B1F4DD2FC9B}"/>
    <cellStyle name="Bevitel 2 40 2 4" xfId="5095" xr:uid="{F0F79C9A-5824-415A-A328-2540701D3630}"/>
    <cellStyle name="Bevitel 2 40 2 4 2" xfId="5096" xr:uid="{EFE22FA4-6CA7-4C6F-A3AF-6E98EFB3BB62}"/>
    <cellStyle name="Bevitel 2 40 2 5" xfId="5097" xr:uid="{7810FE9B-B66C-46B3-83A0-C6212F60DBDD}"/>
    <cellStyle name="Bevitel 2 40 3" xfId="5098" xr:uid="{B5548A75-2ABC-4F1A-BF8D-7FFA47E25E01}"/>
    <cellStyle name="Bevitel 2 40 3 2" xfId="5099" xr:uid="{5914E371-DB7D-4444-B816-3EA1EBEFBC61}"/>
    <cellStyle name="Bevitel 2 40 3 2 2" xfId="5100" xr:uid="{29331C22-17A2-46B2-942D-881FA2488BBD}"/>
    <cellStyle name="Bevitel 2 40 3 3" xfId="5101" xr:uid="{069BCDD2-3582-4EA3-96DD-3484A48ED1DD}"/>
    <cellStyle name="Bevitel 2 40 4" xfId="5102" xr:uid="{2316E9D6-8849-433B-B5DD-1F3AC80D5698}"/>
    <cellStyle name="Bevitel 2 40 4 2" xfId="5103" xr:uid="{5A25BABF-CFB0-48B2-981A-A41903FDF765}"/>
    <cellStyle name="Bevitel 2 40 5" xfId="5104" xr:uid="{34E9DCE3-EA42-4F5C-B44E-1861FD2B5B69}"/>
    <cellStyle name="Bevitel 2 41" xfId="5105" xr:uid="{4D2AF7E0-5676-44EC-BEAD-D14F8CDFCA63}"/>
    <cellStyle name="Bevitel 2 41 2" xfId="5106" xr:uid="{970C27DD-4218-4358-B7DC-8F408B78DA12}"/>
    <cellStyle name="Bevitel 2 41 2 2" xfId="5107" xr:uid="{8FDFA66C-DCFE-4487-B825-4A37E3D0ED5C}"/>
    <cellStyle name="Bevitel 2 41 2 2 2" xfId="5108" xr:uid="{AE69585A-9EEB-41A3-B564-846F452AD092}"/>
    <cellStyle name="Bevitel 2 41 2 2 2 2" xfId="5109" xr:uid="{16351182-03D8-4A7F-B1BA-4A03FA9993AB}"/>
    <cellStyle name="Bevitel 2 41 2 2 3" xfId="5110" xr:uid="{90721F30-77AF-48EC-B904-11706DED2B67}"/>
    <cellStyle name="Bevitel 2 41 2 3" xfId="5111" xr:uid="{F46B4CAB-9086-4DFB-AFEA-7EF90B713366}"/>
    <cellStyle name="Bevitel 2 41 2 3 2" xfId="5112" xr:uid="{60A295C9-9244-4724-9DC6-81C4182409FD}"/>
    <cellStyle name="Bevitel 2 41 2 3 2 2" xfId="5113" xr:uid="{6A4ECE8B-7F79-4FBF-A4A2-F4514000BB99}"/>
    <cellStyle name="Bevitel 2 41 2 3 3" xfId="5114" xr:uid="{9917EFEC-27BB-4F10-A843-FC335D9FC0CA}"/>
    <cellStyle name="Bevitel 2 41 2 4" xfId="5115" xr:uid="{CA0771C7-520B-4606-B796-D2CE4D5BD0AD}"/>
    <cellStyle name="Bevitel 2 41 2 4 2" xfId="5116" xr:uid="{59CB7B60-1FA1-4CB9-A5A8-34815B924621}"/>
    <cellStyle name="Bevitel 2 41 2 5" xfId="5117" xr:uid="{F691BD42-B3EE-4AEB-B233-BAC0E61F4089}"/>
    <cellStyle name="Bevitel 2 41 3" xfId="5118" xr:uid="{613E236F-89D8-4CD1-A4C1-C60555B7DC72}"/>
    <cellStyle name="Bevitel 2 41 3 2" xfId="5119" xr:uid="{530E4858-E204-4D87-AC3D-3C209770279B}"/>
    <cellStyle name="Bevitel 2 41 3 2 2" xfId="5120" xr:uid="{5D395504-1A48-4C29-8254-3D3770F47866}"/>
    <cellStyle name="Bevitel 2 41 3 3" xfId="5121" xr:uid="{DB4112DF-7785-4D1D-A0D7-22942AE39B53}"/>
    <cellStyle name="Bevitel 2 41 4" xfId="5122" xr:uid="{D83DA9A5-1CE8-4F9B-8CA8-D8CB43B91E1D}"/>
    <cellStyle name="Bevitel 2 41 4 2" xfId="5123" xr:uid="{610DC6D1-193C-47B4-8B15-220C8C72A88C}"/>
    <cellStyle name="Bevitel 2 41 5" xfId="5124" xr:uid="{676FC6D6-7CA2-4CC7-B2E1-5FB8DA0738CF}"/>
    <cellStyle name="Bevitel 2 42" xfId="5125" xr:uid="{C2B367B5-C2F4-406F-8E61-7FF1A7AD906A}"/>
    <cellStyle name="Bevitel 2 42 2" xfId="5126" xr:uid="{FE152504-8BC2-4839-9BD0-330BFD782786}"/>
    <cellStyle name="Bevitel 2 42 2 2" xfId="5127" xr:uid="{C11C6CED-D881-4033-A0DB-98CC2D8FB3B5}"/>
    <cellStyle name="Bevitel 2 42 2 2 2" xfId="5128" xr:uid="{ACCC5A72-2477-49FA-B639-2EC3BB94B718}"/>
    <cellStyle name="Bevitel 2 42 2 2 2 2" xfId="5129" xr:uid="{250FA181-60D5-43C6-A43E-E16F4213D2C7}"/>
    <cellStyle name="Bevitel 2 42 2 2 3" xfId="5130" xr:uid="{CAA005A2-36E2-4FA4-9153-6176F1BEB193}"/>
    <cellStyle name="Bevitel 2 42 2 3" xfId="5131" xr:uid="{483B448B-4611-4676-B853-32C084801621}"/>
    <cellStyle name="Bevitel 2 42 2 3 2" xfId="5132" xr:uid="{46425E58-ACA5-4258-ABE0-90A887F4B192}"/>
    <cellStyle name="Bevitel 2 42 2 3 2 2" xfId="5133" xr:uid="{0447030A-1500-41C6-9D40-6E6AD303D072}"/>
    <cellStyle name="Bevitel 2 42 2 3 3" xfId="5134" xr:uid="{36574E53-1525-43A6-92F0-7FACC9C5F4B6}"/>
    <cellStyle name="Bevitel 2 42 2 4" xfId="5135" xr:uid="{9840BC11-A44D-4A2A-8B5D-5901677A6DAF}"/>
    <cellStyle name="Bevitel 2 42 2 4 2" xfId="5136" xr:uid="{ED810F2B-9457-4699-94AC-5099226E4000}"/>
    <cellStyle name="Bevitel 2 42 2 5" xfId="5137" xr:uid="{584F69C2-E515-4D2A-825D-D125304C3C9B}"/>
    <cellStyle name="Bevitel 2 42 3" xfId="5138" xr:uid="{67EB0EF3-EC2E-4DFF-A14E-BD5A9FEDD8A5}"/>
    <cellStyle name="Bevitel 2 42 3 2" xfId="5139" xr:uid="{C2A40A5D-4351-4823-8571-DED70A71E6BD}"/>
    <cellStyle name="Bevitel 2 42 3 2 2" xfId="5140" xr:uid="{6706CC05-1D1C-46DB-BFDF-315C0C812134}"/>
    <cellStyle name="Bevitel 2 42 3 3" xfId="5141" xr:uid="{6D1A50D9-C0C4-4C7E-8409-9627F5848C18}"/>
    <cellStyle name="Bevitel 2 42 4" xfId="5142" xr:uid="{87A78DB1-E52C-437D-82C6-1710E09BFFD0}"/>
    <cellStyle name="Bevitel 2 42 4 2" xfId="5143" xr:uid="{6EDDB3B4-0BD0-4AE1-B4F5-8A0DE9714C09}"/>
    <cellStyle name="Bevitel 2 42 5" xfId="5144" xr:uid="{93E59FB1-4034-44BF-9AA7-319705F9A417}"/>
    <cellStyle name="Bevitel 2 43" xfId="5145" xr:uid="{3105292D-8E80-4906-9CBD-CB01CAA9C530}"/>
    <cellStyle name="Bevitel 2 43 2" xfId="5146" xr:uid="{5A13B612-8E89-49A0-ACBA-FD72BDD49769}"/>
    <cellStyle name="Bevitel 2 43 2 2" xfId="5147" xr:uid="{2F4C1CA5-DC43-4C67-A2DF-B52B3C7D7E53}"/>
    <cellStyle name="Bevitel 2 43 2 2 2" xfId="5148" xr:uid="{5859C660-DBB1-44EF-9B36-D37D900F7A81}"/>
    <cellStyle name="Bevitel 2 43 2 2 2 2" xfId="5149" xr:uid="{AE9B37FF-5152-4B62-B1AC-99685D3E34F4}"/>
    <cellStyle name="Bevitel 2 43 2 2 3" xfId="5150" xr:uid="{2A2B3446-A6FF-43A8-83E6-401E86F4B02F}"/>
    <cellStyle name="Bevitel 2 43 2 3" xfId="5151" xr:uid="{C6D8154B-6615-46E4-B41F-968DB0B221A8}"/>
    <cellStyle name="Bevitel 2 43 2 3 2" xfId="5152" xr:uid="{5214F943-210D-421F-9A2F-4C5BB0F9F691}"/>
    <cellStyle name="Bevitel 2 43 2 3 2 2" xfId="5153" xr:uid="{34B4EA7A-8D92-4D09-B861-98A2EA347ABA}"/>
    <cellStyle name="Bevitel 2 43 2 3 3" xfId="5154" xr:uid="{BC8D3FC8-825A-4893-A4FC-80BB99BF8A73}"/>
    <cellStyle name="Bevitel 2 43 2 4" xfId="5155" xr:uid="{BF3CA520-FEAC-4D9B-B4EA-4EC52C877F47}"/>
    <cellStyle name="Bevitel 2 43 2 4 2" xfId="5156" xr:uid="{40E58995-7F84-468D-A16C-2DD66B5FCFD2}"/>
    <cellStyle name="Bevitel 2 43 2 5" xfId="5157" xr:uid="{6A15D6D3-149D-4BD4-B313-AE7A3711A8E8}"/>
    <cellStyle name="Bevitel 2 43 3" xfId="5158" xr:uid="{635FA608-1628-4D65-BCB7-6D7B8E325387}"/>
    <cellStyle name="Bevitel 2 43 3 2" xfId="5159" xr:uid="{E75D4FEC-A84C-40DF-87BA-12435C3404E3}"/>
    <cellStyle name="Bevitel 2 43 3 2 2" xfId="5160" xr:uid="{A928ECFF-A380-466F-9016-02801DE4EBDB}"/>
    <cellStyle name="Bevitel 2 43 3 3" xfId="5161" xr:uid="{24321443-7B72-42E2-985D-D60A3A42EC64}"/>
    <cellStyle name="Bevitel 2 43 4" xfId="5162" xr:uid="{B4F7D664-556F-4B1E-BF99-AC1C55D71137}"/>
    <cellStyle name="Bevitel 2 43 4 2" xfId="5163" xr:uid="{A255B3AA-B6AB-4179-9E16-1AB7B2B1F308}"/>
    <cellStyle name="Bevitel 2 43 5" xfId="5164" xr:uid="{24AE6C31-BB90-4FDE-BDB7-11CE1F6F4E49}"/>
    <cellStyle name="Bevitel 2 44" xfId="5165" xr:uid="{DACFFF86-CAB7-4937-87DF-C735CAAF3986}"/>
    <cellStyle name="Bevitel 2 44 2" xfId="5166" xr:uid="{BD2C535A-C7D7-4C49-ACFB-62DA5184C07D}"/>
    <cellStyle name="Bevitel 2 44 2 2" xfId="5167" xr:uid="{67B3B1C1-CB45-4748-B397-2A9193432ECB}"/>
    <cellStyle name="Bevitel 2 44 2 2 2" xfId="5168" xr:uid="{5BB9AAE9-1B6F-45B3-9A7F-37770BB3D76B}"/>
    <cellStyle name="Bevitel 2 44 2 2 2 2" xfId="5169" xr:uid="{90864F92-56DE-4ECF-82EF-8FF3C32C9FD2}"/>
    <cellStyle name="Bevitel 2 44 2 2 3" xfId="5170" xr:uid="{DCF3EB92-1437-4E00-A601-0E27F97D6848}"/>
    <cellStyle name="Bevitel 2 44 2 3" xfId="5171" xr:uid="{6B722B9B-0DF9-4DD5-BED6-1132EF0A4B6C}"/>
    <cellStyle name="Bevitel 2 44 2 3 2" xfId="5172" xr:uid="{27073295-3A9D-4B0D-9C9D-51B4273B5E36}"/>
    <cellStyle name="Bevitel 2 44 2 3 2 2" xfId="5173" xr:uid="{721AB9B2-C540-457B-B27B-063D1CC84347}"/>
    <cellStyle name="Bevitel 2 44 2 3 3" xfId="5174" xr:uid="{B5E91665-AE8B-4529-94BB-56FCE4AB9942}"/>
    <cellStyle name="Bevitel 2 44 2 4" xfId="5175" xr:uid="{8B6B62DC-08EE-4D7B-BCC4-0212E0715998}"/>
    <cellStyle name="Bevitel 2 44 2 4 2" xfId="5176" xr:uid="{5E2922B2-3E0C-4C7E-80BC-43E57ABA768B}"/>
    <cellStyle name="Bevitel 2 44 2 5" xfId="5177" xr:uid="{530D3C97-4B81-4231-A4E5-84EC44035028}"/>
    <cellStyle name="Bevitel 2 44 3" xfId="5178" xr:uid="{2807D26A-564A-4950-88A2-327C3CAC398D}"/>
    <cellStyle name="Bevitel 2 44 3 2" xfId="5179" xr:uid="{20C5EF70-35CC-4CF2-ABEB-793D3E597813}"/>
    <cellStyle name="Bevitel 2 44 3 2 2" xfId="5180" xr:uid="{253BB724-994A-4CB1-9377-80B7D5116038}"/>
    <cellStyle name="Bevitel 2 44 3 3" xfId="5181" xr:uid="{96815FBE-8DA6-42DC-ACE8-4D52C99B2A72}"/>
    <cellStyle name="Bevitel 2 44 4" xfId="5182" xr:uid="{3DD0E1E7-C3EE-4F99-9A70-9B26FF9FC869}"/>
    <cellStyle name="Bevitel 2 44 4 2" xfId="5183" xr:uid="{0ED41B81-47F9-4945-A048-D340C6BAE425}"/>
    <cellStyle name="Bevitel 2 44 5" xfId="5184" xr:uid="{B1DB3A54-476E-4496-82EA-4B9BFF7D7BDA}"/>
    <cellStyle name="Bevitel 2 45" xfId="5185" xr:uid="{946ED7D1-128B-43AE-9C54-06ED89D53E1D}"/>
    <cellStyle name="Bevitel 2 45 2" xfId="5186" xr:uid="{C65B19F2-520D-4725-A67A-FF25DF662346}"/>
    <cellStyle name="Bevitel 2 45 2 2" xfId="5187" xr:uid="{AB38321E-F02B-4360-BE63-7D975E6E1EE4}"/>
    <cellStyle name="Bevitel 2 45 2 2 2" xfId="5188" xr:uid="{B92A71C5-DDDC-4509-8C90-F1F08885D9D9}"/>
    <cellStyle name="Bevitel 2 45 2 2 2 2" xfId="5189" xr:uid="{CE908290-F1CD-41DC-AD52-DD31021BFCD0}"/>
    <cellStyle name="Bevitel 2 45 2 2 3" xfId="5190" xr:uid="{D75D2FF6-2A5C-46E6-964B-5780CEBE9F49}"/>
    <cellStyle name="Bevitel 2 45 2 3" xfId="5191" xr:uid="{1AAC0ECC-54FE-4BDD-8A62-76C1F134713F}"/>
    <cellStyle name="Bevitel 2 45 2 3 2" xfId="5192" xr:uid="{D1EEDEC4-0382-445F-837C-0B631AE97A16}"/>
    <cellStyle name="Bevitel 2 45 2 3 2 2" xfId="5193" xr:uid="{6DEF835F-068E-4653-AF1E-3A483FA4C068}"/>
    <cellStyle name="Bevitel 2 45 2 3 3" xfId="5194" xr:uid="{D2B0F0B1-D6C9-4B32-8C35-51DF986302F6}"/>
    <cellStyle name="Bevitel 2 45 2 4" xfId="5195" xr:uid="{DDD36C35-DCDF-401F-89DA-91B2C0C5EF59}"/>
    <cellStyle name="Bevitel 2 45 2 4 2" xfId="5196" xr:uid="{F6712900-1EB1-4CF5-B988-1346CB4995D8}"/>
    <cellStyle name="Bevitel 2 45 2 5" xfId="5197" xr:uid="{295791C2-3A53-47A3-8747-856B1B2B852B}"/>
    <cellStyle name="Bevitel 2 45 3" xfId="5198" xr:uid="{6D837308-2E3E-4CD9-B477-552AC17FA4C2}"/>
    <cellStyle name="Bevitel 2 45 3 2" xfId="5199" xr:uid="{9FCFAC2A-8A06-4A1C-AB11-BA57B2CE4BA6}"/>
    <cellStyle name="Bevitel 2 45 3 2 2" xfId="5200" xr:uid="{6A2D466C-919E-4517-A516-58E69D105CC6}"/>
    <cellStyle name="Bevitel 2 45 3 3" xfId="5201" xr:uid="{886004B5-2986-42C0-99A6-428352DBDFEA}"/>
    <cellStyle name="Bevitel 2 45 4" xfId="5202" xr:uid="{1F715220-B89E-47D1-874B-790641A10476}"/>
    <cellStyle name="Bevitel 2 45 4 2" xfId="5203" xr:uid="{DAF1B01E-98FA-43C1-9B5B-68FE51ECBFD2}"/>
    <cellStyle name="Bevitel 2 45 5" xfId="5204" xr:uid="{53D7317A-B392-413E-80D7-61C7B751F6B9}"/>
    <cellStyle name="Bevitel 2 46" xfId="5205" xr:uid="{166B7D14-7324-4E08-B394-EFC79790DFC1}"/>
    <cellStyle name="Bevitel 2 46 2" xfId="5206" xr:uid="{17A4B275-2628-4286-930F-5464FA5B572B}"/>
    <cellStyle name="Bevitel 2 46 2 2" xfId="5207" xr:uid="{1FA387F9-A9E0-4999-BF89-11586ACE20F9}"/>
    <cellStyle name="Bevitel 2 46 2 2 2" xfId="5208" xr:uid="{13873BE8-A07B-4F27-9E5D-916FFE3A196C}"/>
    <cellStyle name="Bevitel 2 46 2 2 2 2" xfId="5209" xr:uid="{F7353F14-9F70-43F3-A138-8FE1CA327CCF}"/>
    <cellStyle name="Bevitel 2 46 2 2 3" xfId="5210" xr:uid="{85C24840-5486-4FD9-8753-F31CD1A496D8}"/>
    <cellStyle name="Bevitel 2 46 2 3" xfId="5211" xr:uid="{AC603519-8B30-4EB2-9237-FA23AE178445}"/>
    <cellStyle name="Bevitel 2 46 2 3 2" xfId="5212" xr:uid="{F66E5C3A-F346-46F8-904B-A5463C0CD389}"/>
    <cellStyle name="Bevitel 2 46 2 3 2 2" xfId="5213" xr:uid="{BAB8D9FE-239A-4B08-BBEB-E602B111A64F}"/>
    <cellStyle name="Bevitel 2 46 2 3 3" xfId="5214" xr:uid="{ACCB4F88-973F-4135-AABE-A90EB8EA1B58}"/>
    <cellStyle name="Bevitel 2 46 2 4" xfId="5215" xr:uid="{6CFA860F-9059-463B-B7A6-CF6D5AF339F3}"/>
    <cellStyle name="Bevitel 2 46 2 4 2" xfId="5216" xr:uid="{0FE66C61-480C-4665-8AD9-A7C0BB8912F0}"/>
    <cellStyle name="Bevitel 2 46 2 5" xfId="5217" xr:uid="{210182C4-6EA1-41FE-8F60-A4D3B8ADCEC7}"/>
    <cellStyle name="Bevitel 2 46 3" xfId="5218" xr:uid="{AE3393C5-682E-4F0E-814C-28A8DCD30DA4}"/>
    <cellStyle name="Bevitel 2 46 3 2" xfId="5219" xr:uid="{70813CC0-414C-456B-94BC-7D6601A787AC}"/>
    <cellStyle name="Bevitel 2 46 3 2 2" xfId="5220" xr:uid="{ECCEA381-7F10-486E-A1A9-DA17BBA8E729}"/>
    <cellStyle name="Bevitel 2 46 3 3" xfId="5221" xr:uid="{4B7A9376-7C39-4D6D-A209-78624ADBA89D}"/>
    <cellStyle name="Bevitel 2 46 4" xfId="5222" xr:uid="{075565F7-E3B8-4F10-AC19-DEC56AE72A7E}"/>
    <cellStyle name="Bevitel 2 46 4 2" xfId="5223" xr:uid="{85CDC118-A3D5-48A8-97CA-269381989C4F}"/>
    <cellStyle name="Bevitel 2 46 5" xfId="5224" xr:uid="{17EEB4FD-4761-4151-9D36-41BCC76EBDB8}"/>
    <cellStyle name="Bevitel 2 47" xfId="5225" xr:uid="{F42427EF-52F3-48E8-937C-E349BD152AA8}"/>
    <cellStyle name="Bevitel 2 47 2" xfId="5226" xr:uid="{F79B2331-9940-4F76-8352-659862A00A40}"/>
    <cellStyle name="Bevitel 2 47 2 2" xfId="5227" xr:uid="{7672E384-F7EE-4A33-8135-767BD0DF01E2}"/>
    <cellStyle name="Bevitel 2 47 2 2 2" xfId="5228" xr:uid="{103215A3-C6D1-4479-B313-670BE5388AAA}"/>
    <cellStyle name="Bevitel 2 47 2 3" xfId="5229" xr:uid="{B1AC7FAA-42CF-451B-BC80-7A0D3FB15167}"/>
    <cellStyle name="Bevitel 2 47 3" xfId="5230" xr:uid="{10D57FA7-4443-44B6-AFAC-F9345E7ED86F}"/>
    <cellStyle name="Bevitel 2 47 3 2" xfId="5231" xr:uid="{ADA723B9-AD0D-4A73-B0C2-7AEE295F86E1}"/>
    <cellStyle name="Bevitel 2 47 3 2 2" xfId="5232" xr:uid="{C5031B52-64B4-4E68-B44C-F1A1634C3613}"/>
    <cellStyle name="Bevitel 2 47 3 3" xfId="5233" xr:uid="{96511655-95F1-4ACE-AC14-EC3332DEC7A1}"/>
    <cellStyle name="Bevitel 2 47 4" xfId="5234" xr:uid="{9D25BAE3-F743-425B-8C36-0697540E600A}"/>
    <cellStyle name="Bevitel 2 47 4 2" xfId="5235" xr:uid="{A22B0FED-CD2C-44F3-B1B7-FD2BB1F3F90B}"/>
    <cellStyle name="Bevitel 2 47 5" xfId="5236" xr:uid="{11B25CC7-E3BF-4DDC-ADA7-458AAD841473}"/>
    <cellStyle name="Bevitel 2 48" xfId="5237" xr:uid="{55F13455-056C-499E-8F8B-3DFC0EBE0CA8}"/>
    <cellStyle name="Bevitel 2 48 2" xfId="5238" xr:uid="{2762EE81-C783-4C16-B882-A04FAB78EE24}"/>
    <cellStyle name="Bevitel 2 48 2 2" xfId="5239" xr:uid="{3C8CA676-77E6-4DA8-AEEB-8389F62D6389}"/>
    <cellStyle name="Bevitel 2 48 3" xfId="5240" xr:uid="{8C27760E-89C4-4E94-8E4F-345949F0C935}"/>
    <cellStyle name="Bevitel 2 49" xfId="5241" xr:uid="{2286A260-11B8-4C50-AA64-3AEC372A2712}"/>
    <cellStyle name="Bevitel 2 49 2" xfId="5242" xr:uid="{EEF6E438-5DCF-4185-8DF1-E88A770EFE68}"/>
    <cellStyle name="Bevitel 2 5" xfId="5243" xr:uid="{FB59F573-4753-407F-8EFF-C5DB698B507F}"/>
    <cellStyle name="Bevitel 2 5 2" xfId="5244" xr:uid="{812BDFC7-76B5-438C-AA30-5C6AA6A9F8BE}"/>
    <cellStyle name="Bevitel 2 5 2 2" xfId="5245" xr:uid="{7F0F5BD7-2D29-4097-B1BE-BB8CB1D0C368}"/>
    <cellStyle name="Bevitel 2 5 2 2 2" xfId="5246" xr:uid="{6775FC62-7AC7-484C-99DB-3A6569C7813B}"/>
    <cellStyle name="Bevitel 2 5 2 2 2 2" xfId="5247" xr:uid="{AB3A0CE4-8C2F-4D8E-B7B6-A3FD87024287}"/>
    <cellStyle name="Bevitel 2 5 2 2 3" xfId="5248" xr:uid="{D1477AD0-9910-43C1-80C4-6D6369CECB17}"/>
    <cellStyle name="Bevitel 2 5 2 3" xfId="5249" xr:uid="{4E23C20F-F8BB-4613-B5DB-F9523457F788}"/>
    <cellStyle name="Bevitel 2 5 2 3 2" xfId="5250" xr:uid="{83FC5C62-D48A-436D-8E62-9F2295D3A663}"/>
    <cellStyle name="Bevitel 2 5 2 3 2 2" xfId="5251" xr:uid="{C822128F-59E6-4EA6-A9C5-59067EFB28BD}"/>
    <cellStyle name="Bevitel 2 5 2 3 3" xfId="5252" xr:uid="{BF02AE51-E209-438F-A0B2-72CE110E3F0D}"/>
    <cellStyle name="Bevitel 2 5 2 4" xfId="5253" xr:uid="{CCFB6999-C8F8-4AF9-BC76-E0A18E2A8E96}"/>
    <cellStyle name="Bevitel 2 5 2 4 2" xfId="5254" xr:uid="{A43E8A32-F5B2-4ADC-99C0-A8375EE8FF1D}"/>
    <cellStyle name="Bevitel 2 5 2 5" xfId="5255" xr:uid="{F21E9CCB-AB9C-4809-85DA-2787E67F75B2}"/>
    <cellStyle name="Bevitel 2 5 3" xfId="5256" xr:uid="{083AE655-BD24-4590-990A-1FDE7A19FEA3}"/>
    <cellStyle name="Bevitel 2 5 3 2" xfId="5257" xr:uid="{9AD0504C-E68B-43C5-97C3-DB86F1D1A16F}"/>
    <cellStyle name="Bevitel 2 5 3 2 2" xfId="5258" xr:uid="{93A6283B-ACEF-478E-8A33-B06032D70428}"/>
    <cellStyle name="Bevitel 2 5 3 3" xfId="5259" xr:uid="{DC9FCDF6-105E-4D79-9DD1-10E075CC4B55}"/>
    <cellStyle name="Bevitel 2 5 4" xfId="5260" xr:uid="{EEB67154-1B92-457E-A335-5723F7912138}"/>
    <cellStyle name="Bevitel 2 5 4 2" xfId="5261" xr:uid="{23BF24D8-B84F-4FBF-B1B7-4F6201089A0F}"/>
    <cellStyle name="Bevitel 2 5 5" xfId="5262" xr:uid="{75E968F7-6265-4DFA-A8BF-772813CD78E9}"/>
    <cellStyle name="Bevitel 2 50" xfId="5263" xr:uid="{BFE46AE6-D6E4-495D-B042-96F2319A8E9F}"/>
    <cellStyle name="Bevitel 2 6" xfId="5264" xr:uid="{832C7119-72EF-44A2-B4B5-F18FC0119D93}"/>
    <cellStyle name="Bevitel 2 6 2" xfId="5265" xr:uid="{E0430984-D54D-4A66-A8C9-BE0E7127C24F}"/>
    <cellStyle name="Bevitel 2 6 2 2" xfId="5266" xr:uid="{7325861C-7833-4F0C-80F6-192AFD6E42E0}"/>
    <cellStyle name="Bevitel 2 6 2 2 2" xfId="5267" xr:uid="{90D784BF-8F0D-4D74-A9F7-141541EFF01D}"/>
    <cellStyle name="Bevitel 2 6 2 2 2 2" xfId="5268" xr:uid="{E85A74E8-0B17-440F-B5E7-2ED885985EA9}"/>
    <cellStyle name="Bevitel 2 6 2 2 3" xfId="5269" xr:uid="{EFB3036F-AB39-490C-A59B-EB5F1277F372}"/>
    <cellStyle name="Bevitel 2 6 2 3" xfId="5270" xr:uid="{540E7437-D996-457D-B4C6-AE9D033A5EBD}"/>
    <cellStyle name="Bevitel 2 6 2 3 2" xfId="5271" xr:uid="{5DA983AA-0542-46A8-8D52-756832FC51DF}"/>
    <cellStyle name="Bevitel 2 6 2 3 2 2" xfId="5272" xr:uid="{AB684597-2779-49FC-9A7A-528F862972C4}"/>
    <cellStyle name="Bevitel 2 6 2 3 3" xfId="5273" xr:uid="{344C5F2D-3541-4AAC-BA09-1E7CE1B812ED}"/>
    <cellStyle name="Bevitel 2 6 2 4" xfId="5274" xr:uid="{1710C692-7C86-407E-A45A-8B321753999F}"/>
    <cellStyle name="Bevitel 2 6 2 4 2" xfId="5275" xr:uid="{D4A14EBC-E716-431F-89CF-26BF8723A0F0}"/>
    <cellStyle name="Bevitel 2 6 2 5" xfId="5276" xr:uid="{282DF350-FD3D-410F-874A-35981544F80E}"/>
    <cellStyle name="Bevitel 2 6 3" xfId="5277" xr:uid="{13308D16-3C29-4880-B63B-C91CABFB58DC}"/>
    <cellStyle name="Bevitel 2 6 3 2" xfId="5278" xr:uid="{5825603F-73F6-4E2F-B98F-C62B30DAD93B}"/>
    <cellStyle name="Bevitel 2 6 3 2 2" xfId="5279" xr:uid="{61F4EE7C-03CD-425A-8BE5-138DD28E2160}"/>
    <cellStyle name="Bevitel 2 6 3 3" xfId="5280" xr:uid="{79124C37-0D19-46C0-9CF8-65D7B6530227}"/>
    <cellStyle name="Bevitel 2 6 4" xfId="5281" xr:uid="{5E5A8A1A-2076-4C15-A103-F3C3395C292A}"/>
    <cellStyle name="Bevitel 2 6 4 2" xfId="5282" xr:uid="{43F77D6A-BE02-4A38-B29B-68EB2C4DDF0F}"/>
    <cellStyle name="Bevitel 2 6 5" xfId="5283" xr:uid="{11FB82C6-9453-493E-8671-51E2EAAB0607}"/>
    <cellStyle name="Bevitel 2 7" xfId="5284" xr:uid="{DDE4BAB3-0B68-409E-8D96-C8CFD9552608}"/>
    <cellStyle name="Bevitel 2 7 2" xfId="5285" xr:uid="{48BA690F-6956-4A13-83FA-993A6BBB3BD8}"/>
    <cellStyle name="Bevitel 2 7 2 2" xfId="5286" xr:uid="{155B9FBB-EE9E-4913-AAD7-92877C1BD07E}"/>
    <cellStyle name="Bevitel 2 7 2 2 2" xfId="5287" xr:uid="{18E756C0-4B35-418B-AC36-87DA33513546}"/>
    <cellStyle name="Bevitel 2 7 2 2 2 2" xfId="5288" xr:uid="{BE812E5A-D702-4C26-BA1E-D7076DEEBD3D}"/>
    <cellStyle name="Bevitel 2 7 2 2 3" xfId="5289" xr:uid="{A75EBF49-8FFD-4716-9FA1-005857B94E84}"/>
    <cellStyle name="Bevitel 2 7 2 3" xfId="5290" xr:uid="{FA273802-F593-48A6-A54E-E43C9224CDF9}"/>
    <cellStyle name="Bevitel 2 7 2 3 2" xfId="5291" xr:uid="{00DBE0B3-9C15-48C5-A040-53506FA93A9E}"/>
    <cellStyle name="Bevitel 2 7 2 3 2 2" xfId="5292" xr:uid="{477B961B-111D-427A-88F5-3D8E17312ABF}"/>
    <cellStyle name="Bevitel 2 7 2 3 3" xfId="5293" xr:uid="{332CD1A9-AE0B-418A-BF7D-8A9B3D673FCD}"/>
    <cellStyle name="Bevitel 2 7 2 4" xfId="5294" xr:uid="{5BEB38DC-27A5-4A66-A528-85885B8A21A4}"/>
    <cellStyle name="Bevitel 2 7 2 4 2" xfId="5295" xr:uid="{8E05C101-9234-46CB-BAB5-6C300FBF1FD1}"/>
    <cellStyle name="Bevitel 2 7 2 5" xfId="5296" xr:uid="{7525550D-3194-441A-BE14-764DF5258FC1}"/>
    <cellStyle name="Bevitel 2 7 3" xfId="5297" xr:uid="{329A751A-ACB8-4736-B54C-5A53FF2B8079}"/>
    <cellStyle name="Bevitel 2 7 3 2" xfId="5298" xr:uid="{1BCBCA8C-A0E8-47B4-8B88-3EA011A3A447}"/>
    <cellStyle name="Bevitel 2 7 3 2 2" xfId="5299" xr:uid="{74A6A8A6-D23C-4EC1-BBC1-4C3F2FA83B4E}"/>
    <cellStyle name="Bevitel 2 7 3 3" xfId="5300" xr:uid="{501B23F1-702A-472B-997E-351D5795E6CC}"/>
    <cellStyle name="Bevitel 2 7 4" xfId="5301" xr:uid="{29BC2AAF-BE42-45F8-8506-56B17159EDCC}"/>
    <cellStyle name="Bevitel 2 7 4 2" xfId="5302" xr:uid="{52845D91-24BD-4E00-BB5E-00D52C8805A6}"/>
    <cellStyle name="Bevitel 2 7 5" xfId="5303" xr:uid="{366AEE28-BBAA-448D-9F49-0ED8375BDB3C}"/>
    <cellStyle name="Bevitel 2 8" xfId="5304" xr:uid="{3D843B92-E1EC-4D77-ABA0-53E5918657B6}"/>
    <cellStyle name="Bevitel 2 8 2" xfId="5305" xr:uid="{1543567D-C772-49EA-A291-3C9EBCE63EC9}"/>
    <cellStyle name="Bevitel 2 8 2 2" xfId="5306" xr:uid="{3BB75F86-2EC7-46D7-987A-9559F45269F7}"/>
    <cellStyle name="Bevitel 2 8 2 2 2" xfId="5307" xr:uid="{005BF596-F242-4D31-B7F6-CB6F4FA664B2}"/>
    <cellStyle name="Bevitel 2 8 2 2 2 2" xfId="5308" xr:uid="{7A145836-3656-4872-8D33-A909F0126ABC}"/>
    <cellStyle name="Bevitel 2 8 2 2 3" xfId="5309" xr:uid="{69392E56-F801-408E-8723-908A2D80C23B}"/>
    <cellStyle name="Bevitel 2 8 2 3" xfId="5310" xr:uid="{10FED2F7-286D-40CC-A7C2-34BF46854E35}"/>
    <cellStyle name="Bevitel 2 8 2 3 2" xfId="5311" xr:uid="{8E2E3537-12A8-430F-B7DD-8B04C634668E}"/>
    <cellStyle name="Bevitel 2 8 2 3 2 2" xfId="5312" xr:uid="{CDE7B10E-468D-4429-B9F1-7670978CDCBF}"/>
    <cellStyle name="Bevitel 2 8 2 3 3" xfId="5313" xr:uid="{AFD71A00-7450-47F7-A85D-0D10EDF42070}"/>
    <cellStyle name="Bevitel 2 8 2 4" xfId="5314" xr:uid="{B7214FD2-1214-40E6-B6B2-EF55C32F9E3F}"/>
    <cellStyle name="Bevitel 2 8 2 4 2" xfId="5315" xr:uid="{7CCB192A-9587-4FCF-8EA0-45F15D621613}"/>
    <cellStyle name="Bevitel 2 8 2 5" xfId="5316" xr:uid="{B51EA730-EFBE-4178-9542-C75D902C2858}"/>
    <cellStyle name="Bevitel 2 8 3" xfId="5317" xr:uid="{13823526-0111-4136-A016-40E38EBEB7FF}"/>
    <cellStyle name="Bevitel 2 8 3 2" xfId="5318" xr:uid="{2C7DC070-A736-4907-AB72-7AE67EE09BCE}"/>
    <cellStyle name="Bevitel 2 8 3 2 2" xfId="5319" xr:uid="{E8B7101F-E353-4B80-81A2-D06CCC94A757}"/>
    <cellStyle name="Bevitel 2 8 3 3" xfId="5320" xr:uid="{3B9CB5C1-3F32-4677-AAE6-BBA6A0764231}"/>
    <cellStyle name="Bevitel 2 8 4" xfId="5321" xr:uid="{3F844014-BE52-4AA3-9970-912219E49271}"/>
    <cellStyle name="Bevitel 2 8 4 2" xfId="5322" xr:uid="{638B748E-B9A0-4F30-925E-447166DD42EC}"/>
    <cellStyle name="Bevitel 2 8 5" xfId="5323" xr:uid="{514AEA01-D299-4AFF-ADB7-F7F939D5EECA}"/>
    <cellStyle name="Bevitel 2 9" xfId="5324" xr:uid="{CDD08224-A788-47CC-8610-1BFC19DE7407}"/>
    <cellStyle name="Bevitel 2 9 2" xfId="5325" xr:uid="{9A2B80CD-2FA9-409B-A8AF-46297B35242D}"/>
    <cellStyle name="Bevitel 2 9 2 2" xfId="5326" xr:uid="{1A5B9325-F553-42AC-985E-A96A40A93730}"/>
    <cellStyle name="Bevitel 2 9 2 2 2" xfId="5327" xr:uid="{03C02C0E-5213-4D47-B351-D25586401ED9}"/>
    <cellStyle name="Bevitel 2 9 2 2 2 2" xfId="5328" xr:uid="{CFF863C2-7C96-4565-9601-6833E7DDC9C4}"/>
    <cellStyle name="Bevitel 2 9 2 2 3" xfId="5329" xr:uid="{730DFF59-146F-466A-86D9-808C0B2F0DA6}"/>
    <cellStyle name="Bevitel 2 9 2 3" xfId="5330" xr:uid="{2440C653-9943-4A8E-B983-01FEF2AD9521}"/>
    <cellStyle name="Bevitel 2 9 2 3 2" xfId="5331" xr:uid="{97CE7DAE-A033-4E25-8D79-83BF3236D70B}"/>
    <cellStyle name="Bevitel 2 9 2 3 2 2" xfId="5332" xr:uid="{FEBE6C6C-5ADA-4076-AD69-1481A7473894}"/>
    <cellStyle name="Bevitel 2 9 2 3 3" xfId="5333" xr:uid="{9C4EB373-09E4-4D82-AEDC-58EAF78BF31B}"/>
    <cellStyle name="Bevitel 2 9 2 4" xfId="5334" xr:uid="{7A967F09-B945-40B3-B374-443EA0FF0D3D}"/>
    <cellStyle name="Bevitel 2 9 2 4 2" xfId="5335" xr:uid="{235EDC64-607C-4562-BA5E-C5BBD31EABB7}"/>
    <cellStyle name="Bevitel 2 9 2 5" xfId="5336" xr:uid="{46493251-8EC8-4407-8849-98D19B9130CA}"/>
    <cellStyle name="Bevitel 2 9 3" xfId="5337" xr:uid="{234E49C1-EB7A-4CA5-819E-B86EBCB4FA6E}"/>
    <cellStyle name="Bevitel 2 9 3 2" xfId="5338" xr:uid="{577BAC2C-7396-4EC3-B5DD-34E7C4EAAB31}"/>
    <cellStyle name="Bevitel 2 9 3 2 2" xfId="5339" xr:uid="{EFC7831E-436E-4391-A6CC-C61792E6C8A1}"/>
    <cellStyle name="Bevitel 2 9 3 3" xfId="5340" xr:uid="{017A6E37-5E3C-4A9E-A067-E590F78EAE77}"/>
    <cellStyle name="Bevitel 2 9 4" xfId="5341" xr:uid="{8061C1D9-6F9D-4995-8BFC-D829A379C2E0}"/>
    <cellStyle name="Bevitel 2 9 4 2" xfId="5342" xr:uid="{25C970D4-92AD-40F6-A59A-84E373BE1310}"/>
    <cellStyle name="Bevitel 2 9 5" xfId="5343" xr:uid="{DC0A90A3-E134-4097-B209-3E5A24859307}"/>
    <cellStyle name="Bevitel 3" xfId="5344" xr:uid="{BFCCDB16-ABB6-412E-8431-480599B1FB56}"/>
    <cellStyle name="Bevitel 3 2" xfId="5345" xr:uid="{C18BDFDA-926D-482D-9D27-34EE462257B8}"/>
    <cellStyle name="Bevitel 3 2 2" xfId="5346" xr:uid="{A93A88EE-2631-4205-BA95-A929867EF759}"/>
    <cellStyle name="Bevitel 3 3" xfId="5347" xr:uid="{01027737-7037-40C0-B885-700FB9A34E31}"/>
    <cellStyle name="Bevitel 4" xfId="5348" xr:uid="{3262C04F-83D7-4362-BDE3-172F43860CD3}"/>
    <cellStyle name="Bevitel 4 2" xfId="5349" xr:uid="{EA80C60F-8C15-4CC1-9F6C-B8AB2C32333C}"/>
    <cellStyle name="Buena" xfId="5350" xr:uid="{5F402A91-46CD-4618-BD25-D39ED59ED631}"/>
    <cellStyle name="Calculation 2" xfId="5351" xr:uid="{15EAA078-FF19-4184-8092-BDD6AF083D0F}"/>
    <cellStyle name="Calculation 2 2" xfId="5352" xr:uid="{2F37FB4A-F267-4B21-AE98-87D70363A5AC}"/>
    <cellStyle name="Calculation 2 2 10" xfId="5353" xr:uid="{75D0328B-D73B-4070-86D9-C8001166CE9F}"/>
    <cellStyle name="Calculation 2 2 10 2" xfId="5354" xr:uid="{4FB616AB-D514-47B1-B559-B0A3BDDBA57D}"/>
    <cellStyle name="Calculation 2 2 10 2 2" xfId="5355" xr:uid="{566B4B29-C4BA-45AE-AF1A-DCDD372E8097}"/>
    <cellStyle name="Calculation 2 2 10 2 2 2" xfId="5356" xr:uid="{80DF1A79-14AA-471A-806E-1E6A4DA90168}"/>
    <cellStyle name="Calculation 2 2 10 2 2 2 2" xfId="5357" xr:uid="{A421D12C-363F-448D-849B-19BA7CD69CC1}"/>
    <cellStyle name="Calculation 2 2 10 2 2 3" xfId="5358" xr:uid="{CC9AE5FE-60CC-4A16-88B6-9CBCB01B87DD}"/>
    <cellStyle name="Calculation 2 2 10 2 3" xfId="5359" xr:uid="{1007F249-8D22-4061-80A3-5AFC75EA245E}"/>
    <cellStyle name="Calculation 2 2 10 2 3 2" xfId="5360" xr:uid="{E4913D92-9DD3-4E6B-A41D-6F5B058A58C3}"/>
    <cellStyle name="Calculation 2 2 10 2 3 2 2" xfId="5361" xr:uid="{1CA9CEB8-6943-4818-8F89-A3525EE240E5}"/>
    <cellStyle name="Calculation 2 2 10 2 3 3" xfId="5362" xr:uid="{62676D48-DFFF-41B2-883D-4F1D8C71E1AB}"/>
    <cellStyle name="Calculation 2 2 10 2 4" xfId="5363" xr:uid="{0CAE3B4C-33C0-40C5-BE4E-E7D7B000E14A}"/>
    <cellStyle name="Calculation 2 2 10 2 4 2" xfId="5364" xr:uid="{3EB8FDDF-B8C3-400B-8639-192C9DC8DAE3}"/>
    <cellStyle name="Calculation 2 2 10 2 5" xfId="5365" xr:uid="{9292AB46-4265-4538-BD89-AAB4EA2D9E81}"/>
    <cellStyle name="Calculation 2 2 10 3" xfId="5366" xr:uid="{DB06E8BA-E927-4844-8B0D-24934581F06D}"/>
    <cellStyle name="Calculation 2 2 10 3 2" xfId="5367" xr:uid="{4313DA33-3770-41AA-820F-6E48699F1536}"/>
    <cellStyle name="Calculation 2 2 10 3 2 2" xfId="5368" xr:uid="{6DF8AD3C-65DF-499E-A7FD-200526ACFB12}"/>
    <cellStyle name="Calculation 2 2 10 3 3" xfId="5369" xr:uid="{FD273EB5-E375-4674-8842-DABD396BD586}"/>
    <cellStyle name="Calculation 2 2 10 4" xfId="5370" xr:uid="{C37991C1-613C-42DE-A3B5-C5000822BBAF}"/>
    <cellStyle name="Calculation 2 2 10 4 2" xfId="5371" xr:uid="{4B3833AE-F92D-4E3B-9D85-96AB6C81945B}"/>
    <cellStyle name="Calculation 2 2 10 5" xfId="5372" xr:uid="{50669AC7-F15D-4062-9AC1-2581F8FA7663}"/>
    <cellStyle name="Calculation 2 2 11" xfId="5373" xr:uid="{1E20D9BE-9711-45CF-A6F1-883C9DFBFE90}"/>
    <cellStyle name="Calculation 2 2 11 2" xfId="5374" xr:uid="{5375D286-396D-41B9-96BD-6ADF8AA3FBD0}"/>
    <cellStyle name="Calculation 2 2 11 2 2" xfId="5375" xr:uid="{FD04386B-09A7-4895-99A9-8E997A8BF4D3}"/>
    <cellStyle name="Calculation 2 2 11 2 2 2" xfId="5376" xr:uid="{387B3383-A1C9-44D9-B215-2DBD5F1F00BF}"/>
    <cellStyle name="Calculation 2 2 11 2 2 2 2" xfId="5377" xr:uid="{0BAA61C6-AADF-4AB7-B3F3-B6FE21E77738}"/>
    <cellStyle name="Calculation 2 2 11 2 2 3" xfId="5378" xr:uid="{13F91ADF-9783-4F32-92BB-874E12D8D3FB}"/>
    <cellStyle name="Calculation 2 2 11 2 3" xfId="5379" xr:uid="{C9CA4560-0358-4074-BB31-940F1B1E3833}"/>
    <cellStyle name="Calculation 2 2 11 2 3 2" xfId="5380" xr:uid="{EF981376-641C-41E9-9F37-9F0B28858BBD}"/>
    <cellStyle name="Calculation 2 2 11 2 3 2 2" xfId="5381" xr:uid="{EB773539-B58C-4AC8-AFAF-1E01B929EB17}"/>
    <cellStyle name="Calculation 2 2 11 2 3 3" xfId="5382" xr:uid="{04205372-38C3-4F36-B49F-F8A59248BA2C}"/>
    <cellStyle name="Calculation 2 2 11 2 4" xfId="5383" xr:uid="{6AE316B7-E3A3-4377-8B0E-E84579BFC3B4}"/>
    <cellStyle name="Calculation 2 2 11 2 4 2" xfId="5384" xr:uid="{CE3F8701-E124-4496-AC01-3005F8849335}"/>
    <cellStyle name="Calculation 2 2 11 2 5" xfId="5385" xr:uid="{24377D88-CDB2-4F82-A5BD-E4DB50E97D21}"/>
    <cellStyle name="Calculation 2 2 11 3" xfId="5386" xr:uid="{85E15F78-FDA7-421C-B9B2-A338F4A8216E}"/>
    <cellStyle name="Calculation 2 2 11 3 2" xfId="5387" xr:uid="{C73B12C0-1C7E-4CC0-B92E-3AC8E6EB56B8}"/>
    <cellStyle name="Calculation 2 2 11 3 2 2" xfId="5388" xr:uid="{7C49F4C7-7429-41B6-A96A-BCE80AB30F53}"/>
    <cellStyle name="Calculation 2 2 11 3 3" xfId="5389" xr:uid="{E9493572-4980-4097-BD49-B3B0D946EA71}"/>
    <cellStyle name="Calculation 2 2 11 4" xfId="5390" xr:uid="{C42CA9C2-099B-43C9-BF09-100A11EDE887}"/>
    <cellStyle name="Calculation 2 2 11 4 2" xfId="5391" xr:uid="{C9328ABE-EB1D-4C83-8ADD-646ED259FBBD}"/>
    <cellStyle name="Calculation 2 2 11 5" xfId="5392" xr:uid="{768213E5-9BAC-478E-A3C6-391D6AF06458}"/>
    <cellStyle name="Calculation 2 2 12" xfId="5393" xr:uid="{0869525E-C48C-459D-BDE9-BC7ED364F1AA}"/>
    <cellStyle name="Calculation 2 2 12 2" xfId="5394" xr:uid="{6560E4B0-B3EA-49A8-BF25-4E14927FCB14}"/>
    <cellStyle name="Calculation 2 2 12 2 2" xfId="5395" xr:uid="{F895FE37-0780-452E-A344-20898D0E80CA}"/>
    <cellStyle name="Calculation 2 2 12 2 2 2" xfId="5396" xr:uid="{B630DCFA-59D1-45D0-BB54-CDC1A0BA2EFC}"/>
    <cellStyle name="Calculation 2 2 12 2 2 2 2" xfId="5397" xr:uid="{82947E9B-9DA6-4DB6-880A-0A70DA268CBB}"/>
    <cellStyle name="Calculation 2 2 12 2 2 3" xfId="5398" xr:uid="{A7A24585-4FF4-445B-91E9-7486D0546EAA}"/>
    <cellStyle name="Calculation 2 2 12 2 3" xfId="5399" xr:uid="{2C9771BA-D0EE-470C-B357-832EFF3FBC1C}"/>
    <cellStyle name="Calculation 2 2 12 2 3 2" xfId="5400" xr:uid="{264FF325-C133-4680-848B-E31011F13A78}"/>
    <cellStyle name="Calculation 2 2 12 2 3 2 2" xfId="5401" xr:uid="{F935FFCF-02BA-4F92-8FA3-9D06C01F5AF2}"/>
    <cellStyle name="Calculation 2 2 12 2 3 3" xfId="5402" xr:uid="{7F026DEB-E4B0-4CBF-94A3-5E9EA2A25606}"/>
    <cellStyle name="Calculation 2 2 12 2 4" xfId="5403" xr:uid="{017C8BBB-1677-43B7-A665-D99E381DB428}"/>
    <cellStyle name="Calculation 2 2 12 2 4 2" xfId="5404" xr:uid="{D8C72B8A-B737-4EC6-9184-B0FBE3C9BB4C}"/>
    <cellStyle name="Calculation 2 2 12 2 5" xfId="5405" xr:uid="{069D5D6A-28F8-4FDC-9AFE-1A60F3C66AF0}"/>
    <cellStyle name="Calculation 2 2 12 3" xfId="5406" xr:uid="{4A2E5918-E0E5-473B-A736-32E74970330E}"/>
    <cellStyle name="Calculation 2 2 12 3 2" xfId="5407" xr:uid="{626DDC1D-65C9-42CC-B22A-B4B5A193E127}"/>
    <cellStyle name="Calculation 2 2 12 3 2 2" xfId="5408" xr:uid="{445441A6-30A4-4A9D-98D5-ADA63D2E5703}"/>
    <cellStyle name="Calculation 2 2 12 3 3" xfId="5409" xr:uid="{D6EABC19-E2D0-4EB3-B582-3B3F25A3D9F3}"/>
    <cellStyle name="Calculation 2 2 12 4" xfId="5410" xr:uid="{36CE56B4-F94B-4623-9F05-571187DC2ABA}"/>
    <cellStyle name="Calculation 2 2 12 4 2" xfId="5411" xr:uid="{25DDC2F7-D5D1-4E7A-B9A6-42BB24312230}"/>
    <cellStyle name="Calculation 2 2 12 5" xfId="5412" xr:uid="{4952A17D-9234-40F1-A43C-D8DA3F8DDDE7}"/>
    <cellStyle name="Calculation 2 2 13" xfId="5413" xr:uid="{182953CC-68E3-4DB1-BA35-7218C39FCA81}"/>
    <cellStyle name="Calculation 2 2 13 2" xfId="5414" xr:uid="{B1BA3EA0-F327-44CB-80A1-AB2EA5A69124}"/>
    <cellStyle name="Calculation 2 2 13 2 2" xfId="5415" xr:uid="{33DA9199-C7E4-42A1-8A28-1669884CA77D}"/>
    <cellStyle name="Calculation 2 2 13 2 2 2" xfId="5416" xr:uid="{D1FBF22B-791C-46F3-B4A4-60F200A35014}"/>
    <cellStyle name="Calculation 2 2 13 2 2 2 2" xfId="5417" xr:uid="{13F2864D-7741-40C1-9F88-B9A260190348}"/>
    <cellStyle name="Calculation 2 2 13 2 2 3" xfId="5418" xr:uid="{5E8F072E-C7A3-46C1-8F1E-F803F7A91589}"/>
    <cellStyle name="Calculation 2 2 13 2 3" xfId="5419" xr:uid="{6DF0E689-FB1D-414D-A384-BCFBC23809E0}"/>
    <cellStyle name="Calculation 2 2 13 2 3 2" xfId="5420" xr:uid="{5BCCAC08-45A1-4C8B-BA0B-30D573460899}"/>
    <cellStyle name="Calculation 2 2 13 2 3 2 2" xfId="5421" xr:uid="{443C37CB-CA71-40DF-A657-C89B5D0166A5}"/>
    <cellStyle name="Calculation 2 2 13 2 3 3" xfId="5422" xr:uid="{68611349-C7BC-47E5-8B7C-76ADEFEE8C40}"/>
    <cellStyle name="Calculation 2 2 13 2 4" xfId="5423" xr:uid="{4A28C1EA-69A9-4D93-A071-7A8F3AC5F630}"/>
    <cellStyle name="Calculation 2 2 13 2 4 2" xfId="5424" xr:uid="{33D33723-0D24-42E0-BE90-13E5A5C8C45C}"/>
    <cellStyle name="Calculation 2 2 13 2 5" xfId="5425" xr:uid="{47547616-E283-4319-AF07-652BF177A333}"/>
    <cellStyle name="Calculation 2 2 13 3" xfId="5426" xr:uid="{28B357B4-D971-4A07-9E05-DFAB9A1CE694}"/>
    <cellStyle name="Calculation 2 2 13 3 2" xfId="5427" xr:uid="{319FF7F7-C20F-442A-B66A-B902D791A877}"/>
    <cellStyle name="Calculation 2 2 13 3 2 2" xfId="5428" xr:uid="{F9B16617-3F48-4F7F-B2B8-61CFB2342699}"/>
    <cellStyle name="Calculation 2 2 13 3 3" xfId="5429" xr:uid="{3C50E8BB-FB70-40D5-BEEA-E8964BA15CD1}"/>
    <cellStyle name="Calculation 2 2 13 4" xfId="5430" xr:uid="{D8F1AC41-5E34-43E8-9552-C0926F16BA96}"/>
    <cellStyle name="Calculation 2 2 13 4 2" xfId="5431" xr:uid="{D71241B9-77B0-41ED-B278-C7A677ED4D30}"/>
    <cellStyle name="Calculation 2 2 13 5" xfId="5432" xr:uid="{AA56A1DF-FC63-47FA-948F-A0179735B3D3}"/>
    <cellStyle name="Calculation 2 2 14" xfId="5433" xr:uid="{BD9F7F81-339E-4320-A0B8-2BBE8EE4A177}"/>
    <cellStyle name="Calculation 2 2 14 2" xfId="5434" xr:uid="{4F1F2F25-0E50-4425-92A0-B36789E9FA2C}"/>
    <cellStyle name="Calculation 2 2 14 2 2" xfId="5435" xr:uid="{AF0FFAF7-4217-4DBD-8D70-EA665191B127}"/>
    <cellStyle name="Calculation 2 2 14 2 2 2" xfId="5436" xr:uid="{5A1FF1BB-D8DC-4DB1-AB1B-568137BB7D56}"/>
    <cellStyle name="Calculation 2 2 14 2 2 2 2" xfId="5437" xr:uid="{59903F06-3FBD-4452-B2E8-C5ECDFD67CF0}"/>
    <cellStyle name="Calculation 2 2 14 2 2 3" xfId="5438" xr:uid="{2F5747B6-A256-4C9D-928B-E2CB0BC4E0CD}"/>
    <cellStyle name="Calculation 2 2 14 2 3" xfId="5439" xr:uid="{E36CD24A-00CB-4E30-B5E9-E96EDF8A62C7}"/>
    <cellStyle name="Calculation 2 2 14 2 3 2" xfId="5440" xr:uid="{A46BD2F1-3B82-49EE-9950-81A54CF13617}"/>
    <cellStyle name="Calculation 2 2 14 2 3 2 2" xfId="5441" xr:uid="{09AA216A-08C5-4066-BDD5-FD96DA65E2C4}"/>
    <cellStyle name="Calculation 2 2 14 2 3 3" xfId="5442" xr:uid="{8D9012E6-E69A-4C77-8550-D087F434F61A}"/>
    <cellStyle name="Calculation 2 2 14 2 4" xfId="5443" xr:uid="{2A95F356-55D5-4B24-950D-5B43E5D9E7E1}"/>
    <cellStyle name="Calculation 2 2 14 2 4 2" xfId="5444" xr:uid="{B4515AB9-DD7A-4E52-8F12-9D1EA1BC5B44}"/>
    <cellStyle name="Calculation 2 2 14 2 5" xfId="5445" xr:uid="{9F0AF676-BDAF-411A-8B51-E2D55FD777D2}"/>
    <cellStyle name="Calculation 2 2 14 3" xfId="5446" xr:uid="{D41CB3EA-D6BD-42D4-BC5B-C4EA0213A275}"/>
    <cellStyle name="Calculation 2 2 14 3 2" xfId="5447" xr:uid="{DB2C2DC6-A30F-4BA9-8891-D3A8578F7794}"/>
    <cellStyle name="Calculation 2 2 14 3 2 2" xfId="5448" xr:uid="{EA9500F7-7647-40CF-8073-1FA49EABD0F0}"/>
    <cellStyle name="Calculation 2 2 14 3 3" xfId="5449" xr:uid="{E76526DC-1835-44C2-9B11-CD0D04FD0F44}"/>
    <cellStyle name="Calculation 2 2 14 4" xfId="5450" xr:uid="{3A135640-D34D-449B-A84E-1021CF9E3FE0}"/>
    <cellStyle name="Calculation 2 2 14 4 2" xfId="5451" xr:uid="{C354EF8F-F373-49ED-806F-C8E71C730D64}"/>
    <cellStyle name="Calculation 2 2 14 5" xfId="5452" xr:uid="{DDC0A273-F814-48F6-97F4-68562D13FAB9}"/>
    <cellStyle name="Calculation 2 2 15" xfId="5453" xr:uid="{1D3F1021-687B-480F-8C7B-18B3B9DE51A7}"/>
    <cellStyle name="Calculation 2 2 15 2" xfId="5454" xr:uid="{3C4F343E-2A1C-444E-9ADD-985FE9F9E3F8}"/>
    <cellStyle name="Calculation 2 2 15 2 2" xfId="5455" xr:uid="{1044C067-E29E-4E7B-A263-9EF447B9E0C4}"/>
    <cellStyle name="Calculation 2 2 15 2 2 2" xfId="5456" xr:uid="{5C3BC33B-C57D-46FB-A6CC-769E36C4C225}"/>
    <cellStyle name="Calculation 2 2 15 2 2 2 2" xfId="5457" xr:uid="{B80147D2-2DAB-442D-B91D-E4324D6E01EA}"/>
    <cellStyle name="Calculation 2 2 15 2 2 3" xfId="5458" xr:uid="{CC96DFB9-083C-43C1-9C8D-A7C097BAE40D}"/>
    <cellStyle name="Calculation 2 2 15 2 3" xfId="5459" xr:uid="{6DCABDDC-858A-4301-BA20-B833DD3D9ECA}"/>
    <cellStyle name="Calculation 2 2 15 2 3 2" xfId="5460" xr:uid="{E80F30D2-35A9-49A2-BE69-F2542DCC3101}"/>
    <cellStyle name="Calculation 2 2 15 2 3 2 2" xfId="5461" xr:uid="{1E831F81-DCA5-4D66-90B1-BF0D378644D8}"/>
    <cellStyle name="Calculation 2 2 15 2 3 3" xfId="5462" xr:uid="{B49322CA-3A63-4C46-8CFD-1DEC5484242B}"/>
    <cellStyle name="Calculation 2 2 15 2 4" xfId="5463" xr:uid="{64D4BBFD-1AE0-411B-8B94-E589A7FF15E2}"/>
    <cellStyle name="Calculation 2 2 15 2 4 2" xfId="5464" xr:uid="{9E1393A1-5678-49A9-AA5C-552E0038FF3C}"/>
    <cellStyle name="Calculation 2 2 15 2 5" xfId="5465" xr:uid="{6012A3EC-B696-44F0-A0D8-DAA750DAB8F0}"/>
    <cellStyle name="Calculation 2 2 15 3" xfId="5466" xr:uid="{08A0DCA6-DC6A-4331-85A2-2C014131A2CE}"/>
    <cellStyle name="Calculation 2 2 15 3 2" xfId="5467" xr:uid="{8B4C561F-2A3C-4D5D-94FF-2795BD2B2BE2}"/>
    <cellStyle name="Calculation 2 2 15 3 2 2" xfId="5468" xr:uid="{1CBA74E7-1367-4888-B03D-AA4FBD06CE72}"/>
    <cellStyle name="Calculation 2 2 15 3 3" xfId="5469" xr:uid="{A9E04E8A-5987-424E-A1CD-F954F3B201C3}"/>
    <cellStyle name="Calculation 2 2 15 4" xfId="5470" xr:uid="{A94CC9B0-EAFE-4F33-AB4E-8465E4C75C3B}"/>
    <cellStyle name="Calculation 2 2 15 4 2" xfId="5471" xr:uid="{C639B37C-994C-433F-AAF4-2C640BFB2223}"/>
    <cellStyle name="Calculation 2 2 15 5" xfId="5472" xr:uid="{BC08882C-ADE5-467A-9321-7C14364047C0}"/>
    <cellStyle name="Calculation 2 2 16" xfId="5473" xr:uid="{7C0D7623-B4CD-4A3D-BBD0-6DFE7A062F29}"/>
    <cellStyle name="Calculation 2 2 16 2" xfId="5474" xr:uid="{80B2AB24-8AF5-4B3D-8CBA-A485AA665764}"/>
    <cellStyle name="Calculation 2 2 16 2 2" xfId="5475" xr:uid="{12089B69-4C4C-4BF4-84D3-E0B8F2DBFFB9}"/>
    <cellStyle name="Calculation 2 2 16 2 2 2" xfId="5476" xr:uid="{9BAE18DF-7775-47A5-ADFE-A6E24DDCC362}"/>
    <cellStyle name="Calculation 2 2 16 2 2 2 2" xfId="5477" xr:uid="{3B8CE26A-6559-4775-BE89-650B117997AC}"/>
    <cellStyle name="Calculation 2 2 16 2 2 3" xfId="5478" xr:uid="{8F519752-ADDD-4D5A-8592-70CC9D16FD53}"/>
    <cellStyle name="Calculation 2 2 16 2 3" xfId="5479" xr:uid="{12F330DA-092A-417A-9E4C-B1259C50A334}"/>
    <cellStyle name="Calculation 2 2 16 2 3 2" xfId="5480" xr:uid="{BA1E2F15-12EF-4FD7-B406-1352BED49A4F}"/>
    <cellStyle name="Calculation 2 2 16 2 3 2 2" xfId="5481" xr:uid="{9B0201DF-5B6F-4D19-AC89-1D98DA9E1A2F}"/>
    <cellStyle name="Calculation 2 2 16 2 3 3" xfId="5482" xr:uid="{45DCA64E-2C3D-4EDF-8F74-ED8D6D4EB125}"/>
    <cellStyle name="Calculation 2 2 16 2 4" xfId="5483" xr:uid="{0EAE9A88-1E3B-47C8-85F2-8C29F0765B57}"/>
    <cellStyle name="Calculation 2 2 16 2 4 2" xfId="5484" xr:uid="{B5D166EE-17BF-436D-8B9E-3CC9C2B1B9F5}"/>
    <cellStyle name="Calculation 2 2 16 2 5" xfId="5485" xr:uid="{65B34835-BC8C-4FE6-A003-8DFEAB3F0222}"/>
    <cellStyle name="Calculation 2 2 16 3" xfId="5486" xr:uid="{D0AD692D-604C-48BD-8388-5A0615649023}"/>
    <cellStyle name="Calculation 2 2 16 3 2" xfId="5487" xr:uid="{D1725C53-3125-41CD-9D48-A07204535D42}"/>
    <cellStyle name="Calculation 2 2 16 3 2 2" xfId="5488" xr:uid="{3349288C-BD02-45FE-8B74-53F17BC56AD9}"/>
    <cellStyle name="Calculation 2 2 16 3 3" xfId="5489" xr:uid="{E00A9627-8113-4C01-B555-1F21666F2BCA}"/>
    <cellStyle name="Calculation 2 2 16 4" xfId="5490" xr:uid="{0CB1D4E8-6EB7-44B3-9C62-3C2AF1568B1A}"/>
    <cellStyle name="Calculation 2 2 16 4 2" xfId="5491" xr:uid="{E9CE5947-20FC-46F2-9557-A09A57DEFF45}"/>
    <cellStyle name="Calculation 2 2 16 5" xfId="5492" xr:uid="{3467A11A-09D4-44A1-B3AB-E9016A03D03F}"/>
    <cellStyle name="Calculation 2 2 17" xfId="5493" xr:uid="{811113C0-23D3-4578-8C22-44B75551CA00}"/>
    <cellStyle name="Calculation 2 2 17 2" xfId="5494" xr:uid="{9AA6F139-4EE3-4BE5-A857-E101A90BC8DA}"/>
    <cellStyle name="Calculation 2 2 17 2 2" xfId="5495" xr:uid="{FFDF8864-340F-4D9B-80D0-15425029005B}"/>
    <cellStyle name="Calculation 2 2 17 2 2 2" xfId="5496" xr:uid="{9B02ED66-BD3D-46E0-8D5B-B5BD83F9FA5A}"/>
    <cellStyle name="Calculation 2 2 17 2 2 2 2" xfId="5497" xr:uid="{F12832E9-7A77-406B-AF0C-CD4E355CB5A4}"/>
    <cellStyle name="Calculation 2 2 17 2 2 3" xfId="5498" xr:uid="{6BDB0096-8033-4E3C-B799-B263D1910560}"/>
    <cellStyle name="Calculation 2 2 17 2 3" xfId="5499" xr:uid="{B7C5E93A-27F4-4E71-807C-5D98BEEE856F}"/>
    <cellStyle name="Calculation 2 2 17 2 3 2" xfId="5500" xr:uid="{F17145A4-DA64-4362-9F12-5E47B9BF5AEA}"/>
    <cellStyle name="Calculation 2 2 17 2 3 2 2" xfId="5501" xr:uid="{A6FCE10E-07A2-4F6E-BAC9-6157BD5FF4A2}"/>
    <cellStyle name="Calculation 2 2 17 2 3 3" xfId="5502" xr:uid="{99B89F5A-EE36-4307-8657-D2D1AC4D4545}"/>
    <cellStyle name="Calculation 2 2 17 2 4" xfId="5503" xr:uid="{735C9945-CCDA-4E97-A4A8-8E05C8B61ABB}"/>
    <cellStyle name="Calculation 2 2 17 2 4 2" xfId="5504" xr:uid="{B094DCD8-7D4C-4E41-8175-3DA262602F5D}"/>
    <cellStyle name="Calculation 2 2 17 2 5" xfId="5505" xr:uid="{C8B4BF4B-ECE9-4E0B-AB1B-4794B4C964BD}"/>
    <cellStyle name="Calculation 2 2 17 3" xfId="5506" xr:uid="{91001308-5E5C-4063-BF39-FE8C425EE07B}"/>
    <cellStyle name="Calculation 2 2 17 3 2" xfId="5507" xr:uid="{88BD555D-1775-4B05-8455-8BE777323484}"/>
    <cellStyle name="Calculation 2 2 17 3 2 2" xfId="5508" xr:uid="{F1423E7A-817D-45FD-AC3B-A51087682D43}"/>
    <cellStyle name="Calculation 2 2 17 3 3" xfId="5509" xr:uid="{016A615F-FD48-4AF6-B66F-9FEFBFDB5ED8}"/>
    <cellStyle name="Calculation 2 2 17 4" xfId="5510" xr:uid="{B9383AEB-1A13-40B7-8CD0-1CF6BE553A44}"/>
    <cellStyle name="Calculation 2 2 17 4 2" xfId="5511" xr:uid="{8075A35F-7267-41B9-883D-85E8E27A2637}"/>
    <cellStyle name="Calculation 2 2 17 5" xfId="5512" xr:uid="{1D1BA0AE-BA66-4D6C-9BCC-84E14D2A1F99}"/>
    <cellStyle name="Calculation 2 2 18" xfId="5513" xr:uid="{EE2965BD-C0E1-44DF-BBFF-4DFE9A256A44}"/>
    <cellStyle name="Calculation 2 2 18 2" xfId="5514" xr:uid="{DBDAEE88-3449-4C16-A14B-B04B820B332C}"/>
    <cellStyle name="Calculation 2 2 18 2 2" xfId="5515" xr:uid="{7757FEEE-61DB-408F-836A-7CD72DBC9F17}"/>
    <cellStyle name="Calculation 2 2 18 2 2 2" xfId="5516" xr:uid="{7C1296EB-3407-4D08-B65A-968B35140AB8}"/>
    <cellStyle name="Calculation 2 2 18 2 2 2 2" xfId="5517" xr:uid="{AC92B999-3B15-40D2-A5DA-A6919D837382}"/>
    <cellStyle name="Calculation 2 2 18 2 2 3" xfId="5518" xr:uid="{A61E2657-97E3-4504-8E91-1D334E74DCB1}"/>
    <cellStyle name="Calculation 2 2 18 2 3" xfId="5519" xr:uid="{2D86204B-7B89-48FF-9A06-F18CA64CAE96}"/>
    <cellStyle name="Calculation 2 2 18 2 3 2" xfId="5520" xr:uid="{501CBBBA-F3AB-486C-AC07-691AF8FE51D8}"/>
    <cellStyle name="Calculation 2 2 18 2 3 2 2" xfId="5521" xr:uid="{C7963585-219C-4870-AB44-C6F09F006E82}"/>
    <cellStyle name="Calculation 2 2 18 2 3 3" xfId="5522" xr:uid="{5A867A22-640E-4FC6-8A45-F7738C931B9B}"/>
    <cellStyle name="Calculation 2 2 18 2 4" xfId="5523" xr:uid="{BF5EE030-0D7F-48A4-AFB9-9DB0A5B6CDED}"/>
    <cellStyle name="Calculation 2 2 18 2 4 2" xfId="5524" xr:uid="{62894CA0-FFEF-4D61-AA8A-B05D836B202F}"/>
    <cellStyle name="Calculation 2 2 18 2 5" xfId="5525" xr:uid="{FBB0085C-1FF6-4E9D-A2D2-FF734A4C21CE}"/>
    <cellStyle name="Calculation 2 2 18 3" xfId="5526" xr:uid="{6FDE17DF-74F9-4A9B-A549-A67A414BE41B}"/>
    <cellStyle name="Calculation 2 2 18 3 2" xfId="5527" xr:uid="{8FB8BFEF-760A-4F28-9AF8-8CDBF233B8AD}"/>
    <cellStyle name="Calculation 2 2 18 3 2 2" xfId="5528" xr:uid="{C589F44C-C78E-41D5-BBC4-4283C6B78DCD}"/>
    <cellStyle name="Calculation 2 2 18 3 3" xfId="5529" xr:uid="{F9F816A1-90A9-48A3-954C-BBC46722C37F}"/>
    <cellStyle name="Calculation 2 2 18 4" xfId="5530" xr:uid="{190716E2-C7B7-435F-829C-15F7604C13EC}"/>
    <cellStyle name="Calculation 2 2 18 4 2" xfId="5531" xr:uid="{E1867D9C-2DC4-46D5-9158-2ACA2D4E450D}"/>
    <cellStyle name="Calculation 2 2 18 5" xfId="5532" xr:uid="{9A945A73-2AE4-4AC2-9D7F-CA4966611AF3}"/>
    <cellStyle name="Calculation 2 2 19" xfId="5533" xr:uid="{5CEBFF2E-9C74-478C-BE7C-504DF320BAFF}"/>
    <cellStyle name="Calculation 2 2 19 2" xfId="5534" xr:uid="{FF5DB040-9058-4EDE-966E-B6ADC32C2B1F}"/>
    <cellStyle name="Calculation 2 2 19 2 2" xfId="5535" xr:uid="{0190A063-1218-4DD7-8F68-277CD8C974F4}"/>
    <cellStyle name="Calculation 2 2 19 2 2 2" xfId="5536" xr:uid="{FAA8FAA8-5E69-42A5-AE06-8FC22987DA02}"/>
    <cellStyle name="Calculation 2 2 19 2 2 2 2" xfId="5537" xr:uid="{E1774CDC-FDCC-4CE8-B18E-3059CA14A2A5}"/>
    <cellStyle name="Calculation 2 2 19 2 2 3" xfId="5538" xr:uid="{B5409470-95E5-4836-A67B-8E836B66E2BC}"/>
    <cellStyle name="Calculation 2 2 19 2 3" xfId="5539" xr:uid="{90BA6BB1-462C-41D2-8460-3A257FDC3FCE}"/>
    <cellStyle name="Calculation 2 2 19 2 3 2" xfId="5540" xr:uid="{27643465-DCD7-4CD5-870D-5C00BA58B91A}"/>
    <cellStyle name="Calculation 2 2 19 2 3 2 2" xfId="5541" xr:uid="{77FEEF3B-6AC7-48DE-8A92-2BFB651F6B80}"/>
    <cellStyle name="Calculation 2 2 19 2 3 3" xfId="5542" xr:uid="{DECFCC29-008E-47E1-926F-E421BCBF57DC}"/>
    <cellStyle name="Calculation 2 2 19 2 4" xfId="5543" xr:uid="{8A5E5A7F-F9C6-4C31-8D03-FEAE303F76E1}"/>
    <cellStyle name="Calculation 2 2 19 2 4 2" xfId="5544" xr:uid="{CFA7D781-1889-4464-BB90-A65106BA7207}"/>
    <cellStyle name="Calculation 2 2 19 2 5" xfId="5545" xr:uid="{B486331D-4913-4860-8439-1D8252A2AC14}"/>
    <cellStyle name="Calculation 2 2 19 3" xfId="5546" xr:uid="{BCE5AEFF-5C3F-449E-9E25-DF1E79B4F3AA}"/>
    <cellStyle name="Calculation 2 2 19 3 2" xfId="5547" xr:uid="{2F0C5542-982E-497E-84EF-C615D04CF999}"/>
    <cellStyle name="Calculation 2 2 19 3 2 2" xfId="5548" xr:uid="{BE7F7068-11D3-453C-BD2D-E6C687EA39B1}"/>
    <cellStyle name="Calculation 2 2 19 3 3" xfId="5549" xr:uid="{2B89581B-5CAB-4C8F-9E84-0AC9664A2F5F}"/>
    <cellStyle name="Calculation 2 2 19 4" xfId="5550" xr:uid="{5BFFAFB7-FF8D-48C7-B7A0-B4AAF22AC3D8}"/>
    <cellStyle name="Calculation 2 2 19 4 2" xfId="5551" xr:uid="{137447FD-EC14-41BA-98ED-797A5A2DCFE6}"/>
    <cellStyle name="Calculation 2 2 19 5" xfId="5552" xr:uid="{B8EF778E-AD28-4C21-BC73-C65A72472BFB}"/>
    <cellStyle name="Calculation 2 2 2" xfId="5553" xr:uid="{92B1F09B-2D10-4C88-AABD-3FE48DEF33F6}"/>
    <cellStyle name="Calculation 2 2 2 2" xfId="5554" xr:uid="{0E310557-1DCA-498A-B123-74AE68133ACA}"/>
    <cellStyle name="Calculation 2 2 2 2 2" xfId="5555" xr:uid="{35220348-0F9B-43B5-B103-4814AA3A503A}"/>
    <cellStyle name="Calculation 2 2 2 2 2 2" xfId="5556" xr:uid="{F4CDB2A1-304D-4746-A968-2FE85DAFDAC2}"/>
    <cellStyle name="Calculation 2 2 2 2 2 2 2" xfId="5557" xr:uid="{7B0F9A2E-844C-41E5-9DEC-5AB5F1648E58}"/>
    <cellStyle name="Calculation 2 2 2 2 2 3" xfId="5558" xr:uid="{57ACFDF6-D18E-4BC0-810D-3A83C9D6F4E5}"/>
    <cellStyle name="Calculation 2 2 2 2 3" xfId="5559" xr:uid="{C847FE40-2FC1-4705-AD29-C1B3CDEFDFF1}"/>
    <cellStyle name="Calculation 2 2 2 2 3 2" xfId="5560" xr:uid="{CA0A76C4-82A0-4FCA-BE69-59BC7F269461}"/>
    <cellStyle name="Calculation 2 2 2 2 3 2 2" xfId="5561" xr:uid="{07EF62F0-7F6C-4916-AD84-58DD09B91296}"/>
    <cellStyle name="Calculation 2 2 2 2 3 3" xfId="5562" xr:uid="{08C19C62-F40C-4CD9-A1FC-A6ED4E897405}"/>
    <cellStyle name="Calculation 2 2 2 2 4" xfId="5563" xr:uid="{D69B1823-7824-40B8-9C4D-C0D47971C2C9}"/>
    <cellStyle name="Calculation 2 2 2 2 4 2" xfId="5564" xr:uid="{D5A3264E-0842-474D-ABF3-835D8920D190}"/>
    <cellStyle name="Calculation 2 2 2 2 5" xfId="5565" xr:uid="{0C01C1D9-9CB7-4D19-894A-1414EF94B5C9}"/>
    <cellStyle name="Calculation 2 2 2 3" xfId="5566" xr:uid="{9F634127-6742-48B4-8F87-D9A106DDA5EE}"/>
    <cellStyle name="Calculation 2 2 2 3 2" xfId="5567" xr:uid="{F2E1314E-06A8-412C-9C2B-645DCC548A6D}"/>
    <cellStyle name="Calculation 2 2 2 3 2 2" xfId="5568" xr:uid="{56F05BA9-7A12-4A07-8762-D5A1FDFE7D57}"/>
    <cellStyle name="Calculation 2 2 2 3 3" xfId="5569" xr:uid="{1B38530A-82B0-40F7-B974-B875F4A35360}"/>
    <cellStyle name="Calculation 2 2 2 4" xfId="5570" xr:uid="{BEF8539B-2B46-48AA-8946-61412E48B38B}"/>
    <cellStyle name="Calculation 2 2 2 4 2" xfId="5571" xr:uid="{A8280FD3-8CE2-45FF-AF95-6331856C74BD}"/>
    <cellStyle name="Calculation 2 2 2 5" xfId="5572" xr:uid="{A56DFA69-0FD2-4BDA-B3D3-46C3A32F2730}"/>
    <cellStyle name="Calculation 2 2 20" xfId="5573" xr:uid="{6F5C62F8-CF6D-4478-B208-C786EA175600}"/>
    <cellStyle name="Calculation 2 2 20 2" xfId="5574" xr:uid="{85DFECC8-6FE6-4730-A78E-E76B69D28932}"/>
    <cellStyle name="Calculation 2 2 20 2 2" xfId="5575" xr:uid="{1FB97949-36AE-4870-B1BF-2094E1AF5C8C}"/>
    <cellStyle name="Calculation 2 2 20 2 2 2" xfId="5576" xr:uid="{C3B0CE67-7397-4843-9CF0-FE35C087AFC4}"/>
    <cellStyle name="Calculation 2 2 20 2 2 2 2" xfId="5577" xr:uid="{3A36C3BD-A7CA-4910-971A-6A674A6B7DED}"/>
    <cellStyle name="Calculation 2 2 20 2 2 3" xfId="5578" xr:uid="{D766326E-ABBC-4375-8244-8693EBF58797}"/>
    <cellStyle name="Calculation 2 2 20 2 3" xfId="5579" xr:uid="{B4FA853F-FCAD-4845-A79E-90C3D61C064F}"/>
    <cellStyle name="Calculation 2 2 20 2 3 2" xfId="5580" xr:uid="{1F913F6D-06A8-413F-AB0D-E1BA64EA361D}"/>
    <cellStyle name="Calculation 2 2 20 2 3 2 2" xfId="5581" xr:uid="{2BCB27A4-E6D0-45C6-B963-C2C15E025AFD}"/>
    <cellStyle name="Calculation 2 2 20 2 3 3" xfId="5582" xr:uid="{8CED05C5-7C9F-44FE-86B8-C13E4883D6D1}"/>
    <cellStyle name="Calculation 2 2 20 2 4" xfId="5583" xr:uid="{16D18E72-04DB-439F-8526-2B15E4CD2668}"/>
    <cellStyle name="Calculation 2 2 20 2 4 2" xfId="5584" xr:uid="{79B36CF9-D4B9-48B1-8FE5-2C2502BB1CF0}"/>
    <cellStyle name="Calculation 2 2 20 2 5" xfId="5585" xr:uid="{5F26220C-7C0E-4679-8C0F-589A00F5C35B}"/>
    <cellStyle name="Calculation 2 2 20 3" xfId="5586" xr:uid="{31D0BFB6-C247-4936-90EB-232367990FB9}"/>
    <cellStyle name="Calculation 2 2 20 3 2" xfId="5587" xr:uid="{05A24F84-DE36-4A6E-B74F-BA1A1BB0C31A}"/>
    <cellStyle name="Calculation 2 2 20 3 2 2" xfId="5588" xr:uid="{78694FFC-8615-4F0E-AF19-DCFE32C450FE}"/>
    <cellStyle name="Calculation 2 2 20 3 3" xfId="5589" xr:uid="{F0301132-F974-46E3-B0DF-91302D215D8A}"/>
    <cellStyle name="Calculation 2 2 20 4" xfId="5590" xr:uid="{08D9340E-3D50-4AC7-A98C-D34008D17F98}"/>
    <cellStyle name="Calculation 2 2 20 4 2" xfId="5591" xr:uid="{808FEC3C-923F-4464-8516-9651655E5C58}"/>
    <cellStyle name="Calculation 2 2 20 5" xfId="5592" xr:uid="{3519FFE1-C819-466D-9B6C-2BAC822894A6}"/>
    <cellStyle name="Calculation 2 2 21" xfId="5593" xr:uid="{7FE27CCD-AD96-485E-B4DC-5C7DADE2777D}"/>
    <cellStyle name="Calculation 2 2 21 2" xfId="5594" xr:uid="{ED7B7805-F737-4F70-81E2-D7853FFC5B2E}"/>
    <cellStyle name="Calculation 2 2 21 2 2" xfId="5595" xr:uid="{6BF58186-0EA6-41DE-B07E-FC357DBC9F46}"/>
    <cellStyle name="Calculation 2 2 21 2 2 2" xfId="5596" xr:uid="{F3A44A3D-B434-4600-85DD-94F40F752F5E}"/>
    <cellStyle name="Calculation 2 2 21 2 2 2 2" xfId="5597" xr:uid="{E47714B1-B6BA-4523-8F39-A7AD9EF19D61}"/>
    <cellStyle name="Calculation 2 2 21 2 2 3" xfId="5598" xr:uid="{E115DC02-0281-4259-B083-85ADDA2F9FAC}"/>
    <cellStyle name="Calculation 2 2 21 2 3" xfId="5599" xr:uid="{5E3FA90C-5BA6-4952-9709-74C65DFDD166}"/>
    <cellStyle name="Calculation 2 2 21 2 3 2" xfId="5600" xr:uid="{8ACFBF38-5869-47DD-BFF6-E2D1643934E7}"/>
    <cellStyle name="Calculation 2 2 21 2 3 2 2" xfId="5601" xr:uid="{0B412CDF-2488-47EC-8CBC-7A3F1A6D7692}"/>
    <cellStyle name="Calculation 2 2 21 2 3 3" xfId="5602" xr:uid="{0C1F6B7B-6E29-47C6-AD80-54E6ADB4B122}"/>
    <cellStyle name="Calculation 2 2 21 2 4" xfId="5603" xr:uid="{6BA83F08-FE69-4558-B3E8-2E4DFD9CC1DB}"/>
    <cellStyle name="Calculation 2 2 21 2 4 2" xfId="5604" xr:uid="{E56F5B5C-106A-4C27-A1D0-4F7006F19EC3}"/>
    <cellStyle name="Calculation 2 2 21 2 5" xfId="5605" xr:uid="{5EBD6628-27A4-4313-878A-0C0E934D0BE9}"/>
    <cellStyle name="Calculation 2 2 21 3" xfId="5606" xr:uid="{800F98F4-E32F-45F9-B9A2-F52F8F347B40}"/>
    <cellStyle name="Calculation 2 2 21 3 2" xfId="5607" xr:uid="{47BDB77B-E504-4ACD-8183-3B9FCE930B00}"/>
    <cellStyle name="Calculation 2 2 21 3 2 2" xfId="5608" xr:uid="{D16FAFB5-EE52-421B-A926-3D097BDB708C}"/>
    <cellStyle name="Calculation 2 2 21 3 3" xfId="5609" xr:uid="{9879D81F-69F8-41F7-BFE1-DDAF1DE83214}"/>
    <cellStyle name="Calculation 2 2 21 4" xfId="5610" xr:uid="{032D02B1-EA13-4FC2-B7DD-95B596FFDE80}"/>
    <cellStyle name="Calculation 2 2 21 4 2" xfId="5611" xr:uid="{A4409F69-15F6-48ED-9656-23E4ABAECDBA}"/>
    <cellStyle name="Calculation 2 2 21 5" xfId="5612" xr:uid="{FB44D0A7-BFAE-4E0A-BAB1-CF8D732A435D}"/>
    <cellStyle name="Calculation 2 2 22" xfId="5613" xr:uid="{9E26333E-B634-403A-8D46-C89A43E3AD64}"/>
    <cellStyle name="Calculation 2 2 22 2" xfId="5614" xr:uid="{40CDB003-DFA6-4E66-8D47-0B0D7D3ACCB2}"/>
    <cellStyle name="Calculation 2 2 22 2 2" xfId="5615" xr:uid="{1E98FD68-7369-4E54-ACAE-84918877E388}"/>
    <cellStyle name="Calculation 2 2 22 2 2 2" xfId="5616" xr:uid="{F9B26FC7-0C98-4E53-965A-D010A633B725}"/>
    <cellStyle name="Calculation 2 2 22 2 2 2 2" xfId="5617" xr:uid="{8B11C499-E9B4-4F9D-A01E-FAB63A929BD0}"/>
    <cellStyle name="Calculation 2 2 22 2 2 3" xfId="5618" xr:uid="{36F9A289-1F56-4063-966A-8C68FDBDEBB5}"/>
    <cellStyle name="Calculation 2 2 22 2 3" xfId="5619" xr:uid="{2B1C7B18-3519-4972-987C-58E09A30E105}"/>
    <cellStyle name="Calculation 2 2 22 2 3 2" xfId="5620" xr:uid="{7FDC13B9-B101-4491-AEFC-3F4C33C8FBDD}"/>
    <cellStyle name="Calculation 2 2 22 2 3 2 2" xfId="5621" xr:uid="{9F105CA3-8F42-4059-8D33-3CBE6946C52F}"/>
    <cellStyle name="Calculation 2 2 22 2 3 3" xfId="5622" xr:uid="{538AC946-5098-4AA2-A161-5D66629644EC}"/>
    <cellStyle name="Calculation 2 2 22 2 4" xfId="5623" xr:uid="{6A56E782-D869-44FA-B470-2FAFC5A3ED2F}"/>
    <cellStyle name="Calculation 2 2 22 2 4 2" xfId="5624" xr:uid="{5763631B-35FF-4457-87C4-C975DAB1D171}"/>
    <cellStyle name="Calculation 2 2 22 2 5" xfId="5625" xr:uid="{F6A9F141-7E02-40A7-8140-467174F22B12}"/>
    <cellStyle name="Calculation 2 2 22 3" xfId="5626" xr:uid="{DDC2089B-C420-40F8-BFAD-CC934AA04954}"/>
    <cellStyle name="Calculation 2 2 22 3 2" xfId="5627" xr:uid="{36D7540C-F930-4640-B0E2-33D685EC22BD}"/>
    <cellStyle name="Calculation 2 2 22 3 2 2" xfId="5628" xr:uid="{09C3AC7A-B21A-445D-BFCF-5322A5A91730}"/>
    <cellStyle name="Calculation 2 2 22 3 3" xfId="5629" xr:uid="{601B0082-535C-46B8-8A66-A9619E4F8911}"/>
    <cellStyle name="Calculation 2 2 22 4" xfId="5630" xr:uid="{E5E26290-420D-4AA3-A4E2-2799B62385B6}"/>
    <cellStyle name="Calculation 2 2 22 4 2" xfId="5631" xr:uid="{570D1956-EA40-43BE-8EEB-3E6F237B0954}"/>
    <cellStyle name="Calculation 2 2 22 5" xfId="5632" xr:uid="{E596760A-1B0B-4935-8383-35EF88399CBB}"/>
    <cellStyle name="Calculation 2 2 23" xfId="5633" xr:uid="{61B53F60-C0D1-418F-850F-DBD2FA9FD8D3}"/>
    <cellStyle name="Calculation 2 2 23 2" xfId="5634" xr:uid="{5BA55540-8232-44B7-8B5C-A878CA187213}"/>
    <cellStyle name="Calculation 2 2 23 2 2" xfId="5635" xr:uid="{E3AB29F0-DE3B-4685-B04C-F5864E76EE86}"/>
    <cellStyle name="Calculation 2 2 23 2 2 2" xfId="5636" xr:uid="{EAC5A241-DF30-48C2-8E52-ACBFE5A6559A}"/>
    <cellStyle name="Calculation 2 2 23 2 2 2 2" xfId="5637" xr:uid="{DB30C339-A391-4C0F-AEC1-4F49ED56E034}"/>
    <cellStyle name="Calculation 2 2 23 2 2 3" xfId="5638" xr:uid="{418CD34C-5864-413A-BE60-4D02341D8522}"/>
    <cellStyle name="Calculation 2 2 23 2 3" xfId="5639" xr:uid="{F376A900-E309-46B8-B9F4-4FEABEC384F9}"/>
    <cellStyle name="Calculation 2 2 23 2 3 2" xfId="5640" xr:uid="{E0910129-0BA0-4618-AFBF-DEC300F524BA}"/>
    <cellStyle name="Calculation 2 2 23 2 3 2 2" xfId="5641" xr:uid="{C28F4A93-766E-4543-8EBC-5B2B89EC4121}"/>
    <cellStyle name="Calculation 2 2 23 2 3 3" xfId="5642" xr:uid="{08B5EAC7-471D-4A16-A680-F1CC3B1BAC7B}"/>
    <cellStyle name="Calculation 2 2 23 2 4" xfId="5643" xr:uid="{9EC0658C-B233-4067-AD3D-CDCBB9F32376}"/>
    <cellStyle name="Calculation 2 2 23 2 4 2" xfId="5644" xr:uid="{961B0BEF-78A3-4136-BC20-F376E815C4B0}"/>
    <cellStyle name="Calculation 2 2 23 2 5" xfId="5645" xr:uid="{17EE83C2-8135-4EB0-8960-224FE2AD7883}"/>
    <cellStyle name="Calculation 2 2 23 3" xfId="5646" xr:uid="{337BA445-A94C-4493-B92D-BB97F1862B0B}"/>
    <cellStyle name="Calculation 2 2 23 3 2" xfId="5647" xr:uid="{61468C7B-D92E-4DB7-AF72-EB3E94A18DD7}"/>
    <cellStyle name="Calculation 2 2 23 3 2 2" xfId="5648" xr:uid="{1CD043D2-D384-49ED-B91D-3B9EF1AAD109}"/>
    <cellStyle name="Calculation 2 2 23 3 3" xfId="5649" xr:uid="{DB3E74DC-DD3C-4B5B-9246-DB386B1E04D7}"/>
    <cellStyle name="Calculation 2 2 23 4" xfId="5650" xr:uid="{8424DB32-FB2C-4ECD-B48D-3F710137BF7B}"/>
    <cellStyle name="Calculation 2 2 23 4 2" xfId="5651" xr:uid="{2BBA727D-ACE0-4D0A-A9C1-EEB92C93D19B}"/>
    <cellStyle name="Calculation 2 2 23 5" xfId="5652" xr:uid="{F822AE90-2D05-40A2-90FE-FD8ECBF7F6BE}"/>
    <cellStyle name="Calculation 2 2 24" xfId="5653" xr:uid="{B24EAF90-B456-4CEF-8417-04E449BB92AA}"/>
    <cellStyle name="Calculation 2 2 24 2" xfId="5654" xr:uid="{886DF8F4-3E9A-494D-AD7F-97B74525DCC1}"/>
    <cellStyle name="Calculation 2 2 24 2 2" xfId="5655" xr:uid="{61485621-1EEC-46C1-AC69-97A96A4DF0F1}"/>
    <cellStyle name="Calculation 2 2 24 2 2 2" xfId="5656" xr:uid="{CB47BE67-BB3A-4B33-8E7D-1A03F95A4D55}"/>
    <cellStyle name="Calculation 2 2 24 2 2 2 2" xfId="5657" xr:uid="{2BAEAB4F-A812-4B34-9286-ED5A68648325}"/>
    <cellStyle name="Calculation 2 2 24 2 2 3" xfId="5658" xr:uid="{44F08E07-3717-469C-A798-311BBAC28003}"/>
    <cellStyle name="Calculation 2 2 24 2 3" xfId="5659" xr:uid="{03603E4C-5BD1-4613-A28F-46315CD2B43A}"/>
    <cellStyle name="Calculation 2 2 24 2 3 2" xfId="5660" xr:uid="{87F61197-9A8D-4A86-8E49-42E6831AE17C}"/>
    <cellStyle name="Calculation 2 2 24 2 3 2 2" xfId="5661" xr:uid="{63BF071A-4A7C-49DE-B8DB-43AA46EF5046}"/>
    <cellStyle name="Calculation 2 2 24 2 3 3" xfId="5662" xr:uid="{B10C1501-7BDD-4168-B50C-342D3A427B9A}"/>
    <cellStyle name="Calculation 2 2 24 2 4" xfId="5663" xr:uid="{55B7462A-5A6A-4E5A-AC84-F0D5AD825681}"/>
    <cellStyle name="Calculation 2 2 24 2 4 2" xfId="5664" xr:uid="{B604896F-510A-46D3-90F6-F83FF5054F1C}"/>
    <cellStyle name="Calculation 2 2 24 2 5" xfId="5665" xr:uid="{7F5A496D-E4C5-4E9D-9809-540AA8F7F972}"/>
    <cellStyle name="Calculation 2 2 24 3" xfId="5666" xr:uid="{246E074B-54CE-4FA0-8CC1-42BA323466EC}"/>
    <cellStyle name="Calculation 2 2 24 3 2" xfId="5667" xr:uid="{9674C70C-7C5C-49F0-B81C-C1DF4B3C4F7D}"/>
    <cellStyle name="Calculation 2 2 24 3 2 2" xfId="5668" xr:uid="{7DC2A076-7D37-4D74-A7B5-60DE4CC6AC54}"/>
    <cellStyle name="Calculation 2 2 24 3 3" xfId="5669" xr:uid="{19917841-D394-47F8-97A0-5045F96CAE5A}"/>
    <cellStyle name="Calculation 2 2 24 4" xfId="5670" xr:uid="{C2DED00E-E982-47EF-8FF4-150E14B5525D}"/>
    <cellStyle name="Calculation 2 2 24 4 2" xfId="5671" xr:uid="{52188E4E-E4E4-4B08-8BF0-16390A277B49}"/>
    <cellStyle name="Calculation 2 2 24 5" xfId="5672" xr:uid="{09F6D8F4-D080-47D8-A36C-8CD607E0F61E}"/>
    <cellStyle name="Calculation 2 2 25" xfId="5673" xr:uid="{06D8E145-ABB6-48F8-89B0-38C963971DFF}"/>
    <cellStyle name="Calculation 2 2 25 2" xfId="5674" xr:uid="{7A0C827B-C68A-4866-80BB-F633EEA5FF50}"/>
    <cellStyle name="Calculation 2 2 25 2 2" xfId="5675" xr:uid="{D82F818D-6C5E-457C-A19C-6EC56D66D05B}"/>
    <cellStyle name="Calculation 2 2 25 2 2 2" xfId="5676" xr:uid="{A081C1A5-A728-444B-AD42-02A28D620DAD}"/>
    <cellStyle name="Calculation 2 2 25 2 2 2 2" xfId="5677" xr:uid="{65213B80-D8E0-4F9F-9993-856E9E2A8A0E}"/>
    <cellStyle name="Calculation 2 2 25 2 2 3" xfId="5678" xr:uid="{FFAE3C68-9C1D-4FD4-B810-D23F1272FE28}"/>
    <cellStyle name="Calculation 2 2 25 2 3" xfId="5679" xr:uid="{EB3ACD61-A9A2-4724-A9DA-2B18FA8E8F86}"/>
    <cellStyle name="Calculation 2 2 25 2 3 2" xfId="5680" xr:uid="{17913D0E-865E-41F5-9872-16063313360F}"/>
    <cellStyle name="Calculation 2 2 25 2 3 2 2" xfId="5681" xr:uid="{92976783-E051-44D2-9998-97FA5FC6A62E}"/>
    <cellStyle name="Calculation 2 2 25 2 3 3" xfId="5682" xr:uid="{1A9B9C87-921A-4FB6-AB2A-E28C8F1A2546}"/>
    <cellStyle name="Calculation 2 2 25 2 4" xfId="5683" xr:uid="{5E6A6534-8213-414D-9B67-58412F1B2400}"/>
    <cellStyle name="Calculation 2 2 25 2 4 2" xfId="5684" xr:uid="{30AA61C5-6D6C-4ED0-AE5B-ED68C735129C}"/>
    <cellStyle name="Calculation 2 2 25 2 5" xfId="5685" xr:uid="{3FD3C740-72EE-410F-BCB0-8BDA49C69268}"/>
    <cellStyle name="Calculation 2 2 25 3" xfId="5686" xr:uid="{73ED96B6-D192-4CCF-A0BF-9C884F7CA785}"/>
    <cellStyle name="Calculation 2 2 25 3 2" xfId="5687" xr:uid="{9FC6B4F2-5984-4946-953F-9C78B5617A2C}"/>
    <cellStyle name="Calculation 2 2 25 3 2 2" xfId="5688" xr:uid="{3F939E04-6A64-45FC-B131-23500068F8B4}"/>
    <cellStyle name="Calculation 2 2 25 3 3" xfId="5689" xr:uid="{82C06A51-4400-4229-B5D0-0289D8D9F606}"/>
    <cellStyle name="Calculation 2 2 25 4" xfId="5690" xr:uid="{88028376-512E-4C11-B6BB-B9B6AFB384D2}"/>
    <cellStyle name="Calculation 2 2 25 4 2" xfId="5691" xr:uid="{CB40FD83-71C6-4ABE-A20E-1FEB0D6E68B0}"/>
    <cellStyle name="Calculation 2 2 25 5" xfId="5692" xr:uid="{015F220C-C768-41FC-84D7-866834D67E37}"/>
    <cellStyle name="Calculation 2 2 26" xfId="5693" xr:uid="{13B3EAD8-03C2-4C4F-A8CE-57FD2D335CAB}"/>
    <cellStyle name="Calculation 2 2 26 2" xfId="5694" xr:uid="{E3ED8C23-D57B-4004-9CF1-0EADF83349AA}"/>
    <cellStyle name="Calculation 2 2 26 2 2" xfId="5695" xr:uid="{0E123F2A-7770-4284-8D14-F59695F0290E}"/>
    <cellStyle name="Calculation 2 2 26 2 2 2" xfId="5696" xr:uid="{040CD423-DAD3-4A95-B91C-2CCCD930FBB1}"/>
    <cellStyle name="Calculation 2 2 26 2 2 2 2" xfId="5697" xr:uid="{029F889C-8E69-4A46-91D6-B73B8CE5F16B}"/>
    <cellStyle name="Calculation 2 2 26 2 2 3" xfId="5698" xr:uid="{B01D91F9-4BFC-4409-A535-FA760958F9E5}"/>
    <cellStyle name="Calculation 2 2 26 2 3" xfId="5699" xr:uid="{B801AF66-67DD-485B-B492-21E06CF3C3E8}"/>
    <cellStyle name="Calculation 2 2 26 2 3 2" xfId="5700" xr:uid="{97B8C2A8-D3DF-4ED6-90C9-A8670D8ECD52}"/>
    <cellStyle name="Calculation 2 2 26 2 3 2 2" xfId="5701" xr:uid="{E779A94D-C33D-49C2-9963-BE89546A6B9B}"/>
    <cellStyle name="Calculation 2 2 26 2 3 3" xfId="5702" xr:uid="{409DAB3A-C010-40AC-96B9-635A265DC416}"/>
    <cellStyle name="Calculation 2 2 26 2 4" xfId="5703" xr:uid="{AD16C0E1-AFF2-4681-B389-0DC23FFECCCD}"/>
    <cellStyle name="Calculation 2 2 26 2 4 2" xfId="5704" xr:uid="{A05C6D91-C57F-49DD-880E-13A0E6398703}"/>
    <cellStyle name="Calculation 2 2 26 2 5" xfId="5705" xr:uid="{F89F69C3-9BE0-476F-B991-8219F26E13A4}"/>
    <cellStyle name="Calculation 2 2 26 3" xfId="5706" xr:uid="{6A52ED26-82C0-4975-88B2-2ECEEEF958F4}"/>
    <cellStyle name="Calculation 2 2 26 3 2" xfId="5707" xr:uid="{9969AFBB-5ACE-4D28-8D84-8707795F4B19}"/>
    <cellStyle name="Calculation 2 2 26 3 2 2" xfId="5708" xr:uid="{FBF01AEC-8000-46A2-9EDD-489800F8B328}"/>
    <cellStyle name="Calculation 2 2 26 3 3" xfId="5709" xr:uid="{022532C6-8618-46B8-AB45-A57E904D52E4}"/>
    <cellStyle name="Calculation 2 2 26 4" xfId="5710" xr:uid="{47F0EFF8-54FB-41B3-B98A-C10DC8095AC7}"/>
    <cellStyle name="Calculation 2 2 26 4 2" xfId="5711" xr:uid="{2A72F0A2-5720-4CE6-9441-FFF1A77509C0}"/>
    <cellStyle name="Calculation 2 2 26 5" xfId="5712" xr:uid="{C408F7D2-6A11-470C-85AC-9ED15605AD80}"/>
    <cellStyle name="Calculation 2 2 27" xfId="5713" xr:uid="{4E1D262E-C74B-416C-872F-C989E006BA0E}"/>
    <cellStyle name="Calculation 2 2 27 2" xfId="5714" xr:uid="{2EEEF51B-8E8E-4FB1-811E-697D642ADFA2}"/>
    <cellStyle name="Calculation 2 2 27 2 2" xfId="5715" xr:uid="{860BAFDC-B074-4243-B022-01DF57FC566A}"/>
    <cellStyle name="Calculation 2 2 27 2 2 2" xfId="5716" xr:uid="{4DEF54B8-607B-414F-AF59-7BAD5354B265}"/>
    <cellStyle name="Calculation 2 2 27 2 2 2 2" xfId="5717" xr:uid="{8C6A45E2-7843-4C2D-9209-66EC6ED60823}"/>
    <cellStyle name="Calculation 2 2 27 2 2 3" xfId="5718" xr:uid="{9CAF016B-0A66-41E4-A399-EE807351396C}"/>
    <cellStyle name="Calculation 2 2 27 2 3" xfId="5719" xr:uid="{D46F8375-5287-415F-8419-CFBAFDE3A4C1}"/>
    <cellStyle name="Calculation 2 2 27 2 3 2" xfId="5720" xr:uid="{4BA202F6-3AF2-4C4B-BAEF-6D3F51B9CD67}"/>
    <cellStyle name="Calculation 2 2 27 2 3 2 2" xfId="5721" xr:uid="{C4D9B6F0-C2F0-4BFB-8BAA-4377FD414449}"/>
    <cellStyle name="Calculation 2 2 27 2 3 3" xfId="5722" xr:uid="{F5FC83C5-B06F-4869-8EC2-EE05F2AB0CB5}"/>
    <cellStyle name="Calculation 2 2 27 2 4" xfId="5723" xr:uid="{3E17F0DB-3397-44DC-A83E-1881A2FECFAF}"/>
    <cellStyle name="Calculation 2 2 27 2 4 2" xfId="5724" xr:uid="{734C27FC-3454-4949-BA38-12773435DCD0}"/>
    <cellStyle name="Calculation 2 2 27 2 5" xfId="5725" xr:uid="{E0C0C0CC-EF82-4D11-9D47-07BD2809E695}"/>
    <cellStyle name="Calculation 2 2 27 3" xfId="5726" xr:uid="{6137CBBC-7F8A-4D02-871E-A773E85E2576}"/>
    <cellStyle name="Calculation 2 2 27 3 2" xfId="5727" xr:uid="{053B5D35-A63F-44DE-8706-B26DA3CBE1CC}"/>
    <cellStyle name="Calculation 2 2 27 3 2 2" xfId="5728" xr:uid="{0D864BDF-2044-4E4B-ABE3-C29BA0319E62}"/>
    <cellStyle name="Calculation 2 2 27 3 3" xfId="5729" xr:uid="{DA6A495E-A364-4C39-9C73-F85DA89E3889}"/>
    <cellStyle name="Calculation 2 2 27 4" xfId="5730" xr:uid="{5510D178-2FC8-4383-8EAC-705AD83C2257}"/>
    <cellStyle name="Calculation 2 2 27 4 2" xfId="5731" xr:uid="{38E53C79-B820-4C63-8CC4-335585213666}"/>
    <cellStyle name="Calculation 2 2 27 5" xfId="5732" xr:uid="{B73E6DF0-3147-481E-A308-AB107DC49066}"/>
    <cellStyle name="Calculation 2 2 28" xfId="5733" xr:uid="{B582CBEC-D117-4A1F-83CA-269EDF4CE69A}"/>
    <cellStyle name="Calculation 2 2 28 2" xfId="5734" xr:uid="{6B109918-DF5A-40D5-8870-9EAC7E9A06BC}"/>
    <cellStyle name="Calculation 2 2 28 2 2" xfId="5735" xr:uid="{995FC8E1-D801-4E21-A08B-EF8AEE9AE020}"/>
    <cellStyle name="Calculation 2 2 28 2 2 2" xfId="5736" xr:uid="{2AD5D692-8B90-45F8-AAEF-C93F1A33AAD1}"/>
    <cellStyle name="Calculation 2 2 28 2 2 2 2" xfId="5737" xr:uid="{194D43DC-80D7-42F4-9688-3A97D8F2DE56}"/>
    <cellStyle name="Calculation 2 2 28 2 2 3" xfId="5738" xr:uid="{B1D8F9FE-2346-49F8-94BE-1F84DC56CE0A}"/>
    <cellStyle name="Calculation 2 2 28 2 3" xfId="5739" xr:uid="{5E75064C-01A6-4EB3-A905-09223E7BE8C5}"/>
    <cellStyle name="Calculation 2 2 28 2 3 2" xfId="5740" xr:uid="{E3BC2E23-B941-43C7-B159-3F699CE2FE83}"/>
    <cellStyle name="Calculation 2 2 28 2 3 2 2" xfId="5741" xr:uid="{C2C4AC8C-C1A8-441A-A6F3-EC261CD51564}"/>
    <cellStyle name="Calculation 2 2 28 2 3 3" xfId="5742" xr:uid="{8769E8E2-2363-4E5D-BE84-5202BB52376D}"/>
    <cellStyle name="Calculation 2 2 28 2 4" xfId="5743" xr:uid="{9E4D2C37-E5B5-4D5F-B07B-76C7044F2E4B}"/>
    <cellStyle name="Calculation 2 2 28 2 4 2" xfId="5744" xr:uid="{D6E3661C-75A4-4BD0-9BDD-9C05CC210AFD}"/>
    <cellStyle name="Calculation 2 2 28 2 5" xfId="5745" xr:uid="{5D0FE46D-C64F-4EEA-9A09-4069AAAC5462}"/>
    <cellStyle name="Calculation 2 2 28 3" xfId="5746" xr:uid="{CA268FFE-F021-4797-BFF3-0AAA0FF5BD8A}"/>
    <cellStyle name="Calculation 2 2 28 3 2" xfId="5747" xr:uid="{B440F747-1DE3-424A-93B1-092F0DD1AF3B}"/>
    <cellStyle name="Calculation 2 2 28 3 2 2" xfId="5748" xr:uid="{D66A5D23-4393-45E1-A202-B5EA9349B686}"/>
    <cellStyle name="Calculation 2 2 28 3 3" xfId="5749" xr:uid="{4C5E350E-C3D2-41FF-BC0E-5DC1AA38DCF4}"/>
    <cellStyle name="Calculation 2 2 28 4" xfId="5750" xr:uid="{FF614D8C-978B-4E20-ACC3-EF2AE96E66DC}"/>
    <cellStyle name="Calculation 2 2 28 4 2" xfId="5751" xr:uid="{B5D8F50C-15DA-4EBE-9F8B-62A2E4FE4DFB}"/>
    <cellStyle name="Calculation 2 2 28 5" xfId="5752" xr:uid="{76A600E4-6F4F-4078-8B07-E2810D143CFD}"/>
    <cellStyle name="Calculation 2 2 29" xfId="5753" xr:uid="{528F5266-EAE2-461B-976A-40D8E21F6779}"/>
    <cellStyle name="Calculation 2 2 29 2" xfId="5754" xr:uid="{C4B130FD-DA6E-492A-8A0E-FAAFE30D23B5}"/>
    <cellStyle name="Calculation 2 2 29 2 2" xfId="5755" xr:uid="{FC81D42D-7085-4C1C-BAF5-3554CDF81B7A}"/>
    <cellStyle name="Calculation 2 2 29 2 2 2" xfId="5756" xr:uid="{A4EA5831-196E-415F-9670-E5CD310562A6}"/>
    <cellStyle name="Calculation 2 2 29 2 2 2 2" xfId="5757" xr:uid="{859D3469-802F-40A8-85E6-9ACA8EE7C61C}"/>
    <cellStyle name="Calculation 2 2 29 2 2 3" xfId="5758" xr:uid="{4D5463BC-A7AB-4733-A31E-25F693A2C0F5}"/>
    <cellStyle name="Calculation 2 2 29 2 3" xfId="5759" xr:uid="{5627F334-333A-4287-AA79-C56F5EC18ACE}"/>
    <cellStyle name="Calculation 2 2 29 2 3 2" xfId="5760" xr:uid="{A442F1A7-1047-475A-AC08-E5AAFD8580F5}"/>
    <cellStyle name="Calculation 2 2 29 2 3 2 2" xfId="5761" xr:uid="{786E0F55-9DF5-405B-A20D-51C6171F1AC3}"/>
    <cellStyle name="Calculation 2 2 29 2 3 3" xfId="5762" xr:uid="{9FD1572A-FEFB-438A-8905-777149F6C4FF}"/>
    <cellStyle name="Calculation 2 2 29 2 4" xfId="5763" xr:uid="{15DB1D9B-EF9E-4FA3-B23D-241B3BAEF511}"/>
    <cellStyle name="Calculation 2 2 29 2 4 2" xfId="5764" xr:uid="{7425FAA3-1FF6-4B08-8B40-1ABC0121B7C0}"/>
    <cellStyle name="Calculation 2 2 29 2 5" xfId="5765" xr:uid="{9AC6AAD9-BA6E-4B2A-97B3-B12AE23EA9AE}"/>
    <cellStyle name="Calculation 2 2 29 3" xfId="5766" xr:uid="{CD565778-B9FE-4EAC-BE82-A41C14815419}"/>
    <cellStyle name="Calculation 2 2 29 3 2" xfId="5767" xr:uid="{4F541349-AA73-4359-A984-B14BF2BF8B6B}"/>
    <cellStyle name="Calculation 2 2 29 3 2 2" xfId="5768" xr:uid="{2FF9D1A9-D6F7-4935-BBB6-CDEED8C58349}"/>
    <cellStyle name="Calculation 2 2 29 3 3" xfId="5769" xr:uid="{03D38948-BADC-43D1-9DDB-EF266B70CED2}"/>
    <cellStyle name="Calculation 2 2 29 4" xfId="5770" xr:uid="{D3ACF573-753E-4677-BB06-968F33C74B7B}"/>
    <cellStyle name="Calculation 2 2 29 4 2" xfId="5771" xr:uid="{F3C85899-E352-4222-B284-44F1061B6459}"/>
    <cellStyle name="Calculation 2 2 29 5" xfId="5772" xr:uid="{28E65A39-B22B-49C1-A8A7-41A9F272F048}"/>
    <cellStyle name="Calculation 2 2 3" xfId="5773" xr:uid="{BDBC69CF-F976-4D40-8884-A1DA937A0F0A}"/>
    <cellStyle name="Calculation 2 2 3 2" xfId="5774" xr:uid="{2CD056F0-DD41-40A3-A808-4B2E8544FEA5}"/>
    <cellStyle name="Calculation 2 2 3 2 2" xfId="5775" xr:uid="{E6CD3B08-7A20-4A7F-A078-7DCE0E74A5D2}"/>
    <cellStyle name="Calculation 2 2 3 2 2 2" xfId="5776" xr:uid="{014D943D-DA3E-4F74-A1CF-F8B0D0225480}"/>
    <cellStyle name="Calculation 2 2 3 2 2 2 2" xfId="5777" xr:uid="{3E9D1500-043A-4D41-8DB8-265587C82F1F}"/>
    <cellStyle name="Calculation 2 2 3 2 2 3" xfId="5778" xr:uid="{EC0F2C3B-C9B1-4F53-8FB6-DC247DF4257B}"/>
    <cellStyle name="Calculation 2 2 3 2 3" xfId="5779" xr:uid="{94156882-1323-4F54-8F52-C5DB2E8E6A2B}"/>
    <cellStyle name="Calculation 2 2 3 2 3 2" xfId="5780" xr:uid="{915AB422-0239-4E0C-AD59-012F32D74BC1}"/>
    <cellStyle name="Calculation 2 2 3 2 3 2 2" xfId="5781" xr:uid="{E67686AE-7C7F-4134-88DB-4B5ECA966488}"/>
    <cellStyle name="Calculation 2 2 3 2 3 3" xfId="5782" xr:uid="{6EA875A0-91BE-47B0-B66B-AB185285D4E8}"/>
    <cellStyle name="Calculation 2 2 3 2 4" xfId="5783" xr:uid="{03C94653-C599-475E-ACA5-431A9A10B5FB}"/>
    <cellStyle name="Calculation 2 2 3 2 4 2" xfId="5784" xr:uid="{E0340755-B6CC-484B-A493-ED4387C6FAC9}"/>
    <cellStyle name="Calculation 2 2 3 2 5" xfId="5785" xr:uid="{2CB3F48D-1BB0-4C3C-A34B-5BCA783CA9D2}"/>
    <cellStyle name="Calculation 2 2 3 3" xfId="5786" xr:uid="{5CEC2332-98F8-4E8F-B207-1064C8106A6C}"/>
    <cellStyle name="Calculation 2 2 3 3 2" xfId="5787" xr:uid="{D27924EB-3716-4434-BFF1-88E2266C24A6}"/>
    <cellStyle name="Calculation 2 2 3 3 2 2" xfId="5788" xr:uid="{3626D422-D0FA-4E7E-8887-82F823639E77}"/>
    <cellStyle name="Calculation 2 2 3 3 3" xfId="5789" xr:uid="{555E0CE6-FB6E-468C-82CB-D4659D6E001E}"/>
    <cellStyle name="Calculation 2 2 3 4" xfId="5790" xr:uid="{C56902D9-FF09-4ECE-B0F1-FC2BE6B6B349}"/>
    <cellStyle name="Calculation 2 2 3 4 2" xfId="5791" xr:uid="{47C08B5A-D78B-4B4B-B61D-06EDE8B53C93}"/>
    <cellStyle name="Calculation 2 2 3 5" xfId="5792" xr:uid="{CAECA725-DA86-4E1D-88C0-080FA3AB0B6C}"/>
    <cellStyle name="Calculation 2 2 30" xfId="5793" xr:uid="{F60767A3-471B-48DD-9EC3-EE167758D298}"/>
    <cellStyle name="Calculation 2 2 30 2" xfId="5794" xr:uid="{B32C4C02-CA5D-48C8-8978-ACB6CD2230AC}"/>
    <cellStyle name="Calculation 2 2 30 2 2" xfId="5795" xr:uid="{9DF975E8-202E-48B9-B15C-135C34698369}"/>
    <cellStyle name="Calculation 2 2 30 2 2 2" xfId="5796" xr:uid="{74B33A5C-34FC-4A47-8590-0F3902529A04}"/>
    <cellStyle name="Calculation 2 2 30 2 2 2 2" xfId="5797" xr:uid="{BABD5463-F216-4481-A1EA-4A4FF3617EAF}"/>
    <cellStyle name="Calculation 2 2 30 2 2 3" xfId="5798" xr:uid="{48DF90A8-3411-4720-813A-4790EF5473C2}"/>
    <cellStyle name="Calculation 2 2 30 2 3" xfId="5799" xr:uid="{9EB6912D-48E1-4515-83C2-31FE1A84BFC6}"/>
    <cellStyle name="Calculation 2 2 30 2 3 2" xfId="5800" xr:uid="{2C0BA096-A325-49C6-9751-9E9D405A71FE}"/>
    <cellStyle name="Calculation 2 2 30 2 3 2 2" xfId="5801" xr:uid="{9422F936-F900-43DA-BA48-BF44661CC86E}"/>
    <cellStyle name="Calculation 2 2 30 2 3 3" xfId="5802" xr:uid="{427BA546-637D-401B-A867-8D92D57A84EC}"/>
    <cellStyle name="Calculation 2 2 30 2 4" xfId="5803" xr:uid="{C5C3591E-6E65-483B-9363-BE6C0D19B8CF}"/>
    <cellStyle name="Calculation 2 2 30 2 4 2" xfId="5804" xr:uid="{8B73A511-CAB7-4A65-98C9-BED861F5246B}"/>
    <cellStyle name="Calculation 2 2 30 2 5" xfId="5805" xr:uid="{F4AAB81A-7AAF-4C3D-A709-2ED63BD4E3D8}"/>
    <cellStyle name="Calculation 2 2 30 3" xfId="5806" xr:uid="{D018B5BF-3987-48A3-B969-690A46D3A783}"/>
    <cellStyle name="Calculation 2 2 30 3 2" xfId="5807" xr:uid="{D770AF33-6EF3-4B67-85CB-931567501C93}"/>
    <cellStyle name="Calculation 2 2 30 3 2 2" xfId="5808" xr:uid="{1CD29228-522C-4A34-8A97-39C3E7C4A6CE}"/>
    <cellStyle name="Calculation 2 2 30 3 3" xfId="5809" xr:uid="{DD21C5DE-6C88-4B3C-9E5A-8F05D5CB22C4}"/>
    <cellStyle name="Calculation 2 2 30 4" xfId="5810" xr:uid="{0CCDE194-A8D3-484B-B6DA-7816C44C78C2}"/>
    <cellStyle name="Calculation 2 2 30 4 2" xfId="5811" xr:uid="{7AFCB43C-D8E2-4672-A01C-E16C40BD978E}"/>
    <cellStyle name="Calculation 2 2 30 5" xfId="5812" xr:uid="{C4C166CF-AA44-4AED-B84C-5E35A1DEC8E2}"/>
    <cellStyle name="Calculation 2 2 31" xfId="5813" xr:uid="{B48DC11C-23F1-429D-B3EC-3C08F7B80C7A}"/>
    <cellStyle name="Calculation 2 2 31 2" xfId="5814" xr:uid="{33A94D0C-6763-4103-8CFE-94260CE0A087}"/>
    <cellStyle name="Calculation 2 2 31 2 2" xfId="5815" xr:uid="{2440C9F8-E8BC-4BD8-9F97-32F05FC003F9}"/>
    <cellStyle name="Calculation 2 2 31 2 2 2" xfId="5816" xr:uid="{C1A88C47-17AE-4B76-A28B-7542A3B6B141}"/>
    <cellStyle name="Calculation 2 2 31 2 2 2 2" xfId="5817" xr:uid="{903CD009-82CA-4D5B-B3C0-685830530260}"/>
    <cellStyle name="Calculation 2 2 31 2 2 3" xfId="5818" xr:uid="{B19A14C6-54E2-44E9-8CB3-02429D2EEA44}"/>
    <cellStyle name="Calculation 2 2 31 2 3" xfId="5819" xr:uid="{AB729D0E-250F-403F-903F-CFE77A9FB86F}"/>
    <cellStyle name="Calculation 2 2 31 2 3 2" xfId="5820" xr:uid="{96D062A6-14D2-4659-BDDA-DDEC5D4F141B}"/>
    <cellStyle name="Calculation 2 2 31 2 3 2 2" xfId="5821" xr:uid="{19A641D9-B4B5-40E8-89F0-D344BDF8DED2}"/>
    <cellStyle name="Calculation 2 2 31 2 3 3" xfId="5822" xr:uid="{F2173101-7CA2-4DD9-BF54-19C32225F2D4}"/>
    <cellStyle name="Calculation 2 2 31 2 4" xfId="5823" xr:uid="{616DA024-09B0-4D05-9626-35B34AA7751E}"/>
    <cellStyle name="Calculation 2 2 31 2 4 2" xfId="5824" xr:uid="{FF497143-708B-4CD7-85B0-2374262DE46D}"/>
    <cellStyle name="Calculation 2 2 31 2 5" xfId="5825" xr:uid="{E4708CC3-225C-462C-8F4E-E6EEBCA5D424}"/>
    <cellStyle name="Calculation 2 2 31 3" xfId="5826" xr:uid="{4B282438-1847-47BB-9C88-7019326CC81C}"/>
    <cellStyle name="Calculation 2 2 31 3 2" xfId="5827" xr:uid="{DE19A5D7-5A70-440A-9BDB-677542EB86CF}"/>
    <cellStyle name="Calculation 2 2 31 3 2 2" xfId="5828" xr:uid="{24449035-D671-45A6-8F60-0BA281CD25FD}"/>
    <cellStyle name="Calculation 2 2 31 3 3" xfId="5829" xr:uid="{124D13CA-0D14-4249-AB8D-19D7B1E4F0EC}"/>
    <cellStyle name="Calculation 2 2 31 4" xfId="5830" xr:uid="{45B87B67-1DBD-4110-809A-30D3528109F5}"/>
    <cellStyle name="Calculation 2 2 31 4 2" xfId="5831" xr:uid="{1352463D-1CC2-4045-AE6E-661A00F34734}"/>
    <cellStyle name="Calculation 2 2 31 5" xfId="5832" xr:uid="{501E5095-881D-40C6-8B3B-C78A0B48C73D}"/>
    <cellStyle name="Calculation 2 2 32" xfId="5833" xr:uid="{AF44B7FC-1096-4EEF-A4DC-9AB00D654115}"/>
    <cellStyle name="Calculation 2 2 32 2" xfId="5834" xr:uid="{D145BBB4-4A17-4AD0-8D73-FBB9A5E1BA9B}"/>
    <cellStyle name="Calculation 2 2 32 2 2" xfId="5835" xr:uid="{5CE5754A-F466-4F21-816C-8F4A840D77AB}"/>
    <cellStyle name="Calculation 2 2 32 2 2 2" xfId="5836" xr:uid="{4FD83755-58FB-4D67-823E-3E9843C8BC22}"/>
    <cellStyle name="Calculation 2 2 32 2 2 2 2" xfId="5837" xr:uid="{E8C77ED6-CA2F-48A6-B384-956BA1757E28}"/>
    <cellStyle name="Calculation 2 2 32 2 2 3" xfId="5838" xr:uid="{0A63F62E-2067-494C-89EA-516ED233C086}"/>
    <cellStyle name="Calculation 2 2 32 2 3" xfId="5839" xr:uid="{30819876-064F-45F7-9E7C-ABFCF70A1BAA}"/>
    <cellStyle name="Calculation 2 2 32 2 3 2" xfId="5840" xr:uid="{34FD6974-7D72-40AE-9367-61EFF9347EDD}"/>
    <cellStyle name="Calculation 2 2 32 2 3 2 2" xfId="5841" xr:uid="{6A0484E0-4A2F-4E62-BC93-C10F2A01DE5C}"/>
    <cellStyle name="Calculation 2 2 32 2 3 3" xfId="5842" xr:uid="{7F3496A4-D875-40F7-B9B6-03C649062D8D}"/>
    <cellStyle name="Calculation 2 2 32 2 4" xfId="5843" xr:uid="{D6495086-E2D4-4BFE-B9AF-79D56F767B02}"/>
    <cellStyle name="Calculation 2 2 32 2 4 2" xfId="5844" xr:uid="{B864B14D-9655-424A-893A-63F37BC726D0}"/>
    <cellStyle name="Calculation 2 2 32 2 5" xfId="5845" xr:uid="{3691FB3B-90B5-4359-97F6-326E3DCB6C4B}"/>
    <cellStyle name="Calculation 2 2 32 3" xfId="5846" xr:uid="{02734B38-A332-4868-93E3-F74888362E93}"/>
    <cellStyle name="Calculation 2 2 32 3 2" xfId="5847" xr:uid="{05664B68-2FB3-44E0-9A96-C3DD443F3356}"/>
    <cellStyle name="Calculation 2 2 32 3 2 2" xfId="5848" xr:uid="{61CF9F6A-87CE-4677-A49F-7307B37FC4FE}"/>
    <cellStyle name="Calculation 2 2 32 3 3" xfId="5849" xr:uid="{F49FB964-1619-492A-AA79-CEFBD2F1A370}"/>
    <cellStyle name="Calculation 2 2 32 4" xfId="5850" xr:uid="{0B02ACCE-EB86-4D03-B475-4C468EA04D10}"/>
    <cellStyle name="Calculation 2 2 32 4 2" xfId="5851" xr:uid="{C52E6821-50E9-4683-BAA5-4B5DF6A3D33E}"/>
    <cellStyle name="Calculation 2 2 32 5" xfId="5852" xr:uid="{EC9DA4C6-4A08-4D82-B64F-0AA4A5C346FD}"/>
    <cellStyle name="Calculation 2 2 33" xfId="5853" xr:uid="{F7250731-09B5-486F-B86A-C6A610ABF9B6}"/>
    <cellStyle name="Calculation 2 2 33 2" xfId="5854" xr:uid="{5A3683BF-83FF-457D-8315-646588D35847}"/>
    <cellStyle name="Calculation 2 2 33 2 2" xfId="5855" xr:uid="{416A8984-6F15-4B70-A98B-F1668A1F56F5}"/>
    <cellStyle name="Calculation 2 2 33 2 2 2" xfId="5856" xr:uid="{9628B220-1E9B-4613-B80F-2C3A56E88AB3}"/>
    <cellStyle name="Calculation 2 2 33 2 2 2 2" xfId="5857" xr:uid="{D181129B-0C18-4116-B858-6F517350305E}"/>
    <cellStyle name="Calculation 2 2 33 2 2 3" xfId="5858" xr:uid="{09A16A38-90B2-4592-84E7-37952B238B3F}"/>
    <cellStyle name="Calculation 2 2 33 2 3" xfId="5859" xr:uid="{DDD6F7E8-F36C-45E5-81D2-80B8225F16A2}"/>
    <cellStyle name="Calculation 2 2 33 2 3 2" xfId="5860" xr:uid="{ED357E94-EC60-4F91-843D-E8E3038975DC}"/>
    <cellStyle name="Calculation 2 2 33 2 3 2 2" xfId="5861" xr:uid="{438F000C-F330-4DB7-B53B-C507BE89C526}"/>
    <cellStyle name="Calculation 2 2 33 2 3 3" xfId="5862" xr:uid="{D14200BA-5AF0-4A5F-A168-9630F947176D}"/>
    <cellStyle name="Calculation 2 2 33 2 4" xfId="5863" xr:uid="{AD769041-549C-4497-84AD-388EE6EB4238}"/>
    <cellStyle name="Calculation 2 2 33 2 4 2" xfId="5864" xr:uid="{3A8559C5-FB3A-4E8E-B5E3-B0BB2A521559}"/>
    <cellStyle name="Calculation 2 2 33 2 5" xfId="5865" xr:uid="{6DFCDE23-FDF7-4F2C-8A03-CA4C94A1417F}"/>
    <cellStyle name="Calculation 2 2 33 3" xfId="5866" xr:uid="{5BD3F958-EF59-4945-B47B-575F718BC1BE}"/>
    <cellStyle name="Calculation 2 2 33 3 2" xfId="5867" xr:uid="{91AD0A5A-C46F-41C1-82FE-625E6950B602}"/>
    <cellStyle name="Calculation 2 2 33 3 2 2" xfId="5868" xr:uid="{5F5B9B90-BEFD-4EF2-A6AE-28A92B19C5A5}"/>
    <cellStyle name="Calculation 2 2 33 3 3" xfId="5869" xr:uid="{399E5B2C-203A-4DDD-9AB5-5370D44464E4}"/>
    <cellStyle name="Calculation 2 2 33 4" xfId="5870" xr:uid="{568BB9EC-1477-467C-8412-8D81489FEB20}"/>
    <cellStyle name="Calculation 2 2 33 4 2" xfId="5871" xr:uid="{77655A9C-5602-48F6-894F-C4E146D7F4F5}"/>
    <cellStyle name="Calculation 2 2 33 5" xfId="5872" xr:uid="{B196A03F-E6DF-4F28-A6A4-9A9005E4CF36}"/>
    <cellStyle name="Calculation 2 2 34" xfId="5873" xr:uid="{BADDA715-9116-42C1-ADEA-104222EB3315}"/>
    <cellStyle name="Calculation 2 2 34 2" xfId="5874" xr:uid="{36F23ED5-646A-47F2-8B36-A77E9A3E28A4}"/>
    <cellStyle name="Calculation 2 2 34 2 2" xfId="5875" xr:uid="{ACC0AF21-6CF2-4CAC-AB93-10731AE8D84E}"/>
    <cellStyle name="Calculation 2 2 34 2 2 2" xfId="5876" xr:uid="{BF294C67-779F-406E-A3C2-A0D48A4E3751}"/>
    <cellStyle name="Calculation 2 2 34 2 2 2 2" xfId="5877" xr:uid="{1DAACEEA-1846-4342-A54B-A7DF7C911BFD}"/>
    <cellStyle name="Calculation 2 2 34 2 2 3" xfId="5878" xr:uid="{42647A6B-853E-40DB-A4E1-52D914E1AF91}"/>
    <cellStyle name="Calculation 2 2 34 2 3" xfId="5879" xr:uid="{A8E1C7A6-D9EB-45E6-B85D-8D8FF70091D3}"/>
    <cellStyle name="Calculation 2 2 34 2 3 2" xfId="5880" xr:uid="{A1EE3D69-ECD8-4F67-9703-6615EBE8E9C2}"/>
    <cellStyle name="Calculation 2 2 34 2 3 2 2" xfId="5881" xr:uid="{CDFCB3CB-E9B4-4E16-8B17-B93F4F0076E2}"/>
    <cellStyle name="Calculation 2 2 34 2 3 3" xfId="5882" xr:uid="{E668884F-B18B-42AD-80AC-4823EB46510D}"/>
    <cellStyle name="Calculation 2 2 34 2 4" xfId="5883" xr:uid="{235F572D-981D-40D1-9562-11B22CC825E2}"/>
    <cellStyle name="Calculation 2 2 34 2 4 2" xfId="5884" xr:uid="{C8C5DD5C-08E5-4352-8342-CC4DDC0E781C}"/>
    <cellStyle name="Calculation 2 2 34 2 5" xfId="5885" xr:uid="{17ABD12B-2EA4-4E6F-AA0D-904F0D17207C}"/>
    <cellStyle name="Calculation 2 2 34 3" xfId="5886" xr:uid="{5A685F35-BAF9-49F6-966A-0DCBA3FF925F}"/>
    <cellStyle name="Calculation 2 2 34 3 2" xfId="5887" xr:uid="{3B3788BC-EA6B-4801-B81B-D8FDE6C61A41}"/>
    <cellStyle name="Calculation 2 2 34 3 2 2" xfId="5888" xr:uid="{279AC816-480A-4687-BE71-B5A546F3F128}"/>
    <cellStyle name="Calculation 2 2 34 3 3" xfId="5889" xr:uid="{E76F8969-7F79-4B3F-908C-D6CBB6AD2E1F}"/>
    <cellStyle name="Calculation 2 2 34 4" xfId="5890" xr:uid="{E12C8C87-7D9E-4336-A446-4669BF028A85}"/>
    <cellStyle name="Calculation 2 2 34 4 2" xfId="5891" xr:uid="{3A5DD11D-FD5C-4608-BF91-E270B676B9E2}"/>
    <cellStyle name="Calculation 2 2 34 5" xfId="5892" xr:uid="{9ED1E35C-D019-4783-8CD2-BA07F82FACE7}"/>
    <cellStyle name="Calculation 2 2 35" xfId="5893" xr:uid="{ABDE70A1-76F6-4EC5-B29F-8733C453A7A6}"/>
    <cellStyle name="Calculation 2 2 35 2" xfId="5894" xr:uid="{71BC0FD1-6F85-43C1-98BE-1875887047D8}"/>
    <cellStyle name="Calculation 2 2 35 2 2" xfId="5895" xr:uid="{2515CA8F-F2FD-4F6A-B8EF-C0F42F66545F}"/>
    <cellStyle name="Calculation 2 2 35 2 2 2" xfId="5896" xr:uid="{96821DB4-2D6E-47EA-B63E-79CAA6FD1998}"/>
    <cellStyle name="Calculation 2 2 35 2 2 2 2" xfId="5897" xr:uid="{B3C424CA-87DD-46C5-9A94-90CB8BA7F9A9}"/>
    <cellStyle name="Calculation 2 2 35 2 2 3" xfId="5898" xr:uid="{A6B141B4-6640-4C0F-8A7A-A480FE0C1564}"/>
    <cellStyle name="Calculation 2 2 35 2 3" xfId="5899" xr:uid="{BA5EEE4C-3B34-4C5E-9A1C-6CAEB97AC34E}"/>
    <cellStyle name="Calculation 2 2 35 2 3 2" xfId="5900" xr:uid="{67ED6529-8875-4823-8C78-9D5AB9F29733}"/>
    <cellStyle name="Calculation 2 2 35 2 3 2 2" xfId="5901" xr:uid="{2BD2D830-FE73-4317-BD94-D317515585A7}"/>
    <cellStyle name="Calculation 2 2 35 2 3 3" xfId="5902" xr:uid="{381DDBC3-3E21-4432-A135-D7BC2CA132F0}"/>
    <cellStyle name="Calculation 2 2 35 2 4" xfId="5903" xr:uid="{648BFD6F-F6E2-448B-9E1D-A6ABB5E93709}"/>
    <cellStyle name="Calculation 2 2 35 2 4 2" xfId="5904" xr:uid="{69F25BBA-BB5A-4E84-ADD6-ABC064BBB50E}"/>
    <cellStyle name="Calculation 2 2 35 2 5" xfId="5905" xr:uid="{D81553E5-FDC3-4D32-A0AE-1771B314A381}"/>
    <cellStyle name="Calculation 2 2 35 3" xfId="5906" xr:uid="{460E7D90-6D5D-44B8-A875-8C4E6E181781}"/>
    <cellStyle name="Calculation 2 2 35 3 2" xfId="5907" xr:uid="{FC929D53-3167-4B30-BB04-76E69E600577}"/>
    <cellStyle name="Calculation 2 2 35 3 2 2" xfId="5908" xr:uid="{D196BF93-08D0-473A-A7BD-A601769F13D9}"/>
    <cellStyle name="Calculation 2 2 35 3 3" xfId="5909" xr:uid="{6C0445DD-5881-469C-AC73-E14AC860C8B3}"/>
    <cellStyle name="Calculation 2 2 35 4" xfId="5910" xr:uid="{8A087D43-66E6-48C0-A9A0-8D5B11DB04C4}"/>
    <cellStyle name="Calculation 2 2 35 4 2" xfId="5911" xr:uid="{3CC40416-BD89-4613-A798-9977912AFF8E}"/>
    <cellStyle name="Calculation 2 2 35 5" xfId="5912" xr:uid="{7F7CFBFE-1293-4333-A744-DB10AAF3CFAE}"/>
    <cellStyle name="Calculation 2 2 36" xfId="5913" xr:uid="{40CEA101-9C4A-4EF7-9AFF-74D76A554119}"/>
    <cellStyle name="Calculation 2 2 36 2" xfId="5914" xr:uid="{D3D1DF3A-5C24-49F8-AB36-4D0BBC73F0A4}"/>
    <cellStyle name="Calculation 2 2 36 2 2" xfId="5915" xr:uid="{20B9F235-B7CD-4DE1-80E7-3EA2702C8D0D}"/>
    <cellStyle name="Calculation 2 2 36 2 2 2" xfId="5916" xr:uid="{5E9B1902-2182-4962-843D-37890861107C}"/>
    <cellStyle name="Calculation 2 2 36 2 2 2 2" xfId="5917" xr:uid="{DD5C5AA8-820E-4A61-8DB5-AD6439BB72BA}"/>
    <cellStyle name="Calculation 2 2 36 2 2 3" xfId="5918" xr:uid="{F513D5D3-C783-4BEB-B376-E33DC5BC8FF1}"/>
    <cellStyle name="Calculation 2 2 36 2 3" xfId="5919" xr:uid="{6F49EAE9-F142-4493-B27C-1D253B7FE4A2}"/>
    <cellStyle name="Calculation 2 2 36 2 3 2" xfId="5920" xr:uid="{D31EF560-A973-40C4-8061-AEE84A11F5AF}"/>
    <cellStyle name="Calculation 2 2 36 2 3 2 2" xfId="5921" xr:uid="{8B6DD7F0-7010-491B-99B7-4CA0BF8ECCD2}"/>
    <cellStyle name="Calculation 2 2 36 2 3 3" xfId="5922" xr:uid="{B877DEE0-B077-43C1-BD6B-11EBB5BC0F34}"/>
    <cellStyle name="Calculation 2 2 36 2 4" xfId="5923" xr:uid="{91421837-7172-490E-B73A-530AFBFA48BF}"/>
    <cellStyle name="Calculation 2 2 36 2 4 2" xfId="5924" xr:uid="{EF79E706-1B22-48C3-92FC-82DAA26CA254}"/>
    <cellStyle name="Calculation 2 2 36 2 5" xfId="5925" xr:uid="{3851F049-45ED-43B9-9547-31DD8D31CD51}"/>
    <cellStyle name="Calculation 2 2 36 3" xfId="5926" xr:uid="{2726D642-FCC2-4417-B21E-221FBD2056AD}"/>
    <cellStyle name="Calculation 2 2 36 3 2" xfId="5927" xr:uid="{F7DB154F-AC63-4C7F-A79B-2D01EB6D3072}"/>
    <cellStyle name="Calculation 2 2 36 3 2 2" xfId="5928" xr:uid="{A160D9C1-CE66-4BDE-8652-9C328BFFB156}"/>
    <cellStyle name="Calculation 2 2 36 3 3" xfId="5929" xr:uid="{CE25BE4B-C2A7-4DEC-AE66-13DA8A7E9FB8}"/>
    <cellStyle name="Calculation 2 2 36 4" xfId="5930" xr:uid="{AA531DBC-4158-45DD-ABE6-50747DB33103}"/>
    <cellStyle name="Calculation 2 2 36 4 2" xfId="5931" xr:uid="{02ADE5C9-E71B-4D02-BB63-A5AD9CD7759A}"/>
    <cellStyle name="Calculation 2 2 36 5" xfId="5932" xr:uid="{DD919C75-9255-4B26-9243-0F308B1F58F9}"/>
    <cellStyle name="Calculation 2 2 37" xfId="5933" xr:uid="{E76D7905-97DB-41A2-80C7-63E5AF37864C}"/>
    <cellStyle name="Calculation 2 2 37 2" xfId="5934" xr:uid="{5E317711-938D-4539-8F92-AD4ECDA95705}"/>
    <cellStyle name="Calculation 2 2 37 2 2" xfId="5935" xr:uid="{ACB84B00-FF0C-47E8-BF09-245326C93509}"/>
    <cellStyle name="Calculation 2 2 37 2 2 2" xfId="5936" xr:uid="{2CA9C6A8-74D6-48C1-90D0-58998C7FBDB2}"/>
    <cellStyle name="Calculation 2 2 37 2 2 2 2" xfId="5937" xr:uid="{E754E7BF-8D6A-472C-8E98-9A9DDF70E046}"/>
    <cellStyle name="Calculation 2 2 37 2 2 3" xfId="5938" xr:uid="{E6823C2E-3AB9-4988-A30E-18DDC90BD3DF}"/>
    <cellStyle name="Calculation 2 2 37 2 3" xfId="5939" xr:uid="{79931415-D17D-403E-9FF1-22A385EED27B}"/>
    <cellStyle name="Calculation 2 2 37 2 3 2" xfId="5940" xr:uid="{32286CF8-CD42-4260-8ACF-B087DF1719DE}"/>
    <cellStyle name="Calculation 2 2 37 2 3 2 2" xfId="5941" xr:uid="{D1808F45-9B1D-41FE-939D-13DD3A00150B}"/>
    <cellStyle name="Calculation 2 2 37 2 3 3" xfId="5942" xr:uid="{5AC204B5-2C56-48A4-9037-812A3626DED1}"/>
    <cellStyle name="Calculation 2 2 37 2 4" xfId="5943" xr:uid="{7529EF73-67E8-4714-9384-73C715637546}"/>
    <cellStyle name="Calculation 2 2 37 2 4 2" xfId="5944" xr:uid="{1DC274A1-3717-4700-9DC5-2B3774ACF022}"/>
    <cellStyle name="Calculation 2 2 37 2 5" xfId="5945" xr:uid="{1371BB52-946F-47D3-BE83-B784EA9851CB}"/>
    <cellStyle name="Calculation 2 2 37 3" xfId="5946" xr:uid="{5AA5B38E-8B98-4860-A8FE-5A55E4CEC91C}"/>
    <cellStyle name="Calculation 2 2 37 3 2" xfId="5947" xr:uid="{A6D4CCA9-B127-4558-8257-C46F142DE950}"/>
    <cellStyle name="Calculation 2 2 37 3 2 2" xfId="5948" xr:uid="{96A945A7-4C72-4A5B-90B0-8E78EC37F5F0}"/>
    <cellStyle name="Calculation 2 2 37 3 3" xfId="5949" xr:uid="{2B91B906-E436-48B8-9B0C-0C8511179054}"/>
    <cellStyle name="Calculation 2 2 37 4" xfId="5950" xr:uid="{943B5D62-8460-43A0-BC60-EA6C58B3FF08}"/>
    <cellStyle name="Calculation 2 2 37 4 2" xfId="5951" xr:uid="{16ECC0AA-DC34-4148-ADC0-24004A51D939}"/>
    <cellStyle name="Calculation 2 2 37 5" xfId="5952" xr:uid="{695B3EDF-86FB-49F0-88F0-036905B812CD}"/>
    <cellStyle name="Calculation 2 2 38" xfId="5953" xr:uid="{7D4CC9A7-FB7A-4777-A490-621C7E463630}"/>
    <cellStyle name="Calculation 2 2 38 2" xfId="5954" xr:uid="{24B0611D-3349-4A86-8372-B9F09C4FF5C3}"/>
    <cellStyle name="Calculation 2 2 38 2 2" xfId="5955" xr:uid="{1AF66110-1957-4BFF-B10C-9F49FE3334AC}"/>
    <cellStyle name="Calculation 2 2 38 2 2 2" xfId="5956" xr:uid="{E1307A1A-ED26-4223-A90D-CC8B6A6FC08D}"/>
    <cellStyle name="Calculation 2 2 38 2 2 2 2" xfId="5957" xr:uid="{D3883F79-4B21-437A-98A8-6853F274DA1B}"/>
    <cellStyle name="Calculation 2 2 38 2 2 3" xfId="5958" xr:uid="{C5113989-5602-49A9-AB8B-36689C57A266}"/>
    <cellStyle name="Calculation 2 2 38 2 3" xfId="5959" xr:uid="{71355FE9-A96B-40B0-BB2F-863D393783CF}"/>
    <cellStyle name="Calculation 2 2 38 2 3 2" xfId="5960" xr:uid="{3AE79AFE-D092-4529-80F5-B922243702CB}"/>
    <cellStyle name="Calculation 2 2 38 2 3 2 2" xfId="5961" xr:uid="{71404245-721F-49B4-A62B-C4FDE654FF4D}"/>
    <cellStyle name="Calculation 2 2 38 2 3 3" xfId="5962" xr:uid="{C1A6D640-D54F-470B-B3CA-91CE01738DFE}"/>
    <cellStyle name="Calculation 2 2 38 2 4" xfId="5963" xr:uid="{503B1C36-4BDE-466D-A534-0B6935DBCDA6}"/>
    <cellStyle name="Calculation 2 2 38 2 4 2" xfId="5964" xr:uid="{78EAA489-5206-409B-8C82-25E7F5DF9CF2}"/>
    <cellStyle name="Calculation 2 2 38 2 5" xfId="5965" xr:uid="{B73BC847-6F3B-4964-8884-3179C447BF13}"/>
    <cellStyle name="Calculation 2 2 38 3" xfId="5966" xr:uid="{B746B13F-3D60-464E-A6F7-6E29C754B576}"/>
    <cellStyle name="Calculation 2 2 38 3 2" xfId="5967" xr:uid="{CA544BE1-9A6A-4A0B-BADC-2F8BED6C0F88}"/>
    <cellStyle name="Calculation 2 2 38 3 2 2" xfId="5968" xr:uid="{B088BF9F-9C26-48D0-8D0A-87FF74B57750}"/>
    <cellStyle name="Calculation 2 2 38 3 3" xfId="5969" xr:uid="{D9DCF2ED-A7B6-4885-9661-BC5F7FBDDEDE}"/>
    <cellStyle name="Calculation 2 2 38 4" xfId="5970" xr:uid="{6B4F7181-ADDC-463A-AE20-BB33A4706242}"/>
    <cellStyle name="Calculation 2 2 38 4 2" xfId="5971" xr:uid="{72E9593B-87D1-4308-98A6-66BCBA8A0111}"/>
    <cellStyle name="Calculation 2 2 38 5" xfId="5972" xr:uid="{E14586C0-E164-4773-839D-B7CFA7FE8ED6}"/>
    <cellStyle name="Calculation 2 2 39" xfId="5973" xr:uid="{56CED8A1-3CE9-42DE-A228-6D461F80F7EE}"/>
    <cellStyle name="Calculation 2 2 39 2" xfId="5974" xr:uid="{72CA5AAA-FE50-43B1-B97E-CD8B9D325467}"/>
    <cellStyle name="Calculation 2 2 39 2 2" xfId="5975" xr:uid="{A85A2DFB-F134-4E39-B5BE-B065176BBAB8}"/>
    <cellStyle name="Calculation 2 2 39 2 2 2" xfId="5976" xr:uid="{2284A8B6-95F4-4A61-A930-5BBEE083A7AC}"/>
    <cellStyle name="Calculation 2 2 39 2 2 2 2" xfId="5977" xr:uid="{25543474-B81F-4D28-BB68-555EBDB48FD3}"/>
    <cellStyle name="Calculation 2 2 39 2 2 3" xfId="5978" xr:uid="{2AA5C6B1-B525-4B1B-B8BA-8A0160F10ED7}"/>
    <cellStyle name="Calculation 2 2 39 2 3" xfId="5979" xr:uid="{A70949B4-4B29-4D19-BE82-A37805501A27}"/>
    <cellStyle name="Calculation 2 2 39 2 3 2" xfId="5980" xr:uid="{FD1448C5-BDF7-4986-8D48-5E6D4BEF6F24}"/>
    <cellStyle name="Calculation 2 2 39 2 3 2 2" xfId="5981" xr:uid="{8EA5F742-1401-4FBE-A0E2-30CC1E3DB54A}"/>
    <cellStyle name="Calculation 2 2 39 2 3 3" xfId="5982" xr:uid="{7867FF8C-3D20-4B8B-97A7-5D50D29BF423}"/>
    <cellStyle name="Calculation 2 2 39 2 4" xfId="5983" xr:uid="{89E1891A-3236-42A7-96D0-1A425F94BF4B}"/>
    <cellStyle name="Calculation 2 2 39 2 4 2" xfId="5984" xr:uid="{73C81F4C-7950-4D5B-8622-6E2727E5D5C7}"/>
    <cellStyle name="Calculation 2 2 39 2 5" xfId="5985" xr:uid="{6EA21C43-DCB1-4E54-9D77-6EE9FFBBDF26}"/>
    <cellStyle name="Calculation 2 2 39 3" xfId="5986" xr:uid="{A6847DF7-37C7-4246-9D40-7036B2443F76}"/>
    <cellStyle name="Calculation 2 2 39 3 2" xfId="5987" xr:uid="{E574DBB8-5035-4EE6-B796-A74958E89DDF}"/>
    <cellStyle name="Calculation 2 2 39 3 2 2" xfId="5988" xr:uid="{F781201B-0DEB-4C19-B5E9-0EE40845406E}"/>
    <cellStyle name="Calculation 2 2 39 3 3" xfId="5989" xr:uid="{36DED3A5-D7C2-4474-B8C5-DE9C846DC717}"/>
    <cellStyle name="Calculation 2 2 39 4" xfId="5990" xr:uid="{48530B3C-DDCC-4C70-8AC0-B9442ADD6004}"/>
    <cellStyle name="Calculation 2 2 39 4 2" xfId="5991" xr:uid="{F0E85359-3FA0-4D49-BADF-170DE08EF399}"/>
    <cellStyle name="Calculation 2 2 39 5" xfId="5992" xr:uid="{F423A5A6-E005-4F1F-8CBE-6CC6AA45524D}"/>
    <cellStyle name="Calculation 2 2 4" xfId="5993" xr:uid="{C488D6D5-5C38-45A7-AC65-AF08A608D2E3}"/>
    <cellStyle name="Calculation 2 2 4 2" xfId="5994" xr:uid="{8CE5C61A-F75A-4DD1-A74E-B5CD5FD25B4C}"/>
    <cellStyle name="Calculation 2 2 4 2 2" xfId="5995" xr:uid="{451C656B-5421-4EDD-9E04-950C824DEA0F}"/>
    <cellStyle name="Calculation 2 2 4 2 2 2" xfId="5996" xr:uid="{18780C5B-4A3C-463A-A50E-E060E76562EC}"/>
    <cellStyle name="Calculation 2 2 4 2 2 2 2" xfId="5997" xr:uid="{1FEA09E8-F8D9-4FB8-8125-CD9040F89FE4}"/>
    <cellStyle name="Calculation 2 2 4 2 2 3" xfId="5998" xr:uid="{815ABB92-B4F8-4F18-B064-549CCB40A257}"/>
    <cellStyle name="Calculation 2 2 4 2 3" xfId="5999" xr:uid="{487052C6-3F26-42BD-8315-3F5BE718BEA2}"/>
    <cellStyle name="Calculation 2 2 4 2 3 2" xfId="6000" xr:uid="{C2574CE1-870D-4ECC-96D9-22A1FB82C978}"/>
    <cellStyle name="Calculation 2 2 4 2 3 2 2" xfId="6001" xr:uid="{801A8A18-D0A0-4277-8E15-26961E2A8172}"/>
    <cellStyle name="Calculation 2 2 4 2 3 3" xfId="6002" xr:uid="{A0A92D6D-0A73-461B-947B-AFC49BD6EE4D}"/>
    <cellStyle name="Calculation 2 2 4 2 4" xfId="6003" xr:uid="{789BC14D-004F-4423-ABC9-898047FEA547}"/>
    <cellStyle name="Calculation 2 2 4 2 4 2" xfId="6004" xr:uid="{67CF62B9-47AC-4B3D-896B-A731CEBA6051}"/>
    <cellStyle name="Calculation 2 2 4 2 5" xfId="6005" xr:uid="{86881660-5541-4F8E-8FD3-BAB38F635FF6}"/>
    <cellStyle name="Calculation 2 2 4 3" xfId="6006" xr:uid="{D45B1EC0-84B4-4F06-BE84-C36C47F1EBAF}"/>
    <cellStyle name="Calculation 2 2 4 3 2" xfId="6007" xr:uid="{196CAE62-2114-43FC-A330-8EBE4C81E93E}"/>
    <cellStyle name="Calculation 2 2 4 3 2 2" xfId="6008" xr:uid="{006CB6E5-F750-4BB6-B739-0E1AC84AED4F}"/>
    <cellStyle name="Calculation 2 2 4 3 3" xfId="6009" xr:uid="{B15009D1-79AB-4ADB-BE08-72C4402F6A8C}"/>
    <cellStyle name="Calculation 2 2 4 4" xfId="6010" xr:uid="{90DDE2B1-B18B-45ED-B252-F915E8515F4C}"/>
    <cellStyle name="Calculation 2 2 4 4 2" xfId="6011" xr:uid="{06EE1BCA-D044-40AF-A5D5-87ECE404D590}"/>
    <cellStyle name="Calculation 2 2 4 5" xfId="6012" xr:uid="{7A7BB8CF-D53A-45A3-B97B-1F3566145EAA}"/>
    <cellStyle name="Calculation 2 2 40" xfId="6013" xr:uid="{81B57448-416E-4942-B7C1-6F73DF91E704}"/>
    <cellStyle name="Calculation 2 2 40 2" xfId="6014" xr:uid="{DB81805D-9519-44FD-A43C-24072D237F7C}"/>
    <cellStyle name="Calculation 2 2 40 2 2" xfId="6015" xr:uid="{2D1CFA09-BDB2-420A-AF43-274A13E29EBB}"/>
    <cellStyle name="Calculation 2 2 40 2 2 2" xfId="6016" xr:uid="{09BDB558-A490-448F-980C-7F07179AB50F}"/>
    <cellStyle name="Calculation 2 2 40 2 2 2 2" xfId="6017" xr:uid="{D6B635FA-9165-4088-8F75-98C29C4EDD75}"/>
    <cellStyle name="Calculation 2 2 40 2 2 3" xfId="6018" xr:uid="{6F0E9B56-A26E-446A-B950-9FAA0A69BE3D}"/>
    <cellStyle name="Calculation 2 2 40 2 3" xfId="6019" xr:uid="{29E8D1B6-8C52-4FDF-9E1A-BB27C8470722}"/>
    <cellStyle name="Calculation 2 2 40 2 3 2" xfId="6020" xr:uid="{E3E24CC0-F46E-441E-8941-848F5DAD58A2}"/>
    <cellStyle name="Calculation 2 2 40 2 3 2 2" xfId="6021" xr:uid="{0094FFAB-A8FC-4793-80AD-898651A06B00}"/>
    <cellStyle name="Calculation 2 2 40 2 3 3" xfId="6022" xr:uid="{699C7994-2A37-4ED9-B335-2986482D7706}"/>
    <cellStyle name="Calculation 2 2 40 2 4" xfId="6023" xr:uid="{700051BD-A281-43E9-9FDC-24D15AF3DFAA}"/>
    <cellStyle name="Calculation 2 2 40 2 4 2" xfId="6024" xr:uid="{B3AE67C9-0BEE-4D10-924E-5B89FB095D41}"/>
    <cellStyle name="Calculation 2 2 40 2 5" xfId="6025" xr:uid="{C4A409FE-AF97-49B3-8C06-F9CD8279E4E9}"/>
    <cellStyle name="Calculation 2 2 40 3" xfId="6026" xr:uid="{7D36329D-E1BB-43E6-BBD4-80650709A826}"/>
    <cellStyle name="Calculation 2 2 40 3 2" xfId="6027" xr:uid="{B73244AD-8ADE-4496-83CC-12A46F7A2551}"/>
    <cellStyle name="Calculation 2 2 40 3 2 2" xfId="6028" xr:uid="{9F5B3C08-1BC4-4364-ADD2-47866F720CC8}"/>
    <cellStyle name="Calculation 2 2 40 3 3" xfId="6029" xr:uid="{4040D259-C353-4B68-83CE-09343AC0A13B}"/>
    <cellStyle name="Calculation 2 2 40 4" xfId="6030" xr:uid="{D12CC749-F6F8-4EDC-B43A-8BDB451F80BF}"/>
    <cellStyle name="Calculation 2 2 40 4 2" xfId="6031" xr:uid="{76571544-5D8D-4004-B855-325A8DFD8A24}"/>
    <cellStyle name="Calculation 2 2 40 5" xfId="6032" xr:uid="{CA523A9B-6E25-4BEB-A90E-978ADA80A10C}"/>
    <cellStyle name="Calculation 2 2 41" xfId="6033" xr:uid="{C73A4964-7BC3-4287-B35B-45E95C50FA0D}"/>
    <cellStyle name="Calculation 2 2 41 2" xfId="6034" xr:uid="{C6FAD855-1266-4719-A70E-D692869D74AA}"/>
    <cellStyle name="Calculation 2 2 41 2 2" xfId="6035" xr:uid="{4DC30CA5-5546-4F0F-88DD-81C196D510AC}"/>
    <cellStyle name="Calculation 2 2 41 2 2 2" xfId="6036" xr:uid="{6E3A4499-DAE6-42C2-906A-9C85FCA2DBC9}"/>
    <cellStyle name="Calculation 2 2 41 2 2 2 2" xfId="6037" xr:uid="{4ED6E765-D4C1-4CEF-85B9-D0968F069A7C}"/>
    <cellStyle name="Calculation 2 2 41 2 2 3" xfId="6038" xr:uid="{817B2247-1D50-483F-A74C-A8C4ADD3ECAB}"/>
    <cellStyle name="Calculation 2 2 41 2 3" xfId="6039" xr:uid="{8F1A6B1D-BE07-49A2-9431-5437A8DAE123}"/>
    <cellStyle name="Calculation 2 2 41 2 3 2" xfId="6040" xr:uid="{2C913D8E-0758-445B-AED8-270EEDDB51C6}"/>
    <cellStyle name="Calculation 2 2 41 2 3 2 2" xfId="6041" xr:uid="{16261CC5-C2AA-48A1-9DAA-0FBA7B7CB78E}"/>
    <cellStyle name="Calculation 2 2 41 2 3 3" xfId="6042" xr:uid="{9E466839-237A-4FFB-9E74-259623C3E231}"/>
    <cellStyle name="Calculation 2 2 41 2 4" xfId="6043" xr:uid="{A14018D9-576C-405D-BBAF-92B5F582C500}"/>
    <cellStyle name="Calculation 2 2 41 2 4 2" xfId="6044" xr:uid="{C3A7D232-5D96-4E0E-81D5-C2CCBB06F4AF}"/>
    <cellStyle name="Calculation 2 2 41 2 5" xfId="6045" xr:uid="{EED264A6-1424-4BF6-A3E2-D008FEA5A6BA}"/>
    <cellStyle name="Calculation 2 2 41 3" xfId="6046" xr:uid="{AFFBC272-77B5-4BBD-BDA6-E8163CBF7222}"/>
    <cellStyle name="Calculation 2 2 41 3 2" xfId="6047" xr:uid="{01FB118D-A807-41C4-9380-18FD774A6C09}"/>
    <cellStyle name="Calculation 2 2 41 3 2 2" xfId="6048" xr:uid="{0903B336-D49F-45ED-871C-B687A63BFE3E}"/>
    <cellStyle name="Calculation 2 2 41 3 3" xfId="6049" xr:uid="{4F534887-D295-476E-A494-35006769C28E}"/>
    <cellStyle name="Calculation 2 2 41 4" xfId="6050" xr:uid="{6DABFEF1-F818-4AB6-BE27-21B57CB608DA}"/>
    <cellStyle name="Calculation 2 2 41 4 2" xfId="6051" xr:uid="{BBDA2DB5-A659-4CD5-B2A4-0D3D6A9CBA47}"/>
    <cellStyle name="Calculation 2 2 41 5" xfId="6052" xr:uid="{4C5DFF6E-6E8F-460B-8442-330E6F2418AC}"/>
    <cellStyle name="Calculation 2 2 42" xfId="6053" xr:uid="{16168345-8A12-40C9-A02F-39EA79A95322}"/>
    <cellStyle name="Calculation 2 2 42 2" xfId="6054" xr:uid="{DDCD7D01-C1E3-4C2F-8915-FFAAB0190906}"/>
    <cellStyle name="Calculation 2 2 42 2 2" xfId="6055" xr:uid="{3278B55A-6EF3-4346-9A1F-B37AF6CBACD1}"/>
    <cellStyle name="Calculation 2 2 42 2 2 2" xfId="6056" xr:uid="{4E11A211-C784-4C1A-801A-847D3A5D4B33}"/>
    <cellStyle name="Calculation 2 2 42 2 2 2 2" xfId="6057" xr:uid="{E4C18292-E895-4820-8E46-F66F0F90E249}"/>
    <cellStyle name="Calculation 2 2 42 2 2 3" xfId="6058" xr:uid="{5262517B-F7ED-4116-B1AF-1B0BB768820D}"/>
    <cellStyle name="Calculation 2 2 42 2 3" xfId="6059" xr:uid="{89D362DD-3D7C-4F3B-B5CD-6C7D8C684F70}"/>
    <cellStyle name="Calculation 2 2 42 2 3 2" xfId="6060" xr:uid="{60474346-EDF9-45E7-A49B-907FE65EF298}"/>
    <cellStyle name="Calculation 2 2 42 2 3 2 2" xfId="6061" xr:uid="{E68739E5-B7B9-4540-A8D9-6ED39F04E484}"/>
    <cellStyle name="Calculation 2 2 42 2 3 3" xfId="6062" xr:uid="{71AE5A8C-7389-45E6-B083-C4F26E754682}"/>
    <cellStyle name="Calculation 2 2 42 2 4" xfId="6063" xr:uid="{8E788463-82E2-4EDC-BF05-158C948353E7}"/>
    <cellStyle name="Calculation 2 2 42 2 4 2" xfId="6064" xr:uid="{09443251-5159-451E-B6EC-C5D103765A89}"/>
    <cellStyle name="Calculation 2 2 42 2 5" xfId="6065" xr:uid="{66DE53CF-96DD-46C1-ADF2-7E3708DAD54E}"/>
    <cellStyle name="Calculation 2 2 42 3" xfId="6066" xr:uid="{3C5365A5-E862-46E6-966C-14815D288F5B}"/>
    <cellStyle name="Calculation 2 2 42 3 2" xfId="6067" xr:uid="{916DC124-B267-4D97-B051-48D125389D34}"/>
    <cellStyle name="Calculation 2 2 42 3 2 2" xfId="6068" xr:uid="{CFED9A84-14D8-4AFE-8673-54D8431F966E}"/>
    <cellStyle name="Calculation 2 2 42 3 3" xfId="6069" xr:uid="{C7506E1C-E881-4931-86E7-2905D8BBE641}"/>
    <cellStyle name="Calculation 2 2 42 4" xfId="6070" xr:uid="{99B3CD58-4B41-405D-99AF-04DE478EA1F7}"/>
    <cellStyle name="Calculation 2 2 42 4 2" xfId="6071" xr:uid="{BE9576AD-ECB8-4C9C-AF71-E4AE73E252DD}"/>
    <cellStyle name="Calculation 2 2 42 5" xfId="6072" xr:uid="{0D5EE3B0-A23F-44DB-9E14-3BFB90230E44}"/>
    <cellStyle name="Calculation 2 2 43" xfId="6073" xr:uid="{1D4A7A75-E6C1-40A9-9A60-B0D1BF55C629}"/>
    <cellStyle name="Calculation 2 2 43 2" xfId="6074" xr:uid="{E04CA220-AA6C-4C47-BEE3-AE8162727E0B}"/>
    <cellStyle name="Calculation 2 2 43 2 2" xfId="6075" xr:uid="{6FFC6485-DA04-4999-BD2E-63AA26E07250}"/>
    <cellStyle name="Calculation 2 2 43 2 2 2" xfId="6076" xr:uid="{20426809-B561-49CC-9010-61F7719F87A6}"/>
    <cellStyle name="Calculation 2 2 43 2 2 2 2" xfId="6077" xr:uid="{03A24350-2206-4BFD-9247-265421688A99}"/>
    <cellStyle name="Calculation 2 2 43 2 2 3" xfId="6078" xr:uid="{28E05829-75B3-4E49-862F-903DF8FB1941}"/>
    <cellStyle name="Calculation 2 2 43 2 3" xfId="6079" xr:uid="{E007B212-AB68-457B-8817-A68EF6297DDD}"/>
    <cellStyle name="Calculation 2 2 43 2 3 2" xfId="6080" xr:uid="{AA04429C-F093-4C6A-9A7E-8520A74199F6}"/>
    <cellStyle name="Calculation 2 2 43 2 3 2 2" xfId="6081" xr:uid="{D632849D-1C2E-4887-AECA-8065E7CED2FD}"/>
    <cellStyle name="Calculation 2 2 43 2 3 3" xfId="6082" xr:uid="{7A5D788F-22DE-4551-AF20-B39F04363C9F}"/>
    <cellStyle name="Calculation 2 2 43 2 4" xfId="6083" xr:uid="{EBDEA5DE-413A-4F4F-ADF1-576A9DCB86CB}"/>
    <cellStyle name="Calculation 2 2 43 2 4 2" xfId="6084" xr:uid="{77CED350-AB29-4C61-B82C-E88185C25841}"/>
    <cellStyle name="Calculation 2 2 43 2 5" xfId="6085" xr:uid="{9F920EB7-781E-4001-84B9-E211EC3D9EB5}"/>
    <cellStyle name="Calculation 2 2 43 3" xfId="6086" xr:uid="{A49A61B7-C145-4D97-865A-E8D86271A437}"/>
    <cellStyle name="Calculation 2 2 43 3 2" xfId="6087" xr:uid="{5EDEA8A2-3D8E-4C39-94F1-1616ACDB3E50}"/>
    <cellStyle name="Calculation 2 2 43 3 2 2" xfId="6088" xr:uid="{D0C396E1-3B42-4697-8C0E-179179709641}"/>
    <cellStyle name="Calculation 2 2 43 3 3" xfId="6089" xr:uid="{99DCC1D6-C1BC-451F-B51E-9E9A8AB4DE19}"/>
    <cellStyle name="Calculation 2 2 43 4" xfId="6090" xr:uid="{97C23CCC-6CD0-41F5-82AF-2F4B00444386}"/>
    <cellStyle name="Calculation 2 2 43 4 2" xfId="6091" xr:uid="{6E2D60B8-5D85-41A0-B859-2087DDC08264}"/>
    <cellStyle name="Calculation 2 2 43 5" xfId="6092" xr:uid="{4F506F0F-261A-4F4A-9946-DDFFBC8E1A1F}"/>
    <cellStyle name="Calculation 2 2 44" xfId="6093" xr:uid="{1C93E034-C7D8-4D45-89CC-4E1CB6AED324}"/>
    <cellStyle name="Calculation 2 2 44 2" xfId="6094" xr:uid="{97D0CA32-D9BA-4192-8DCB-C139528C1D0F}"/>
    <cellStyle name="Calculation 2 2 44 2 2" xfId="6095" xr:uid="{9F7BBD9B-E056-4282-A48D-B456DC0B2400}"/>
    <cellStyle name="Calculation 2 2 44 2 2 2" xfId="6096" xr:uid="{0373B764-1E3A-4AC0-A3D2-2563ED7C2B8D}"/>
    <cellStyle name="Calculation 2 2 44 2 2 2 2" xfId="6097" xr:uid="{409272F2-AE16-44C9-96E5-1A0F5BEB0655}"/>
    <cellStyle name="Calculation 2 2 44 2 2 3" xfId="6098" xr:uid="{6854BE69-9A5C-4F5A-BF92-83CC853173A7}"/>
    <cellStyle name="Calculation 2 2 44 2 3" xfId="6099" xr:uid="{27305A1F-CEC1-48D1-B922-7A5336762EC3}"/>
    <cellStyle name="Calculation 2 2 44 2 3 2" xfId="6100" xr:uid="{8F5854C4-AD99-4539-981A-229C1AD746AA}"/>
    <cellStyle name="Calculation 2 2 44 2 3 2 2" xfId="6101" xr:uid="{3D2484BC-BB3B-4B84-A62C-08E4CBBA1D1A}"/>
    <cellStyle name="Calculation 2 2 44 2 3 3" xfId="6102" xr:uid="{3229C633-60A4-4B3C-8DA0-CF095128D76F}"/>
    <cellStyle name="Calculation 2 2 44 2 4" xfId="6103" xr:uid="{9A21B2DB-3F22-478A-963F-F5CFBDB371A6}"/>
    <cellStyle name="Calculation 2 2 44 2 4 2" xfId="6104" xr:uid="{DA4E7165-0720-4090-B76B-50872B14F4F5}"/>
    <cellStyle name="Calculation 2 2 44 2 5" xfId="6105" xr:uid="{9381AAC4-8C77-4345-A7DC-E27871D915F7}"/>
    <cellStyle name="Calculation 2 2 44 3" xfId="6106" xr:uid="{68C74DA2-CC83-4B95-9938-DDB42C528119}"/>
    <cellStyle name="Calculation 2 2 44 3 2" xfId="6107" xr:uid="{FEC52602-AA5C-4C6B-8949-68A29FB47EB0}"/>
    <cellStyle name="Calculation 2 2 44 3 2 2" xfId="6108" xr:uid="{E5BADD87-1943-473B-80C2-EC6F462FDBFB}"/>
    <cellStyle name="Calculation 2 2 44 3 3" xfId="6109" xr:uid="{FE999E74-6E8D-451C-AF8E-77FD9F8C5092}"/>
    <cellStyle name="Calculation 2 2 44 4" xfId="6110" xr:uid="{67D4273C-B457-40B5-8553-A2E921DFDDE0}"/>
    <cellStyle name="Calculation 2 2 44 4 2" xfId="6111" xr:uid="{D493282E-DFE7-433D-9544-75A0D9CCF575}"/>
    <cellStyle name="Calculation 2 2 44 5" xfId="6112" xr:uid="{64DE60D0-BBDD-4A4F-B277-B11C5A71E200}"/>
    <cellStyle name="Calculation 2 2 45" xfId="6113" xr:uid="{B55EB291-C2DE-4B9B-9E16-BDE95738FEB5}"/>
    <cellStyle name="Calculation 2 2 45 2" xfId="6114" xr:uid="{7245F2C3-66BA-4DB6-99D6-523F6E60CD30}"/>
    <cellStyle name="Calculation 2 2 45 2 2" xfId="6115" xr:uid="{156F63E0-85AA-46A3-A0BF-F4617DFE6574}"/>
    <cellStyle name="Calculation 2 2 45 2 2 2" xfId="6116" xr:uid="{374DC53A-7822-4C5D-BC12-F6729B9AC164}"/>
    <cellStyle name="Calculation 2 2 45 2 2 2 2" xfId="6117" xr:uid="{BCDFFC50-0792-4360-A0A6-514E8457C854}"/>
    <cellStyle name="Calculation 2 2 45 2 2 3" xfId="6118" xr:uid="{700F77B8-1F6B-476E-BBBB-CE338940680F}"/>
    <cellStyle name="Calculation 2 2 45 2 3" xfId="6119" xr:uid="{C772EFA1-B52D-4106-88B4-7CF33592EB3E}"/>
    <cellStyle name="Calculation 2 2 45 2 3 2" xfId="6120" xr:uid="{F275C38E-B75B-4BEC-A71D-24381EFE5FA2}"/>
    <cellStyle name="Calculation 2 2 45 2 3 2 2" xfId="6121" xr:uid="{B994A975-D002-4CAB-AE50-5B00968E5B58}"/>
    <cellStyle name="Calculation 2 2 45 2 3 3" xfId="6122" xr:uid="{ABD0243E-F572-4BDE-A0B6-02357BD5CF6C}"/>
    <cellStyle name="Calculation 2 2 45 2 4" xfId="6123" xr:uid="{1B4CF632-DEC8-4055-8325-D9874B1F8BB7}"/>
    <cellStyle name="Calculation 2 2 45 2 4 2" xfId="6124" xr:uid="{E69857AD-F7B7-43F8-B83E-A62F4C90E937}"/>
    <cellStyle name="Calculation 2 2 45 2 5" xfId="6125" xr:uid="{B9A13660-8079-4673-9872-05B6774F1F9E}"/>
    <cellStyle name="Calculation 2 2 45 3" xfId="6126" xr:uid="{B7410B63-3676-441E-A84A-0069065D4A40}"/>
    <cellStyle name="Calculation 2 2 45 3 2" xfId="6127" xr:uid="{396E06FC-7F58-4A4D-96C8-453099FF9DD5}"/>
    <cellStyle name="Calculation 2 2 45 3 2 2" xfId="6128" xr:uid="{3C4F962A-FEB5-4B5E-9978-A6E895E4FDA4}"/>
    <cellStyle name="Calculation 2 2 45 3 3" xfId="6129" xr:uid="{CEDCE266-4258-4BBD-A220-D071D680BD80}"/>
    <cellStyle name="Calculation 2 2 45 4" xfId="6130" xr:uid="{3B8329BE-612F-4F78-9DBD-E4B8D3E17A34}"/>
    <cellStyle name="Calculation 2 2 45 4 2" xfId="6131" xr:uid="{D8069E53-1C23-4921-8514-C0A35B0F74C2}"/>
    <cellStyle name="Calculation 2 2 45 5" xfId="6132" xr:uid="{3BD108F4-82BB-4974-9694-21242B1B8832}"/>
    <cellStyle name="Calculation 2 2 46" xfId="6133" xr:uid="{648B1FDD-8DB3-47CD-862F-36078C1A2AD5}"/>
    <cellStyle name="Calculation 2 2 46 2" xfId="6134" xr:uid="{B76D7C31-4FC9-44D4-AA04-E56A0F3CD306}"/>
    <cellStyle name="Calculation 2 2 46 2 2" xfId="6135" xr:uid="{4CA1ADE5-1257-408D-B9EB-2630718A7D5A}"/>
    <cellStyle name="Calculation 2 2 46 2 2 2" xfId="6136" xr:uid="{70EB7E12-3096-4035-9E7D-26C8381953A9}"/>
    <cellStyle name="Calculation 2 2 46 2 2 2 2" xfId="6137" xr:uid="{6C67BB2E-2FE1-4ED9-9C82-6CFC38551DE9}"/>
    <cellStyle name="Calculation 2 2 46 2 2 3" xfId="6138" xr:uid="{BE59CE6A-16FF-4545-B883-FB81E210A100}"/>
    <cellStyle name="Calculation 2 2 46 2 3" xfId="6139" xr:uid="{2604219F-9079-4997-B69A-D03309E5739C}"/>
    <cellStyle name="Calculation 2 2 46 2 3 2" xfId="6140" xr:uid="{844CE690-415E-4357-9D70-CF0D84B532E1}"/>
    <cellStyle name="Calculation 2 2 46 2 3 2 2" xfId="6141" xr:uid="{C57B79FC-A5C1-4276-A2EA-FF71295B85EA}"/>
    <cellStyle name="Calculation 2 2 46 2 3 3" xfId="6142" xr:uid="{F9139D86-42AD-4999-B559-EBF88CE5E78F}"/>
    <cellStyle name="Calculation 2 2 46 2 4" xfId="6143" xr:uid="{91DE9EB6-77E5-4C17-BE6C-D18BC623B69D}"/>
    <cellStyle name="Calculation 2 2 46 2 4 2" xfId="6144" xr:uid="{17722792-4695-4966-BCEE-487E554F707C}"/>
    <cellStyle name="Calculation 2 2 46 2 5" xfId="6145" xr:uid="{7EA4D509-A677-4F7F-88E4-109334F8D85D}"/>
    <cellStyle name="Calculation 2 2 46 3" xfId="6146" xr:uid="{1A7399C8-A7D5-4C5B-8E5C-B6EBDC8D629D}"/>
    <cellStyle name="Calculation 2 2 46 3 2" xfId="6147" xr:uid="{50FCD842-8068-4F09-955F-9A70AA8C1B5F}"/>
    <cellStyle name="Calculation 2 2 46 3 2 2" xfId="6148" xr:uid="{FDDFF920-8EAC-4161-AFB7-514D16881E8C}"/>
    <cellStyle name="Calculation 2 2 46 3 3" xfId="6149" xr:uid="{C5BEF739-6331-40B0-906E-B67BB36A4F23}"/>
    <cellStyle name="Calculation 2 2 46 4" xfId="6150" xr:uid="{A34B6CFB-C670-4521-8E50-14288D01A19F}"/>
    <cellStyle name="Calculation 2 2 46 4 2" xfId="6151" xr:uid="{0758298E-9EB0-4D81-8339-B5DD162C7DDE}"/>
    <cellStyle name="Calculation 2 2 46 5" xfId="6152" xr:uid="{9DC462FC-6EDE-4BE0-8909-CA770D0A474F}"/>
    <cellStyle name="Calculation 2 2 47" xfId="6153" xr:uid="{52E8477A-8A9B-4034-8098-6A50F826D672}"/>
    <cellStyle name="Calculation 2 2 47 2" xfId="6154" xr:uid="{A73D518B-C211-42EC-A6EE-84E80A3BD106}"/>
    <cellStyle name="Calculation 2 2 47 2 2" xfId="6155" xr:uid="{6908CADF-D92E-4A1C-BD58-8636ABA9D6F5}"/>
    <cellStyle name="Calculation 2 2 47 2 2 2" xfId="6156" xr:uid="{D64F2EEB-A59D-4AC0-9A75-0192D5B7F4C8}"/>
    <cellStyle name="Calculation 2 2 47 2 3" xfId="6157" xr:uid="{55B7F318-BD01-4EDC-B505-C9213AE4F46E}"/>
    <cellStyle name="Calculation 2 2 47 3" xfId="6158" xr:uid="{C092AC5A-E0E6-4745-868F-1C6863C50E4E}"/>
    <cellStyle name="Calculation 2 2 47 3 2" xfId="6159" xr:uid="{11531206-8A4F-42B4-B4DD-42C52E11D3EC}"/>
    <cellStyle name="Calculation 2 2 47 3 2 2" xfId="6160" xr:uid="{CBCA5E7D-ACAE-431F-9EDB-27DE4EB85806}"/>
    <cellStyle name="Calculation 2 2 47 3 3" xfId="6161" xr:uid="{81FEFF42-3886-435A-AD7B-AA309217F299}"/>
    <cellStyle name="Calculation 2 2 47 4" xfId="6162" xr:uid="{4D4DFA28-15CE-4DAE-BBEE-934ACD8B964F}"/>
    <cellStyle name="Calculation 2 2 47 4 2" xfId="6163" xr:uid="{624F6D74-5111-41AD-94D4-51FDAF21AE0B}"/>
    <cellStyle name="Calculation 2 2 47 5" xfId="6164" xr:uid="{383410CF-B3C3-4452-B9A6-CB08D289D346}"/>
    <cellStyle name="Calculation 2 2 48" xfId="6165" xr:uid="{974E447B-5262-46D4-8365-870B7FEAB8B3}"/>
    <cellStyle name="Calculation 2 2 48 2" xfId="6166" xr:uid="{8449F2FE-2440-4996-B47B-2E6462244691}"/>
    <cellStyle name="Calculation 2 2 48 2 2" xfId="6167" xr:uid="{CB81D199-54D7-45C1-B095-A89E7AAA61FB}"/>
    <cellStyle name="Calculation 2 2 48 3" xfId="6168" xr:uid="{80EDFB95-5F70-4685-AE31-EC30B11F9002}"/>
    <cellStyle name="Calculation 2 2 49" xfId="6169" xr:uid="{F7B7F93D-E172-4455-A523-1E14338198A7}"/>
    <cellStyle name="Calculation 2 2 49 2" xfId="6170" xr:uid="{39A57FB2-012E-4172-9919-9B931F38A700}"/>
    <cellStyle name="Calculation 2 2 5" xfId="6171" xr:uid="{241173B2-D053-4745-B809-A21CB9629EF7}"/>
    <cellStyle name="Calculation 2 2 5 2" xfId="6172" xr:uid="{3AC79054-79F9-4747-97F7-390BCAE5672F}"/>
    <cellStyle name="Calculation 2 2 5 2 2" xfId="6173" xr:uid="{401BCAD3-F333-40FE-AD3E-340814731B56}"/>
    <cellStyle name="Calculation 2 2 5 2 2 2" xfId="6174" xr:uid="{9ED98BC1-C6E6-48C5-9CAE-7FB42ABBB1CD}"/>
    <cellStyle name="Calculation 2 2 5 2 2 2 2" xfId="6175" xr:uid="{872166CF-34B9-47DB-B46D-E72B7CEBE665}"/>
    <cellStyle name="Calculation 2 2 5 2 2 3" xfId="6176" xr:uid="{0286C005-83D3-450E-8F4C-CC1894B8FA87}"/>
    <cellStyle name="Calculation 2 2 5 2 3" xfId="6177" xr:uid="{D834BEA5-2239-4A7B-B5C3-AFB090A4F5C9}"/>
    <cellStyle name="Calculation 2 2 5 2 3 2" xfId="6178" xr:uid="{0889661C-0E74-41A0-A1BA-1DAAF431DCE3}"/>
    <cellStyle name="Calculation 2 2 5 2 3 2 2" xfId="6179" xr:uid="{805175A0-3C02-4751-B9CB-9CB6F9D6BE79}"/>
    <cellStyle name="Calculation 2 2 5 2 3 3" xfId="6180" xr:uid="{BA2259D1-1648-44A9-93F7-8EB49C51D999}"/>
    <cellStyle name="Calculation 2 2 5 2 4" xfId="6181" xr:uid="{83141EA6-55E5-4FB3-A135-44C97A4A1255}"/>
    <cellStyle name="Calculation 2 2 5 2 4 2" xfId="6182" xr:uid="{B410A267-1FBB-4FA1-B6AD-F0B2EB43EEBC}"/>
    <cellStyle name="Calculation 2 2 5 2 5" xfId="6183" xr:uid="{1748AFFF-FD16-4E0C-92FA-0109CC1E431B}"/>
    <cellStyle name="Calculation 2 2 5 3" xfId="6184" xr:uid="{94680E2D-D614-412B-A069-3A0F49706EF4}"/>
    <cellStyle name="Calculation 2 2 5 3 2" xfId="6185" xr:uid="{BD59C7EF-8D5E-4DAD-934D-AC24EE16D4F8}"/>
    <cellStyle name="Calculation 2 2 5 3 2 2" xfId="6186" xr:uid="{96B67B70-B763-4F2D-A0ED-2D68C70C3FB8}"/>
    <cellStyle name="Calculation 2 2 5 3 3" xfId="6187" xr:uid="{3794760A-1587-48E4-B18F-48DFD30280BC}"/>
    <cellStyle name="Calculation 2 2 5 4" xfId="6188" xr:uid="{F764B111-8016-4ABB-A8A0-F7050FC3E8A6}"/>
    <cellStyle name="Calculation 2 2 5 4 2" xfId="6189" xr:uid="{3E4BF17D-B88F-4C02-BAC1-69CDFD1E5BCC}"/>
    <cellStyle name="Calculation 2 2 5 5" xfId="6190" xr:uid="{35A54436-31E7-4FFF-B3B4-9D86BD3BE1C1}"/>
    <cellStyle name="Calculation 2 2 50" xfId="6191" xr:uid="{32AAC84E-7C1D-420E-9135-AD79C1DA61C4}"/>
    <cellStyle name="Calculation 2 2 51" xfId="6192" xr:uid="{41DABBC4-1E9A-4F1D-9923-268CA1AAE993}"/>
    <cellStyle name="Calculation 2 2 52" xfId="6193" xr:uid="{889D2204-184F-471F-B676-C2E658A0CFB2}"/>
    <cellStyle name="Calculation 2 2 6" xfId="6194" xr:uid="{DC821C11-54C9-424E-8865-C51A4C24381B}"/>
    <cellStyle name="Calculation 2 2 6 2" xfId="6195" xr:uid="{4BF2B472-761F-47F5-A481-AC61C0F71B46}"/>
    <cellStyle name="Calculation 2 2 6 2 2" xfId="6196" xr:uid="{447AC676-4F5A-4938-8845-4787C4E0E55D}"/>
    <cellStyle name="Calculation 2 2 6 2 2 2" xfId="6197" xr:uid="{746B6D72-D7EE-4F7D-AB82-5B3D2C34FBBC}"/>
    <cellStyle name="Calculation 2 2 6 2 2 2 2" xfId="6198" xr:uid="{736B9750-EA55-422E-B4A4-1E3468E1F0C0}"/>
    <cellStyle name="Calculation 2 2 6 2 2 3" xfId="6199" xr:uid="{0E38872A-D9EB-4BAC-8E99-35D0BC8E3D24}"/>
    <cellStyle name="Calculation 2 2 6 2 3" xfId="6200" xr:uid="{0C41DB64-0A2E-4643-83CA-C10B23648E82}"/>
    <cellStyle name="Calculation 2 2 6 2 3 2" xfId="6201" xr:uid="{59F2CC09-0607-47ED-847A-C81906EFB38D}"/>
    <cellStyle name="Calculation 2 2 6 2 3 2 2" xfId="6202" xr:uid="{ADD92178-DBE9-419F-A54A-124A6D3F5BCB}"/>
    <cellStyle name="Calculation 2 2 6 2 3 3" xfId="6203" xr:uid="{B412BB69-335D-4F21-A511-75D01DB5AD88}"/>
    <cellStyle name="Calculation 2 2 6 2 4" xfId="6204" xr:uid="{F25B611F-9AB2-4E0D-A2FD-2892DDE3F1CC}"/>
    <cellStyle name="Calculation 2 2 6 2 4 2" xfId="6205" xr:uid="{41710023-4016-401A-9DAE-324376D14AB7}"/>
    <cellStyle name="Calculation 2 2 6 2 5" xfId="6206" xr:uid="{3D87B971-DCD3-487A-BFE2-89A6B71DC09D}"/>
    <cellStyle name="Calculation 2 2 6 3" xfId="6207" xr:uid="{7A196F77-D0D3-4EE4-9CCB-D62F091A75C2}"/>
    <cellStyle name="Calculation 2 2 6 3 2" xfId="6208" xr:uid="{D521DDD7-EF4D-492C-80D0-E4EFE11E54A6}"/>
    <cellStyle name="Calculation 2 2 6 3 2 2" xfId="6209" xr:uid="{7EEDF5F8-0792-41D0-B962-CD71A694D868}"/>
    <cellStyle name="Calculation 2 2 6 3 3" xfId="6210" xr:uid="{FB01CC4D-E414-462D-8654-A10CA75D8F2A}"/>
    <cellStyle name="Calculation 2 2 6 4" xfId="6211" xr:uid="{A4924657-973E-4F5B-B941-32284821340E}"/>
    <cellStyle name="Calculation 2 2 6 4 2" xfId="6212" xr:uid="{9C2B77D8-F80B-4165-8E92-7F6CD8173FA6}"/>
    <cellStyle name="Calculation 2 2 6 5" xfId="6213" xr:uid="{EEB911F9-4DEE-468C-8402-3A561B04710C}"/>
    <cellStyle name="Calculation 2 2 7" xfId="6214" xr:uid="{EA36C85B-1995-4C3C-9AFE-E5B0F2327EC5}"/>
    <cellStyle name="Calculation 2 2 7 2" xfId="6215" xr:uid="{FC445782-A5AB-4B5E-BEB2-8A88E2063001}"/>
    <cellStyle name="Calculation 2 2 7 2 2" xfId="6216" xr:uid="{A448376D-81D3-48B7-BD70-FB87B9679FB8}"/>
    <cellStyle name="Calculation 2 2 7 2 2 2" xfId="6217" xr:uid="{A26516B7-959F-4C55-B7AD-88BADAC87232}"/>
    <cellStyle name="Calculation 2 2 7 2 2 2 2" xfId="6218" xr:uid="{58E4C9D9-F99F-4A0D-9D34-F1690D29F97D}"/>
    <cellStyle name="Calculation 2 2 7 2 2 3" xfId="6219" xr:uid="{2BBF4F30-55F5-48D3-8A4E-240FB545B1A0}"/>
    <cellStyle name="Calculation 2 2 7 2 3" xfId="6220" xr:uid="{2E420345-C477-437C-B56C-8111AD8B8B2F}"/>
    <cellStyle name="Calculation 2 2 7 2 3 2" xfId="6221" xr:uid="{136D0679-D013-432F-AE58-D48062596A80}"/>
    <cellStyle name="Calculation 2 2 7 2 3 2 2" xfId="6222" xr:uid="{3D0ECC1A-25B8-4EEF-8F93-C929D4FF5FC2}"/>
    <cellStyle name="Calculation 2 2 7 2 3 3" xfId="6223" xr:uid="{6061C72A-0AB9-466E-A544-6699456E9D21}"/>
    <cellStyle name="Calculation 2 2 7 2 4" xfId="6224" xr:uid="{D4115024-CA4B-4402-AB04-027D56255963}"/>
    <cellStyle name="Calculation 2 2 7 2 4 2" xfId="6225" xr:uid="{3EC36A8D-FCC9-407B-9E74-C430CBC2CD35}"/>
    <cellStyle name="Calculation 2 2 7 2 5" xfId="6226" xr:uid="{6DA3BA54-FBFC-413E-94FB-8C07BE2ACAC9}"/>
    <cellStyle name="Calculation 2 2 7 3" xfId="6227" xr:uid="{84D6A7B4-CF43-4BDE-B1DF-09195E6E44B6}"/>
    <cellStyle name="Calculation 2 2 7 3 2" xfId="6228" xr:uid="{8B8FB1E6-57D4-435F-B1E8-FBD88A0F1C28}"/>
    <cellStyle name="Calculation 2 2 7 3 2 2" xfId="6229" xr:uid="{A45BCDA4-570A-45E7-AF60-444EEA24E97A}"/>
    <cellStyle name="Calculation 2 2 7 3 3" xfId="6230" xr:uid="{934AB7F5-3D49-4B77-ABFB-19C723F07C2C}"/>
    <cellStyle name="Calculation 2 2 7 4" xfId="6231" xr:uid="{C7BC2BC2-C243-439A-B965-4D5B47E7E0D1}"/>
    <cellStyle name="Calculation 2 2 7 4 2" xfId="6232" xr:uid="{559C9801-38A0-491A-A478-F6F93FEB6130}"/>
    <cellStyle name="Calculation 2 2 7 5" xfId="6233" xr:uid="{C32D7133-A129-4A26-B788-B752676B42A3}"/>
    <cellStyle name="Calculation 2 2 8" xfId="6234" xr:uid="{6E194BF3-1A02-49C9-8686-113F4C1D294C}"/>
    <cellStyle name="Calculation 2 2 8 2" xfId="6235" xr:uid="{A9449B5D-6F60-4A0C-B4D7-49DEA70D17A8}"/>
    <cellStyle name="Calculation 2 2 8 2 2" xfId="6236" xr:uid="{97E5723F-7889-4C5D-B767-2269D793002D}"/>
    <cellStyle name="Calculation 2 2 8 2 2 2" xfId="6237" xr:uid="{8A2DF91A-D53F-4C2F-A19A-C5EBE4FC4A1B}"/>
    <cellStyle name="Calculation 2 2 8 2 2 2 2" xfId="6238" xr:uid="{54F74D87-41E7-4491-AD01-95DD33C0A310}"/>
    <cellStyle name="Calculation 2 2 8 2 2 3" xfId="6239" xr:uid="{F4898568-CF4D-47A2-8698-C1FAD66D65D5}"/>
    <cellStyle name="Calculation 2 2 8 2 3" xfId="6240" xr:uid="{4C6BBAF6-CFF5-40E7-866B-C5824B1F0A6F}"/>
    <cellStyle name="Calculation 2 2 8 2 3 2" xfId="6241" xr:uid="{3A1B20F3-4C10-4FEC-95A9-1D3409D2B47F}"/>
    <cellStyle name="Calculation 2 2 8 2 3 2 2" xfId="6242" xr:uid="{0224C161-9BC1-4145-9314-D0F3BEFD9260}"/>
    <cellStyle name="Calculation 2 2 8 2 3 3" xfId="6243" xr:uid="{03F223D1-ECC6-4519-8DDF-3279CF746995}"/>
    <cellStyle name="Calculation 2 2 8 2 4" xfId="6244" xr:uid="{B0CBCD46-19E9-4F27-B5B5-F3F4D4732C98}"/>
    <cellStyle name="Calculation 2 2 8 2 4 2" xfId="6245" xr:uid="{2556C70D-BDB9-459E-B8F8-1DD18ABC518C}"/>
    <cellStyle name="Calculation 2 2 8 2 5" xfId="6246" xr:uid="{16DE9C9E-FD77-42DA-9731-29A3ED7FA278}"/>
    <cellStyle name="Calculation 2 2 8 3" xfId="6247" xr:uid="{41C8CF3E-266C-4888-823B-3B962EC40EF6}"/>
    <cellStyle name="Calculation 2 2 8 3 2" xfId="6248" xr:uid="{B6D0EF74-C00E-4262-B964-459F88544347}"/>
    <cellStyle name="Calculation 2 2 8 3 2 2" xfId="6249" xr:uid="{64187310-2376-4E9A-8A3C-8079499C6E0F}"/>
    <cellStyle name="Calculation 2 2 8 3 3" xfId="6250" xr:uid="{945DE76F-0C18-47C4-BAF2-1103F22CC032}"/>
    <cellStyle name="Calculation 2 2 8 4" xfId="6251" xr:uid="{2225944E-AFE4-4504-B768-E39CA2FC5521}"/>
    <cellStyle name="Calculation 2 2 8 4 2" xfId="6252" xr:uid="{18CD7FAE-5959-4240-93CD-6CFA8670FA39}"/>
    <cellStyle name="Calculation 2 2 8 5" xfId="6253" xr:uid="{7B1F2D59-2049-4402-8601-8BEF8595E0E4}"/>
    <cellStyle name="Calculation 2 2 9" xfId="6254" xr:uid="{0A26B09D-36FE-4E96-8294-3D08395E48E6}"/>
    <cellStyle name="Calculation 2 2 9 2" xfId="6255" xr:uid="{7FFF9CFB-AAB6-4000-9501-EB4A00226527}"/>
    <cellStyle name="Calculation 2 2 9 2 2" xfId="6256" xr:uid="{A235CC63-C23F-444C-B86A-3F2DD42C8971}"/>
    <cellStyle name="Calculation 2 2 9 2 2 2" xfId="6257" xr:uid="{677989FE-9055-48E3-9AF8-0F09A019CE44}"/>
    <cellStyle name="Calculation 2 2 9 2 2 2 2" xfId="6258" xr:uid="{62120BDA-0C27-4839-A67C-9E2E389EE7BF}"/>
    <cellStyle name="Calculation 2 2 9 2 2 3" xfId="6259" xr:uid="{07E92CD4-BA64-45FB-A97D-B8A6999C20D3}"/>
    <cellStyle name="Calculation 2 2 9 2 3" xfId="6260" xr:uid="{E55182A1-BA2F-43BA-A191-1D06395668B6}"/>
    <cellStyle name="Calculation 2 2 9 2 3 2" xfId="6261" xr:uid="{A928F32C-960B-4036-ACF7-EE47081E198D}"/>
    <cellStyle name="Calculation 2 2 9 2 3 2 2" xfId="6262" xr:uid="{FD3BD926-1AAB-4548-8568-F86F6DCDC700}"/>
    <cellStyle name="Calculation 2 2 9 2 3 3" xfId="6263" xr:uid="{9D2E5209-40CB-4B01-B915-2B022B3B91F2}"/>
    <cellStyle name="Calculation 2 2 9 2 4" xfId="6264" xr:uid="{7F52BF68-8DA7-4E6C-90D1-D4306D6C4BB2}"/>
    <cellStyle name="Calculation 2 2 9 2 4 2" xfId="6265" xr:uid="{F543A688-95E8-411F-B92C-C49045A50F3C}"/>
    <cellStyle name="Calculation 2 2 9 2 5" xfId="6266" xr:uid="{F438AB8D-DADB-472C-A560-F09BD018D55E}"/>
    <cellStyle name="Calculation 2 2 9 3" xfId="6267" xr:uid="{CC4B22B3-C6EB-4B38-9535-0BAAA16285EE}"/>
    <cellStyle name="Calculation 2 2 9 3 2" xfId="6268" xr:uid="{79572E7E-1EB3-4FD1-A5F2-BA9C6322FD4B}"/>
    <cellStyle name="Calculation 2 2 9 3 2 2" xfId="6269" xr:uid="{9294D5FC-C1C5-46C5-A757-3FC12E5EB68A}"/>
    <cellStyle name="Calculation 2 2 9 3 3" xfId="6270" xr:uid="{0559756F-CC50-46F5-A30E-EB53634D8C33}"/>
    <cellStyle name="Calculation 2 2 9 4" xfId="6271" xr:uid="{B0351EF3-F6CE-4A0A-AB0A-23389F98D841}"/>
    <cellStyle name="Calculation 2 2 9 4 2" xfId="6272" xr:uid="{6EF18D4F-ECA6-4D09-8831-38423A034C57}"/>
    <cellStyle name="Calculation 2 2 9 5" xfId="6273" xr:uid="{9B09ECB8-7994-4BBE-992A-6714C22B79AD}"/>
    <cellStyle name="Calculation 2 3" xfId="6274" xr:uid="{16E71E65-63CD-4176-98F2-8EDBD2A5212A}"/>
    <cellStyle name="Calculation 2 3 2" xfId="6275" xr:uid="{29A0EDEE-7E5C-4F55-BA69-4CA806AED156}"/>
    <cellStyle name="Calculation 2 3 2 2" xfId="6276" xr:uid="{C44F8305-8FF0-4643-948C-6BD23AD730DC}"/>
    <cellStyle name="Calculation 2 3 3" xfId="6277" xr:uid="{7DEBB7EA-6E01-4D70-8F88-937FAFA5661D}"/>
    <cellStyle name="Calculation 2 4" xfId="6278" xr:uid="{88BB9111-7D05-430B-8273-BC821FE4995E}"/>
    <cellStyle name="Calculation 2 4 2" xfId="6279" xr:uid="{F234B621-9AF6-4707-8AE1-6250C0EDAFFB}"/>
    <cellStyle name="Calculation 2 5" xfId="6280" xr:uid="{38DD46D2-557D-479D-A8A1-FDE45C372068}"/>
    <cellStyle name="Calculation 2 6" xfId="6281" xr:uid="{7957772A-89FF-49E2-BB7F-17BA33764907}"/>
    <cellStyle name="Calculation 2_CAD-L.C." xfId="6282" xr:uid="{4234B31C-FBBA-4F4E-A8C0-627E872D09DA}"/>
    <cellStyle name="Calculation 3" xfId="6283" xr:uid="{11660727-8E8D-45B4-B7B1-5B81C8672049}"/>
    <cellStyle name="Calculation 3 10" xfId="6284" xr:uid="{A3A7696A-023F-40B4-8D6A-C8B89E21D6C7}"/>
    <cellStyle name="Calculation 3 10 2" xfId="6285" xr:uid="{1C12353F-3B66-48D6-878D-7FF204AE2FD6}"/>
    <cellStyle name="Calculation 3 10 2 2" xfId="6286" xr:uid="{FEE75252-06CC-4D74-A261-8BD176C881A7}"/>
    <cellStyle name="Calculation 3 10 2 2 2" xfId="6287" xr:uid="{A1FCC1BA-3BDF-47AA-B0B7-5C1809A8FE43}"/>
    <cellStyle name="Calculation 3 10 2 2 2 2" xfId="6288" xr:uid="{98B00C22-05A4-4BFE-A4B5-6A826A97BEA3}"/>
    <cellStyle name="Calculation 3 10 2 2 3" xfId="6289" xr:uid="{BE47AE49-08E1-4F68-858B-92FA53B710B3}"/>
    <cellStyle name="Calculation 3 10 2 3" xfId="6290" xr:uid="{7C3BF805-B02F-4446-A307-E68D0D24F1AC}"/>
    <cellStyle name="Calculation 3 10 2 3 2" xfId="6291" xr:uid="{10D4B6C3-8F9C-4157-940F-E253316633F9}"/>
    <cellStyle name="Calculation 3 10 2 3 2 2" xfId="6292" xr:uid="{91D256CE-3C1A-4EBF-A3F2-EDD2B3437F3B}"/>
    <cellStyle name="Calculation 3 10 2 3 3" xfId="6293" xr:uid="{567B23B1-66A8-4A4B-97E4-5B52AA4D1B54}"/>
    <cellStyle name="Calculation 3 10 2 4" xfId="6294" xr:uid="{53C394DA-D385-492D-92E9-378558AB6408}"/>
    <cellStyle name="Calculation 3 10 2 4 2" xfId="6295" xr:uid="{72EBE263-D975-4DDF-8639-C98AA1DC7FD5}"/>
    <cellStyle name="Calculation 3 10 2 5" xfId="6296" xr:uid="{380ACF40-C3BC-461E-A63D-5B078031FBCB}"/>
    <cellStyle name="Calculation 3 10 3" xfId="6297" xr:uid="{430C475B-7687-468E-A319-B0D0CB4666B7}"/>
    <cellStyle name="Calculation 3 10 3 2" xfId="6298" xr:uid="{A108D5A2-F7AB-473C-994A-3659861BB4D3}"/>
    <cellStyle name="Calculation 3 10 3 2 2" xfId="6299" xr:uid="{783D851F-DFA5-46D0-A8DE-D64BE88E0EAC}"/>
    <cellStyle name="Calculation 3 10 3 3" xfId="6300" xr:uid="{D8B763E0-B895-451D-AB75-B4AE371743F3}"/>
    <cellStyle name="Calculation 3 10 4" xfId="6301" xr:uid="{618D53B5-BAD9-4DBF-B921-7B7C3DD49E14}"/>
    <cellStyle name="Calculation 3 10 4 2" xfId="6302" xr:uid="{2BCE4EAF-C4EB-4716-9BF4-994A33D38148}"/>
    <cellStyle name="Calculation 3 10 5" xfId="6303" xr:uid="{4C9FD9D2-5EDE-4AE8-983A-FA81B67C4334}"/>
    <cellStyle name="Calculation 3 11" xfId="6304" xr:uid="{EF2BC300-95C5-4C51-BFB3-567B2BE6BBDC}"/>
    <cellStyle name="Calculation 3 11 2" xfId="6305" xr:uid="{15DCEADF-8A00-4C6C-8EC0-EB7F3A97E1F2}"/>
    <cellStyle name="Calculation 3 11 2 2" xfId="6306" xr:uid="{07427ECA-3B7D-454E-97C2-5C7F947B5A00}"/>
    <cellStyle name="Calculation 3 11 2 2 2" xfId="6307" xr:uid="{9E5F466B-5E1D-4530-A54B-B65FEAAE81BC}"/>
    <cellStyle name="Calculation 3 11 2 2 2 2" xfId="6308" xr:uid="{21198E7D-5152-456A-B2C5-EE516F030E30}"/>
    <cellStyle name="Calculation 3 11 2 2 3" xfId="6309" xr:uid="{88ED7FB6-5E12-4EC0-8ABA-FBAA4E42D9D1}"/>
    <cellStyle name="Calculation 3 11 2 3" xfId="6310" xr:uid="{17AA76F3-C052-4F50-B6DC-110AE7544829}"/>
    <cellStyle name="Calculation 3 11 2 3 2" xfId="6311" xr:uid="{B5FD2931-51F8-4613-8C2E-96CBC6DE9568}"/>
    <cellStyle name="Calculation 3 11 2 3 2 2" xfId="6312" xr:uid="{8E54A699-D404-487C-923A-7485553FA484}"/>
    <cellStyle name="Calculation 3 11 2 3 3" xfId="6313" xr:uid="{09F2DEA2-B942-404B-96A3-66E980D32D47}"/>
    <cellStyle name="Calculation 3 11 2 4" xfId="6314" xr:uid="{55215782-A201-4955-9141-6B63EAA63A7E}"/>
    <cellStyle name="Calculation 3 11 2 4 2" xfId="6315" xr:uid="{7B673879-FF19-4107-87B5-C983659783BC}"/>
    <cellStyle name="Calculation 3 11 2 5" xfId="6316" xr:uid="{F65A771A-1893-40E5-8204-C5DDF8EE4448}"/>
    <cellStyle name="Calculation 3 11 3" xfId="6317" xr:uid="{67259E0D-BB52-4828-8180-0D780AE9FF57}"/>
    <cellStyle name="Calculation 3 11 3 2" xfId="6318" xr:uid="{9E7A7714-A55E-4172-8813-666976D000A9}"/>
    <cellStyle name="Calculation 3 11 3 2 2" xfId="6319" xr:uid="{D481BB25-C180-4D71-952F-744775D4E414}"/>
    <cellStyle name="Calculation 3 11 3 3" xfId="6320" xr:uid="{CC193A9F-22B9-4E6C-AF10-2A0B4EB084E4}"/>
    <cellStyle name="Calculation 3 11 4" xfId="6321" xr:uid="{A16D3FCB-9479-4014-A7AA-EC484498E960}"/>
    <cellStyle name="Calculation 3 11 4 2" xfId="6322" xr:uid="{AB298550-84BD-49DA-831F-A4454F5C36B1}"/>
    <cellStyle name="Calculation 3 11 5" xfId="6323" xr:uid="{BD282536-4E7E-4407-A1C4-D5FE2149BC96}"/>
    <cellStyle name="Calculation 3 12" xfId="6324" xr:uid="{83C6A314-E4BF-4A64-AE90-86571D07DEC5}"/>
    <cellStyle name="Calculation 3 12 2" xfId="6325" xr:uid="{AAE381C7-F212-4223-9A6D-DB82213FD944}"/>
    <cellStyle name="Calculation 3 12 2 2" xfId="6326" xr:uid="{1DED01D8-AB87-4D40-94AD-BECB13909662}"/>
    <cellStyle name="Calculation 3 12 2 2 2" xfId="6327" xr:uid="{3AC83D7B-E323-44CE-9D82-57A8D5E58923}"/>
    <cellStyle name="Calculation 3 12 2 2 2 2" xfId="6328" xr:uid="{349B1961-FCAE-4FA9-B8DD-811E2E6EE4D3}"/>
    <cellStyle name="Calculation 3 12 2 2 3" xfId="6329" xr:uid="{8E7EF735-6696-4209-9DFF-771CD8391FE9}"/>
    <cellStyle name="Calculation 3 12 2 3" xfId="6330" xr:uid="{4DDFDF59-6BFA-4CD9-A46C-8307F878A65F}"/>
    <cellStyle name="Calculation 3 12 2 3 2" xfId="6331" xr:uid="{2353A617-E014-4F3D-9290-BC64E0EFD06F}"/>
    <cellStyle name="Calculation 3 12 2 3 2 2" xfId="6332" xr:uid="{DE079FBC-B677-4486-98E5-82529EA4605F}"/>
    <cellStyle name="Calculation 3 12 2 3 3" xfId="6333" xr:uid="{1D331ED8-22C3-4F2B-ABDC-9B077C061558}"/>
    <cellStyle name="Calculation 3 12 2 4" xfId="6334" xr:uid="{E3230B96-DFC7-4E1F-91C2-8BDDC46B877A}"/>
    <cellStyle name="Calculation 3 12 2 4 2" xfId="6335" xr:uid="{4A910EF1-8F32-445A-9B20-B76A7544F952}"/>
    <cellStyle name="Calculation 3 12 2 5" xfId="6336" xr:uid="{84E50691-61EE-4C2B-A691-F1589647154E}"/>
    <cellStyle name="Calculation 3 12 3" xfId="6337" xr:uid="{CCE7330D-CED6-4A91-938B-573BE04957DC}"/>
    <cellStyle name="Calculation 3 12 3 2" xfId="6338" xr:uid="{92189831-6F7C-4957-BB3D-B10BE3939057}"/>
    <cellStyle name="Calculation 3 12 3 2 2" xfId="6339" xr:uid="{21CD432D-F674-44F4-8C63-C9FF54CB8C86}"/>
    <cellStyle name="Calculation 3 12 3 3" xfId="6340" xr:uid="{DAF35E94-190D-4649-A86D-4CB27B76A944}"/>
    <cellStyle name="Calculation 3 12 4" xfId="6341" xr:uid="{53C0F94A-133B-441D-AFCF-52C5D186354D}"/>
    <cellStyle name="Calculation 3 12 4 2" xfId="6342" xr:uid="{7C9DCC34-F885-4B5D-8C3B-EF8342EBCFE8}"/>
    <cellStyle name="Calculation 3 12 5" xfId="6343" xr:uid="{82CE62E1-768D-48CE-9B7A-9203A6BBF9DA}"/>
    <cellStyle name="Calculation 3 13" xfId="6344" xr:uid="{AE8D1EDC-4133-44AC-B01C-457C9716078D}"/>
    <cellStyle name="Calculation 3 13 2" xfId="6345" xr:uid="{81EA7435-319B-4A83-849A-3FF2C2CB184A}"/>
    <cellStyle name="Calculation 3 13 2 2" xfId="6346" xr:uid="{B4EFAD2D-8F06-4706-8836-57485ACB1780}"/>
    <cellStyle name="Calculation 3 13 2 2 2" xfId="6347" xr:uid="{A7C396E8-11F2-447C-8E46-9828BA324B95}"/>
    <cellStyle name="Calculation 3 13 2 2 2 2" xfId="6348" xr:uid="{0C5CEA80-7E6C-498C-8925-67839A91CF9A}"/>
    <cellStyle name="Calculation 3 13 2 2 3" xfId="6349" xr:uid="{EDF2EAF3-9FA6-4FB3-98A5-12B9CA98A516}"/>
    <cellStyle name="Calculation 3 13 2 3" xfId="6350" xr:uid="{66901637-DC04-418F-A48B-5D4415A70910}"/>
    <cellStyle name="Calculation 3 13 2 3 2" xfId="6351" xr:uid="{8C56DA98-E5B2-43E5-81CB-5E57E927B933}"/>
    <cellStyle name="Calculation 3 13 2 3 2 2" xfId="6352" xr:uid="{0EEC9F2A-3E49-4CE0-B41F-896DA48C3FE2}"/>
    <cellStyle name="Calculation 3 13 2 3 3" xfId="6353" xr:uid="{3A06DA87-8644-4C76-A79F-A2793396C1C9}"/>
    <cellStyle name="Calculation 3 13 2 4" xfId="6354" xr:uid="{1B2912C3-78FC-439F-B909-5BE442BDF71D}"/>
    <cellStyle name="Calculation 3 13 2 4 2" xfId="6355" xr:uid="{114C056E-B4DA-4C2A-94BD-4C1C57E7ACFA}"/>
    <cellStyle name="Calculation 3 13 2 5" xfId="6356" xr:uid="{40BF1D1E-A956-48E1-9DE5-C0F352207C5D}"/>
    <cellStyle name="Calculation 3 13 3" xfId="6357" xr:uid="{0CC2B667-886B-4B44-93BB-6D2E2761ED0B}"/>
    <cellStyle name="Calculation 3 13 3 2" xfId="6358" xr:uid="{F6FF9B8B-8BCB-4490-BE5F-E0C0DBCB1D68}"/>
    <cellStyle name="Calculation 3 13 3 2 2" xfId="6359" xr:uid="{7AEEC843-9388-48CA-93B7-C4C9B0C22655}"/>
    <cellStyle name="Calculation 3 13 3 3" xfId="6360" xr:uid="{238A08CC-B579-477D-99F1-75561667AB88}"/>
    <cellStyle name="Calculation 3 13 4" xfId="6361" xr:uid="{1F3C0447-42D9-49CD-AC51-D89183311941}"/>
    <cellStyle name="Calculation 3 13 4 2" xfId="6362" xr:uid="{EAFC48B0-291B-4EC9-9F39-6E86527D3AEB}"/>
    <cellStyle name="Calculation 3 13 5" xfId="6363" xr:uid="{D509387E-CAAC-4C6A-812A-D843A7315B59}"/>
    <cellStyle name="Calculation 3 14" xfId="6364" xr:uid="{4AAFF6B9-10F9-40B1-9D2A-C4BC417FBF7E}"/>
    <cellStyle name="Calculation 3 14 2" xfId="6365" xr:uid="{34F00FF1-C19F-48FC-B2F4-A5A3F8A145C2}"/>
    <cellStyle name="Calculation 3 14 2 2" xfId="6366" xr:uid="{DD914D1C-17FA-4175-BD81-3AD9DD652BB4}"/>
    <cellStyle name="Calculation 3 14 2 2 2" xfId="6367" xr:uid="{C9757322-67F5-4C29-BCF5-2F1BB79B4E8A}"/>
    <cellStyle name="Calculation 3 14 2 2 2 2" xfId="6368" xr:uid="{A04A93C3-595F-44A8-9C8A-359004BD42B0}"/>
    <cellStyle name="Calculation 3 14 2 2 3" xfId="6369" xr:uid="{BDA3ED5F-B9D7-44B2-89AF-171E3D2A76D2}"/>
    <cellStyle name="Calculation 3 14 2 3" xfId="6370" xr:uid="{43135673-F87F-41A3-823D-552F718FF512}"/>
    <cellStyle name="Calculation 3 14 2 3 2" xfId="6371" xr:uid="{BE21FAE5-7FBB-4705-82A5-D46948A6D493}"/>
    <cellStyle name="Calculation 3 14 2 3 2 2" xfId="6372" xr:uid="{AD47EE78-B474-4BBC-8BDB-D1DF54194466}"/>
    <cellStyle name="Calculation 3 14 2 3 3" xfId="6373" xr:uid="{DBAE1D06-4DB5-49FB-B095-35177566A4D9}"/>
    <cellStyle name="Calculation 3 14 2 4" xfId="6374" xr:uid="{04BCEACE-66B3-4555-B94B-6A4CB538666F}"/>
    <cellStyle name="Calculation 3 14 2 4 2" xfId="6375" xr:uid="{BB9F0A7B-6FD8-4900-9EEF-4DF2BFC544ED}"/>
    <cellStyle name="Calculation 3 14 2 5" xfId="6376" xr:uid="{E3D73CE4-2B2E-4BA2-9175-55F46C2AFD55}"/>
    <cellStyle name="Calculation 3 14 3" xfId="6377" xr:uid="{A6C14CAE-CFE7-42B4-A049-42CFF5B9D36C}"/>
    <cellStyle name="Calculation 3 14 3 2" xfId="6378" xr:uid="{F1EE6E13-F7D0-4F1D-8D64-8A59566B782F}"/>
    <cellStyle name="Calculation 3 14 3 2 2" xfId="6379" xr:uid="{4A49F77B-2B52-465D-8E29-78B643E82DEA}"/>
    <cellStyle name="Calculation 3 14 3 3" xfId="6380" xr:uid="{412D1BB8-DF94-42E5-98DE-2BC008D5C26D}"/>
    <cellStyle name="Calculation 3 14 4" xfId="6381" xr:uid="{BEC54B41-5CF1-4953-A2E9-C714FACC2411}"/>
    <cellStyle name="Calculation 3 14 4 2" xfId="6382" xr:uid="{5B48A955-FFAA-432B-BED4-0B545471079C}"/>
    <cellStyle name="Calculation 3 14 5" xfId="6383" xr:uid="{8F50811A-27DB-4B96-A292-4A210DC665BE}"/>
    <cellStyle name="Calculation 3 15" xfId="6384" xr:uid="{901E22A3-1EEF-4EAD-B45E-5B15E4E6D153}"/>
    <cellStyle name="Calculation 3 15 2" xfId="6385" xr:uid="{1A33B757-3E28-4AEB-953C-976DF2E5607A}"/>
    <cellStyle name="Calculation 3 15 2 2" xfId="6386" xr:uid="{805CD880-AD0A-47FC-9EDA-F6C8D858DAD9}"/>
    <cellStyle name="Calculation 3 15 2 2 2" xfId="6387" xr:uid="{241D0A0D-ED98-4899-8986-9F841E297457}"/>
    <cellStyle name="Calculation 3 15 2 2 2 2" xfId="6388" xr:uid="{7A245110-0FF5-4B88-8B9B-036C8C5D244A}"/>
    <cellStyle name="Calculation 3 15 2 2 3" xfId="6389" xr:uid="{281890D5-DAF7-4503-A483-A0C1517109E6}"/>
    <cellStyle name="Calculation 3 15 2 3" xfId="6390" xr:uid="{B0A74258-5287-4ADF-9CFB-320AD8E3DBDC}"/>
    <cellStyle name="Calculation 3 15 2 3 2" xfId="6391" xr:uid="{242A6DB7-9AD8-4646-84B3-AB3C8760B6F5}"/>
    <cellStyle name="Calculation 3 15 2 3 2 2" xfId="6392" xr:uid="{880D7C1E-0FE9-4130-ACBD-F90BA98DFCE0}"/>
    <cellStyle name="Calculation 3 15 2 3 3" xfId="6393" xr:uid="{11D3BE50-26B3-4233-AE4A-0E68DDA6A423}"/>
    <cellStyle name="Calculation 3 15 2 4" xfId="6394" xr:uid="{944ED37D-E25E-4339-9003-3062DA8FE2F5}"/>
    <cellStyle name="Calculation 3 15 2 4 2" xfId="6395" xr:uid="{2839EF6D-E580-4715-851E-ED0B422C8845}"/>
    <cellStyle name="Calculation 3 15 2 5" xfId="6396" xr:uid="{CAE6B02E-6B45-408F-B130-6ADF81B9A819}"/>
    <cellStyle name="Calculation 3 15 3" xfId="6397" xr:uid="{EA103CA0-CD4C-4465-B4FC-4446F385B5D5}"/>
    <cellStyle name="Calculation 3 15 3 2" xfId="6398" xr:uid="{EFE5E46F-446B-4299-9DF5-C2F84DD0B61A}"/>
    <cellStyle name="Calculation 3 15 3 2 2" xfId="6399" xr:uid="{06CA278B-4D9C-4C97-A28F-4F8209129D8C}"/>
    <cellStyle name="Calculation 3 15 3 3" xfId="6400" xr:uid="{D5490423-3627-4B22-A49B-4C84896D9F8A}"/>
    <cellStyle name="Calculation 3 15 4" xfId="6401" xr:uid="{4279B2BE-32A0-4073-AAAB-5B3A57635CEB}"/>
    <cellStyle name="Calculation 3 15 4 2" xfId="6402" xr:uid="{CD779E75-7465-4223-8B97-6F5F19EB9A34}"/>
    <cellStyle name="Calculation 3 15 5" xfId="6403" xr:uid="{6D3BCD7D-3FA9-43F0-AACD-7696E15DCD28}"/>
    <cellStyle name="Calculation 3 16" xfId="6404" xr:uid="{9F8F749A-8E8E-419E-969E-09926563764A}"/>
    <cellStyle name="Calculation 3 16 2" xfId="6405" xr:uid="{2C1A6383-C801-4C1E-84DE-58628702029C}"/>
    <cellStyle name="Calculation 3 16 2 2" xfId="6406" xr:uid="{43CE8A8E-F5DA-4756-A200-80E4AC78A6ED}"/>
    <cellStyle name="Calculation 3 16 2 2 2" xfId="6407" xr:uid="{A995DE2D-ABB7-43AA-8E01-A6343AA50983}"/>
    <cellStyle name="Calculation 3 16 2 2 2 2" xfId="6408" xr:uid="{E2D124DB-65FE-4C77-88BF-0DF4B7405C32}"/>
    <cellStyle name="Calculation 3 16 2 2 3" xfId="6409" xr:uid="{8331402B-E0B8-4B66-94AA-A4222E468EE7}"/>
    <cellStyle name="Calculation 3 16 2 3" xfId="6410" xr:uid="{9EB4C402-CD7D-41EF-A8DE-E80417F20B14}"/>
    <cellStyle name="Calculation 3 16 2 3 2" xfId="6411" xr:uid="{8E0E7528-1656-46F3-939E-C7FFC6CAAC04}"/>
    <cellStyle name="Calculation 3 16 2 3 2 2" xfId="6412" xr:uid="{FF113B86-3531-4264-8776-6F97754E3855}"/>
    <cellStyle name="Calculation 3 16 2 3 3" xfId="6413" xr:uid="{47577867-6776-4B5A-91C5-0C080D3E36C3}"/>
    <cellStyle name="Calculation 3 16 2 4" xfId="6414" xr:uid="{34D76D31-CF31-4753-B466-A798439A2FDE}"/>
    <cellStyle name="Calculation 3 16 2 4 2" xfId="6415" xr:uid="{7A525F6F-D3B0-4FBF-810A-19E35172CE40}"/>
    <cellStyle name="Calculation 3 16 2 5" xfId="6416" xr:uid="{5DFC32F0-86DD-4F88-A336-BDB8ABABDFF8}"/>
    <cellStyle name="Calculation 3 16 3" xfId="6417" xr:uid="{87FCF02F-F80C-491F-871E-36F729276B6A}"/>
    <cellStyle name="Calculation 3 16 3 2" xfId="6418" xr:uid="{334D2B2D-66EB-426C-9712-617368414214}"/>
    <cellStyle name="Calculation 3 16 3 2 2" xfId="6419" xr:uid="{4C43F6A9-6427-4E09-923D-EFA766C75C62}"/>
    <cellStyle name="Calculation 3 16 3 3" xfId="6420" xr:uid="{4BB887B9-08CA-40EA-80A0-E0B785917593}"/>
    <cellStyle name="Calculation 3 16 4" xfId="6421" xr:uid="{630AE6BE-3A9D-4604-A7E3-AB5A6FC64C58}"/>
    <cellStyle name="Calculation 3 16 4 2" xfId="6422" xr:uid="{08D26E5D-262E-4405-B03F-32571D9BE2F5}"/>
    <cellStyle name="Calculation 3 16 5" xfId="6423" xr:uid="{18BC1BCA-0B4A-42DF-9879-9680E9373073}"/>
    <cellStyle name="Calculation 3 17" xfId="6424" xr:uid="{4BBCD0AF-9E94-4B79-A1C0-7541BC7648DD}"/>
    <cellStyle name="Calculation 3 17 2" xfId="6425" xr:uid="{5E317395-5092-4AD5-9C7A-2195B648F5AC}"/>
    <cellStyle name="Calculation 3 17 2 2" xfId="6426" xr:uid="{D817689C-1C91-45D9-A7B9-ADCA012D8416}"/>
    <cellStyle name="Calculation 3 17 2 2 2" xfId="6427" xr:uid="{77A8D103-8E45-4C78-B713-8EBCA85F919D}"/>
    <cellStyle name="Calculation 3 17 2 2 2 2" xfId="6428" xr:uid="{431F2325-1A5D-4835-A748-A0BFAAF6BCD2}"/>
    <cellStyle name="Calculation 3 17 2 2 2_Volatility" xfId="6429" xr:uid="{D81A7B80-3428-43F8-9F13-E9BE8B8847E4}"/>
    <cellStyle name="Calculation 3 17 2 2 3" xfId="6430" xr:uid="{9775F943-3260-48D3-AFDD-6461AFDB425F}"/>
    <cellStyle name="Calculation 3 17 2 2_Volatility" xfId="6431" xr:uid="{BA0C8D4E-BCEB-4D25-947D-D46404C9EC67}"/>
    <cellStyle name="Calculation 3 17 2 3" xfId="6432" xr:uid="{187A6497-C883-4E3A-9468-E91671FE8F1A}"/>
    <cellStyle name="Calculation 3 17 2 3 2" xfId="6433" xr:uid="{C8D0D06E-40B8-4B3B-BD16-95585640D1B1}"/>
    <cellStyle name="Calculation 3 17 2 3 2 2" xfId="6434" xr:uid="{2E7AA918-941F-43E2-94CF-140E7C125388}"/>
    <cellStyle name="Calculation 3 17 2 3 2_Volatility" xfId="6435" xr:uid="{DB9FB4E3-B2C2-4B74-9A23-F6A13B044051}"/>
    <cellStyle name="Calculation 3 17 2 3 3" xfId="6436" xr:uid="{FF765A0C-B5AC-4912-8DE1-F815A4693BC5}"/>
    <cellStyle name="Calculation 3 17 2 3_Volatility" xfId="6437" xr:uid="{26D5D684-5014-4729-A255-4192CCA84762}"/>
    <cellStyle name="Calculation 3 17 2 4" xfId="6438" xr:uid="{D6BFD2DA-65B0-4D07-B290-3AE838817C9A}"/>
    <cellStyle name="Calculation 3 17 2 4 2" xfId="6439" xr:uid="{D1E00934-8B40-4E66-A469-F96C6B1FF787}"/>
    <cellStyle name="Calculation 3 17 2 4_Volatility" xfId="6440" xr:uid="{5B35242B-3591-45E3-9B1E-C87FB1C1D5FA}"/>
    <cellStyle name="Calculation 3 17 2 5" xfId="6441" xr:uid="{FD511289-1BE5-44FD-9DE0-2E79B968FA87}"/>
    <cellStyle name="Calculation 3 17 2_Volatility" xfId="6442" xr:uid="{9D898105-1A54-4B23-8EBC-AC27B862EA6F}"/>
    <cellStyle name="Calculation 3 17 3" xfId="6443" xr:uid="{A6FF8873-138B-4DEE-B8F4-E3EB0E5E9A0A}"/>
    <cellStyle name="Calculation 3 17 3 2" xfId="6444" xr:uid="{9865001D-38D7-4BA3-B2C3-CB2BC71EF9B1}"/>
    <cellStyle name="Calculation 3 17 3 2 2" xfId="6445" xr:uid="{065E7242-EDCE-41BD-8F2B-E166E3A1C7A7}"/>
    <cellStyle name="Calculation 3 17 3 2_Volatility" xfId="6446" xr:uid="{8F2E6695-0B14-42C1-9D5C-781BC9F85746}"/>
    <cellStyle name="Calculation 3 17 3 3" xfId="6447" xr:uid="{94227914-E5DB-44B8-8218-8E5D82584278}"/>
    <cellStyle name="Calculation 3 17 3_Volatility" xfId="6448" xr:uid="{F7E4AB4C-C930-4574-B66D-996AB97B87DF}"/>
    <cellStyle name="Calculation 3 17 4" xfId="6449" xr:uid="{2C42FD50-0B85-4727-AB23-266A294E4533}"/>
    <cellStyle name="Calculation 3 17 4 2" xfId="6450" xr:uid="{A5DF9DB4-09C3-402E-BFD1-845170150DF5}"/>
    <cellStyle name="Calculation 3 17 4_Volatility" xfId="6451" xr:uid="{EF7A1DC6-3A94-47A6-8CB5-28E63F9436A7}"/>
    <cellStyle name="Calculation 3 17 5" xfId="6452" xr:uid="{842BBEF6-FB99-4131-96C9-6B85F0BDD5F3}"/>
    <cellStyle name="Calculation 3 18" xfId="6453" xr:uid="{99516B36-CC89-45A5-845C-90DFD6542D51}"/>
    <cellStyle name="Calculation 3 18 2" xfId="6454" xr:uid="{7B6D6D91-9BA6-418A-B69F-55E7994DDBE2}"/>
    <cellStyle name="Calculation 3 18 2 2" xfId="6455" xr:uid="{1A2C7705-E223-4D26-AD64-6D8B928C9B10}"/>
    <cellStyle name="Calculation 3 18 2 2 2" xfId="6456" xr:uid="{171351F8-C3D3-42EA-BDD7-658FDB5C7691}"/>
    <cellStyle name="Calculation 3 18 2 2 2 2" xfId="6457" xr:uid="{8020B405-E8D3-4D0D-883F-C90BB41751A1}"/>
    <cellStyle name="Calculation 3 18 2 2 2_Volatility" xfId="6458" xr:uid="{80154FC3-B561-4E07-B86D-DFADDE6CA897}"/>
    <cellStyle name="Calculation 3 18 2 2 3" xfId="6459" xr:uid="{09AA01D7-CEC6-405C-8C27-868A0B30F39D}"/>
    <cellStyle name="Calculation 3 18 2 2_Volatility" xfId="6460" xr:uid="{677AA9A4-84A2-47AE-A1BF-FC8DCB31DC72}"/>
    <cellStyle name="Calculation 3 18 2 3" xfId="6461" xr:uid="{423C0110-F5A4-4EA4-8590-476022387A16}"/>
    <cellStyle name="Calculation 3 18 2 3 2" xfId="6462" xr:uid="{078BACDD-5C77-4850-9DAF-002F08D779D6}"/>
    <cellStyle name="Calculation 3 18 2 3 2 2" xfId="6463" xr:uid="{8BE4512A-65A6-4FE2-B3B6-36A2A2317080}"/>
    <cellStyle name="Calculation 3 18 2 3 2_Volatility" xfId="6464" xr:uid="{A9E0761C-E1A8-449E-89C3-3AE548E7359F}"/>
    <cellStyle name="Calculation 3 18 2 3 3" xfId="6465" xr:uid="{5A6AC23A-C38F-4801-A3D2-54B580AF4050}"/>
    <cellStyle name="Calculation 3 18 2 3_Volatility" xfId="6466" xr:uid="{F83C6576-3CF6-4866-897E-3FED7373C4F1}"/>
    <cellStyle name="Calculation 3 18 2 4" xfId="6467" xr:uid="{7B55759A-1245-4767-98AB-CD9C5A81C05B}"/>
    <cellStyle name="Calculation 3 18 2 4 2" xfId="6468" xr:uid="{DC3F1012-6708-4268-A8D7-AD303C059481}"/>
    <cellStyle name="Calculation 3 18 2 4_Volatility" xfId="6469" xr:uid="{0C94E331-CC7C-44A8-BAEF-277E42B92F56}"/>
    <cellStyle name="Calculation 3 18 2 5" xfId="6470" xr:uid="{C920290D-8047-45AD-ABBF-30DB37DB6543}"/>
    <cellStyle name="Calculation 3 18 2_Volatility" xfId="6471" xr:uid="{3C1BBBD6-96BD-4FC2-8C12-578A5111282C}"/>
    <cellStyle name="Calculation 3 18 3" xfId="6472" xr:uid="{10799E5F-3477-4024-81FC-6227FB03A52B}"/>
    <cellStyle name="Calculation 3 18 3 2" xfId="6473" xr:uid="{1AB39E07-EC0C-44E0-88C4-660E78DCA702}"/>
    <cellStyle name="Calculation 3 18 3 2 2" xfId="6474" xr:uid="{0E297DFD-5C16-48C8-BC5E-F9AAAE8A54A5}"/>
    <cellStyle name="Calculation 3 18 3 2_Volatility" xfId="6475" xr:uid="{A27693BF-3243-4F7E-9127-09C81F0BC57A}"/>
    <cellStyle name="Calculation 3 18 3 3" xfId="6476" xr:uid="{13BA7685-9B44-4575-A39D-1B0A581A5C7B}"/>
    <cellStyle name="Calculation 3 18 3_Volatility" xfId="6477" xr:uid="{218B1494-F836-4DB9-8B35-1CE6330397CF}"/>
    <cellStyle name="Calculation 3 18 4" xfId="6478" xr:uid="{67FB84E6-E972-4095-B255-280890DB6BAA}"/>
    <cellStyle name="Calculation 3 18 4 2" xfId="6479" xr:uid="{F4125A07-4447-4064-BF00-0778D37CFD5D}"/>
    <cellStyle name="Calculation 3 18 4_Volatility" xfId="6480" xr:uid="{699FBA66-D01D-42AC-8A87-66CDED5CE1A5}"/>
    <cellStyle name="Calculation 3 18 5" xfId="6481" xr:uid="{BE671C7F-5569-480C-BFEE-E3E262DC470B}"/>
    <cellStyle name="Calculation 3 18_Volatility" xfId="6482" xr:uid="{CD4609F8-1B23-445D-8D55-166047EC60F8}"/>
    <cellStyle name="Calculation 3 19" xfId="6483" xr:uid="{FECC03A9-1423-4668-95C9-9C66FC371B50}"/>
    <cellStyle name="Calculation 3 19 2" xfId="6484" xr:uid="{5C5EB4B0-1389-4556-8ECA-24B3D36F7BE3}"/>
    <cellStyle name="Calculation 3 19 2 2" xfId="6485" xr:uid="{DF1AA136-F308-484C-9929-528DA000B059}"/>
    <cellStyle name="Calculation 3 19 2 2 2" xfId="6486" xr:uid="{AEA05F82-4C2E-4B74-8317-B172E8D04B0F}"/>
    <cellStyle name="Calculation 3 19 2 2 2 2" xfId="6487" xr:uid="{CA6871CC-3998-466E-B670-E9833C8C8913}"/>
    <cellStyle name="Calculation 3 19 2 2 2_Volatility" xfId="6488" xr:uid="{079E6078-B06C-472C-B446-A7D9115D65B6}"/>
    <cellStyle name="Calculation 3 19 2 2 3" xfId="6489" xr:uid="{8BA1BED3-20D2-4824-BD28-278391348C52}"/>
    <cellStyle name="Calculation 3 19 2 2_Volatility" xfId="6490" xr:uid="{6A39028F-2D5D-4E94-A92E-46F016F7F11F}"/>
    <cellStyle name="Calculation 3 19 2 3" xfId="6491" xr:uid="{B1E80B4B-04A9-46EB-B312-1829FF925326}"/>
    <cellStyle name="Calculation 3 19 2 3 2" xfId="6492" xr:uid="{9D265AAE-6779-4145-B19A-7684765FEF8C}"/>
    <cellStyle name="Calculation 3 19 2 3 2 2" xfId="6493" xr:uid="{57020C8A-ED23-4853-A4AD-4388ABD8BE30}"/>
    <cellStyle name="Calculation 3 19 2 3 2_Volatility" xfId="6494" xr:uid="{7719E44B-DC11-4A9C-BDC3-F62413425119}"/>
    <cellStyle name="Calculation 3 19 2 3 3" xfId="6495" xr:uid="{986C2331-2848-451B-B365-10065740F2B8}"/>
    <cellStyle name="Calculation 3 19 2 3_Volatility" xfId="6496" xr:uid="{4F2E9058-6FF1-4212-A370-939053EAB7CC}"/>
    <cellStyle name="Calculation 3 19 2 4" xfId="6497" xr:uid="{C76AB814-EC5D-44A1-B975-A7636886BDD8}"/>
    <cellStyle name="Calculation 3 19 2 4 2" xfId="6498" xr:uid="{A68BD327-24B0-40BB-8C16-985158D71DFE}"/>
    <cellStyle name="Calculation 3 19 2 4_Volatility" xfId="6499" xr:uid="{73585F54-1D99-4B2C-B03F-6D7555A45A91}"/>
    <cellStyle name="Calculation 3 19 2 5" xfId="6500" xr:uid="{A8E4823D-2FE0-430A-BD9C-19C422AF2D6A}"/>
    <cellStyle name="Calculation 3 19 2_Volatility" xfId="6501" xr:uid="{457D725D-6102-49A3-9994-A65AA609A9F1}"/>
    <cellStyle name="Calculation 3 19 3" xfId="6502" xr:uid="{CA3F8303-E338-40EC-8D58-E8B328598CEC}"/>
    <cellStyle name="Calculation 3 19 3 2" xfId="6503" xr:uid="{4FD4B8B7-4FF7-427D-8B5E-4CBB6BEA0FC7}"/>
    <cellStyle name="Calculation 3 19 3 2 2" xfId="6504" xr:uid="{09BE7D27-C11C-4BB8-BEE4-01A8DA14633A}"/>
    <cellStyle name="Calculation 3 19 3 2_Volatility" xfId="6505" xr:uid="{E14E9C0E-6EAB-4DCB-AB7E-C57B9E826E73}"/>
    <cellStyle name="Calculation 3 19 3 3" xfId="6506" xr:uid="{6D8407AF-C972-4572-A795-B100525D7590}"/>
    <cellStyle name="Calculation 3 19 3_Volatility" xfId="6507" xr:uid="{238B478C-4C76-4F42-A207-186B4ACA557C}"/>
    <cellStyle name="Calculation 3 19 4" xfId="6508" xr:uid="{17FFD4AD-EC8A-4637-B56C-1D0321150407}"/>
    <cellStyle name="Calculation 3 19 4 2" xfId="6509" xr:uid="{B33DB241-2AB5-4E3F-A49B-DA8B21324E36}"/>
    <cellStyle name="Calculation 3 19 4_Volatility" xfId="6510" xr:uid="{0E6272F6-53A1-46E9-9CDD-1C93A010BC7D}"/>
    <cellStyle name="Calculation 3 19 5" xfId="6511" xr:uid="{5A542267-093D-4C24-878F-388D2C811496}"/>
    <cellStyle name="Calculation 3 19_Volatility" xfId="6512" xr:uid="{62F94CB4-D85E-4860-8DD5-8075C3AF29E5}"/>
    <cellStyle name="Calculation 3 2" xfId="6513" xr:uid="{4F27190D-0DEA-4BEE-A1F8-A4A497B9B1B3}"/>
    <cellStyle name="Calculation 3 2 2" xfId="6514" xr:uid="{7860B20C-A7F9-46C3-9DA8-417FD1B7F394}"/>
    <cellStyle name="Calculation 3 2 2 2" xfId="6515" xr:uid="{3570EC59-CC98-455F-A5CB-0A77E9BB244F}"/>
    <cellStyle name="Calculation 3 2 2 2 2" xfId="6516" xr:uid="{CFD03A07-D33A-427E-94B9-BA6AD0F82544}"/>
    <cellStyle name="Calculation 3 2 2 2 2 2" xfId="6517" xr:uid="{D425B8BA-C460-441C-A0A7-B393C8C56B69}"/>
    <cellStyle name="Calculation 3 2 2 2 2_Volatility" xfId="6518" xr:uid="{74B53939-52E9-43BC-81C0-FC7E5F3D3C14}"/>
    <cellStyle name="Calculation 3 2 2 2 3" xfId="6519" xr:uid="{ABEEC355-96E2-4816-9712-4F03499592C1}"/>
    <cellStyle name="Calculation 3 2 2 2_Volatility" xfId="6520" xr:uid="{E85802E0-BD2C-4680-8CFE-F32F3E5601F7}"/>
    <cellStyle name="Calculation 3 2 2 3" xfId="6521" xr:uid="{C453BFDE-ED37-4A17-AAFE-7F2A9A64ECF4}"/>
    <cellStyle name="Calculation 3 2 2 3 2" xfId="6522" xr:uid="{9823C604-379C-4151-8CDC-F4A90E5EE2D7}"/>
    <cellStyle name="Calculation 3 2 2 3 2 2" xfId="6523" xr:uid="{4F9555C0-096B-4D82-AD62-85247D250100}"/>
    <cellStyle name="Calculation 3 2 2 3 2_Volatility" xfId="6524" xr:uid="{1B511174-975C-44EF-8ABA-9EF0B409A111}"/>
    <cellStyle name="Calculation 3 2 2 3 3" xfId="6525" xr:uid="{3F8E5EB4-2EDE-47AD-8321-AC74D2C241C2}"/>
    <cellStyle name="Calculation 3 2 2 3_Volatility" xfId="6526" xr:uid="{C02EEB6A-E905-40E8-9244-494A2304ECE0}"/>
    <cellStyle name="Calculation 3 2 2 4" xfId="6527" xr:uid="{7C26E146-84BF-4945-9802-728384E6C462}"/>
    <cellStyle name="Calculation 3 2 2 4 2" xfId="6528" xr:uid="{4C8BE670-3DED-4A9F-B462-EECA56426A3F}"/>
    <cellStyle name="Calculation 3 2 2 4_Volatility" xfId="6529" xr:uid="{95C5FC3F-A894-49D4-A276-80AA3C0D67FA}"/>
    <cellStyle name="Calculation 3 2 2 5" xfId="6530" xr:uid="{6B109753-A25C-4B15-9C0F-D7D14B7448F8}"/>
    <cellStyle name="Calculation 3 2 2_Volatility" xfId="6531" xr:uid="{C674F699-D324-4EA6-A819-65BBFB87B60C}"/>
    <cellStyle name="Calculation 3 2 3" xfId="6532" xr:uid="{18D33AAB-9B29-4B90-BD59-AF052D1D4583}"/>
    <cellStyle name="Calculation 3 2 3 2" xfId="6533" xr:uid="{943D7420-189C-4550-A933-C007A670DCB4}"/>
    <cellStyle name="Calculation 3 2 3 2 2" xfId="6534" xr:uid="{5DC27228-6FCB-4B98-BA94-CDA06BB57A9A}"/>
    <cellStyle name="Calculation 3 2 3 2_Volatility" xfId="6535" xr:uid="{1E9D6AD2-0ECB-4369-864D-6056AC31EBF6}"/>
    <cellStyle name="Calculation 3 2 3 3" xfId="6536" xr:uid="{3EAC3DD0-AEA6-49C4-BDA5-4F4A5CB30B9A}"/>
    <cellStyle name="Calculation 3 2 3_Volatility" xfId="6537" xr:uid="{03B4668E-6736-4605-8D6F-88DC4334B434}"/>
    <cellStyle name="Calculation 3 2 4" xfId="6538" xr:uid="{22F75C43-C417-420A-800F-71508CE35FDB}"/>
    <cellStyle name="Calculation 3 2 4 2" xfId="6539" xr:uid="{79C4752E-D585-43CA-A32D-3E7CE5E6E132}"/>
    <cellStyle name="Calculation 3 2 4_Volatility" xfId="6540" xr:uid="{2F26D755-22D1-4957-B991-FB821409A77F}"/>
    <cellStyle name="Calculation 3 2 5" xfId="6541" xr:uid="{F1A56C6C-5A2A-4CB8-8181-A3A031F98258}"/>
    <cellStyle name="Calculation 3 2 6" xfId="6542" xr:uid="{5CD14EFC-9A1B-4A66-AD1C-E71D42F04D54}"/>
    <cellStyle name="Calculation 3 2 7" xfId="6543" xr:uid="{EB95D7E1-84BC-4A7E-B2A8-FBACDA69B46F}"/>
    <cellStyle name="Calculation 3 2_Summary_Gap_Balance_exNIB" xfId="6544" xr:uid="{380D8DF8-9F5B-4007-BB95-1AB7456C4E62}"/>
    <cellStyle name="Calculation 3 20" xfId="6545" xr:uid="{8BA88E65-D844-4FDA-960C-1FEC54BB9837}"/>
    <cellStyle name="Calculation 3 20 2" xfId="6546" xr:uid="{78D73969-A1F1-4F07-98BA-1A5F68846BCF}"/>
    <cellStyle name="Calculation 3 20 2 2" xfId="6547" xr:uid="{B7F6F65A-A3EE-4947-B726-9B9E6ABFEF67}"/>
    <cellStyle name="Calculation 3 20 2 2 2" xfId="6548" xr:uid="{260086E4-98F6-4B49-8F9C-22DE426EC2A5}"/>
    <cellStyle name="Calculation 3 20 2 2 2 2" xfId="6549" xr:uid="{129B60DA-34C6-4AA8-BD32-C2C27E8C3177}"/>
    <cellStyle name="Calculation 3 20 2 2 2_Volatility" xfId="6550" xr:uid="{E63397D0-8689-4E42-BD96-9D9B5D90F766}"/>
    <cellStyle name="Calculation 3 20 2 2 3" xfId="6551" xr:uid="{2938967D-AD94-4A53-9FE1-5959BAC35E11}"/>
    <cellStyle name="Calculation 3 20 2 2_Volatility" xfId="6552" xr:uid="{86B0D478-05F0-4188-BB98-C408DB377CF1}"/>
    <cellStyle name="Calculation 3 20 2 3" xfId="6553" xr:uid="{E6E3988C-320C-430B-B571-D1FB97E42E08}"/>
    <cellStyle name="Calculation 3 20 2 3 2" xfId="6554" xr:uid="{A6A94280-F058-4DDF-BCD0-B1413AF0E1ED}"/>
    <cellStyle name="Calculation 3 20 2 3 2 2" xfId="6555" xr:uid="{38FC525F-BA8B-45F0-8011-3CD7B5018FFE}"/>
    <cellStyle name="Calculation 3 20 2 3 2_Volatility" xfId="6556" xr:uid="{DB3B3C6C-6B35-487B-8AD9-5528F51F16AF}"/>
    <cellStyle name="Calculation 3 20 2 3 3" xfId="6557" xr:uid="{6710DFC4-60EA-4BDA-BC2D-39DFBD18129E}"/>
    <cellStyle name="Calculation 3 20 2 3_Volatility" xfId="6558" xr:uid="{1E928869-276D-4CDE-B87C-22EE09A88F09}"/>
    <cellStyle name="Calculation 3 20 2 4" xfId="6559" xr:uid="{ED962FA4-7014-4A3B-9D76-1A4C2E163F32}"/>
    <cellStyle name="Calculation 3 20 2 4 2" xfId="6560" xr:uid="{5271603D-63FE-46C0-B9A9-8B774771B1C7}"/>
    <cellStyle name="Calculation 3 20 2 4_Volatility" xfId="6561" xr:uid="{EC107047-2263-4652-8FF6-826FBC328668}"/>
    <cellStyle name="Calculation 3 20 2 5" xfId="6562" xr:uid="{14A6BCB0-79D6-44C2-934A-487116364416}"/>
    <cellStyle name="Calculation 3 20 2_Volatility" xfId="6563" xr:uid="{73F17875-C2CD-4B09-9B43-910AFD8A8DC6}"/>
    <cellStyle name="Calculation 3 20 3" xfId="6564" xr:uid="{C405D188-35BF-42D7-A4E8-996CF67BE45C}"/>
    <cellStyle name="Calculation 3 20 3 2" xfId="6565" xr:uid="{DAD92BE1-9971-4AAF-B39A-E7E62EDDAC76}"/>
    <cellStyle name="Calculation 3 20 3 2 2" xfId="6566" xr:uid="{57CBAB7A-8474-4008-AFC8-D45C31D5EA82}"/>
    <cellStyle name="Calculation 3 20 3 2_Volatility" xfId="6567" xr:uid="{19C1B930-8E59-4EB1-B1BF-997BDDBFF4B3}"/>
    <cellStyle name="Calculation 3 20 3 3" xfId="6568" xr:uid="{917450A5-E4A2-4A2B-B041-2D0B36393854}"/>
    <cellStyle name="Calculation 3 20 3_Volatility" xfId="6569" xr:uid="{9765203F-1A5A-4F65-AEB5-CBE4F09FF1C6}"/>
    <cellStyle name="Calculation 3 20 4" xfId="6570" xr:uid="{4AC7F843-C4F0-4CB8-8281-9F52EB4BFB62}"/>
    <cellStyle name="Calculation 3 20 4 2" xfId="6571" xr:uid="{4E3A6120-DA0E-4C55-B640-AB1B294A9C3A}"/>
    <cellStyle name="Calculation 3 20 4_Volatility" xfId="6572" xr:uid="{7CDFF3B0-4140-4F95-B78A-2C2B9F8916B5}"/>
    <cellStyle name="Calculation 3 20 5" xfId="6573" xr:uid="{114A3260-AA35-4520-8DD6-B6BABFD2CDBA}"/>
    <cellStyle name="Calculation 3 20_Volatility" xfId="6574" xr:uid="{D0262522-04BD-43B5-896D-9638DB9CD58C}"/>
    <cellStyle name="Calculation 3 21" xfId="6575" xr:uid="{C1874253-8B41-4E16-B6B0-DC250D4C7050}"/>
    <cellStyle name="Calculation 3 21 2" xfId="6576" xr:uid="{C5FE76FD-706D-485C-94C4-9817C460E4E5}"/>
    <cellStyle name="Calculation 3 21 2 2" xfId="6577" xr:uid="{8E620B6C-5D55-4898-A17D-D9C4A679A9E0}"/>
    <cellStyle name="Calculation 3 21 2 2 2" xfId="6578" xr:uid="{DB9ADE89-EFEA-481F-B921-284064B08181}"/>
    <cellStyle name="Calculation 3 21 2 2 2 2" xfId="6579" xr:uid="{6BE84398-EB3C-40CE-BFD5-C8A6BF125443}"/>
    <cellStyle name="Calculation 3 21 2 2 2_Volatility" xfId="6580" xr:uid="{23FEFB91-CBD3-4369-9270-D0301E459787}"/>
    <cellStyle name="Calculation 3 21 2 2 3" xfId="6581" xr:uid="{D3549F6D-9944-48E3-8073-F38362A0C2D2}"/>
    <cellStyle name="Calculation 3 21 2 2_Volatility" xfId="6582" xr:uid="{C3575CBC-77B6-46FF-ADAF-D45A6FF7E5BF}"/>
    <cellStyle name="Calculation 3 21 2 3" xfId="6583" xr:uid="{6C575C7B-A3D8-493B-94D3-1FBA68FFE7F8}"/>
    <cellStyle name="Calculation 3 21 2 3 2" xfId="6584" xr:uid="{81F4D280-420D-443D-9E7E-BF138583274A}"/>
    <cellStyle name="Calculation 3 21 2 3 2 2" xfId="6585" xr:uid="{E5B2A237-F8C5-4700-A288-57D953354163}"/>
    <cellStyle name="Calculation 3 21 2 3 2_Volatility" xfId="6586" xr:uid="{1046A154-2E69-4070-B14B-092A3385D621}"/>
    <cellStyle name="Calculation 3 21 2 3 3" xfId="6587" xr:uid="{99D51DEF-7612-4B07-B7AC-3396E7A6F22C}"/>
    <cellStyle name="Calculation 3 21 2 3_Volatility" xfId="6588" xr:uid="{0EC1EDAF-35C9-4847-8135-F79CD4180F4D}"/>
    <cellStyle name="Calculation 3 21 2 4" xfId="6589" xr:uid="{61BFAA76-8424-4756-BB6D-4AFB36BA640A}"/>
    <cellStyle name="Calculation 3 21 2 4 2" xfId="6590" xr:uid="{90BB9E6C-C092-4169-85F9-C4EED60C0ADD}"/>
    <cellStyle name="Calculation 3 21 2 4_Volatility" xfId="6591" xr:uid="{0C9E6581-FF9C-448D-BCC8-72D117850AD0}"/>
    <cellStyle name="Calculation 3 21 2 5" xfId="6592" xr:uid="{B7B65078-9DE5-4666-B38E-0DB444759E70}"/>
    <cellStyle name="Calculation 3 21 2_Volatility" xfId="6593" xr:uid="{07E87B85-0230-43E6-A77E-2AF352874359}"/>
    <cellStyle name="Calculation 3 21 3" xfId="6594" xr:uid="{5870A1B4-B225-4DA7-BD63-B60D682EED17}"/>
    <cellStyle name="Calculation 3 21 3 2" xfId="6595" xr:uid="{211C5B7C-2B42-4414-A01E-3E02D97C3C44}"/>
    <cellStyle name="Calculation 3 21 3 2 2" xfId="6596" xr:uid="{2EF81C15-16CF-44E7-8D8E-8761050DC966}"/>
    <cellStyle name="Calculation 3 21 3 2_Volatility" xfId="6597" xr:uid="{50B3537C-F678-4E83-81B5-76A30DACB1BA}"/>
    <cellStyle name="Calculation 3 21 3 3" xfId="6598" xr:uid="{0DFDD832-6C62-4AAF-9767-7A69B390CCC2}"/>
    <cellStyle name="Calculation 3 21 3_Volatility" xfId="6599" xr:uid="{9264301E-E5FF-448A-9DB0-C0F4861517A9}"/>
    <cellStyle name="Calculation 3 21 4" xfId="6600" xr:uid="{0F446360-A2F0-4698-81DD-74B546F11C2D}"/>
    <cellStyle name="Calculation 3 21 4 2" xfId="6601" xr:uid="{CD35FC38-D5C9-41E4-9F01-6991A8F40966}"/>
    <cellStyle name="Calculation 3 21 4_Volatility" xfId="6602" xr:uid="{E3E4D438-6285-4A55-A2F6-7AE7659BFF44}"/>
    <cellStyle name="Calculation 3 21 5" xfId="6603" xr:uid="{84117767-73EC-425F-AFDF-B233B78F5848}"/>
    <cellStyle name="Calculation 3 21_Volatility" xfId="6604" xr:uid="{32E64564-1F8A-49AC-8CAD-2957A3AFD184}"/>
    <cellStyle name="Calculation 3 22" xfId="6605" xr:uid="{400FCC22-570A-4044-A0CE-E6681FF7D91E}"/>
    <cellStyle name="Calculation 3 22 2" xfId="6606" xr:uid="{7047D216-5DE2-499F-914F-FE6A122227E4}"/>
    <cellStyle name="Calculation 3 22 2 2" xfId="6607" xr:uid="{3D97BCE2-F263-429F-9BDE-230AA77ABBE0}"/>
    <cellStyle name="Calculation 3 22 2 2 2" xfId="6608" xr:uid="{4F22BEED-B468-49E3-ADD4-A5D5A7D522A2}"/>
    <cellStyle name="Calculation 3 22 2 2 2 2" xfId="6609" xr:uid="{4A250873-FF2B-443B-B859-23013189BB31}"/>
    <cellStyle name="Calculation 3 22 2 2 2_Volatility" xfId="6610" xr:uid="{97EF76B7-D308-4D0F-ADCA-C0789E3EF7DF}"/>
    <cellStyle name="Calculation 3 22 2 2 3" xfId="6611" xr:uid="{8BA8CC66-9117-4BF8-92F4-93BF82CDCB7F}"/>
    <cellStyle name="Calculation 3 22 2 2_Volatility" xfId="6612" xr:uid="{B62AE466-F4BF-4C3A-9F30-F28F6EB53215}"/>
    <cellStyle name="Calculation 3 22 2 3" xfId="6613" xr:uid="{B20633AC-EF09-41B1-A467-5EC44A861241}"/>
    <cellStyle name="Calculation 3 22 2 3 2" xfId="6614" xr:uid="{23C4CB95-8854-4EC6-B3B8-DC4A959619AE}"/>
    <cellStyle name="Calculation 3 22 2 3 2 2" xfId="6615" xr:uid="{962D8F66-C9C9-464F-B591-1D93F6D44A19}"/>
    <cellStyle name="Calculation 3 22 2 3 2_Volatility" xfId="6616" xr:uid="{FD0C49BA-E078-4544-B37E-9EC9AD4D4393}"/>
    <cellStyle name="Calculation 3 22 2 3 3" xfId="6617" xr:uid="{C601A0BE-2D75-4681-B39A-ABCC5D28A4B4}"/>
    <cellStyle name="Calculation 3 22 2 3_Volatility" xfId="6618" xr:uid="{7A73D3AD-7E3F-4340-8342-F6FC4CE983E3}"/>
    <cellStyle name="Calculation 3 22 2 4" xfId="6619" xr:uid="{A4974851-4768-49A4-96DD-BB6DB9F69EE6}"/>
    <cellStyle name="Calculation 3 22 2 4 2" xfId="6620" xr:uid="{E2ACC8B0-F849-441F-B14F-BAAF913C6BCA}"/>
    <cellStyle name="Calculation 3 22 2 4_Volatility" xfId="6621" xr:uid="{2CBA4615-4ACE-4B4A-A133-55915A4752D2}"/>
    <cellStyle name="Calculation 3 22 2 5" xfId="6622" xr:uid="{D7391D76-E0F1-4DAC-B78C-0BE27F2C55EC}"/>
    <cellStyle name="Calculation 3 22 2_Volatility" xfId="6623" xr:uid="{A2B01159-468F-473E-8FFA-431CE1A547C6}"/>
    <cellStyle name="Calculation 3 22 3" xfId="6624" xr:uid="{62311953-C34D-46D3-8236-A6C1CBB8C5F7}"/>
    <cellStyle name="Calculation 3 22 3 2" xfId="6625" xr:uid="{1526390E-C54A-4089-9590-E2012817F76D}"/>
    <cellStyle name="Calculation 3 22 3 2 2" xfId="6626" xr:uid="{3B9BD77A-60F7-4F7F-B54E-3F64DE716A93}"/>
    <cellStyle name="Calculation 3 22 3 2_Volatility" xfId="6627" xr:uid="{BE4A3334-59E1-4CEC-B371-14DF3AD7091A}"/>
    <cellStyle name="Calculation 3 22 3 3" xfId="6628" xr:uid="{4AC1A759-5138-42B2-9DC4-36AEC26E4CBE}"/>
    <cellStyle name="Calculation 3 22 3_Volatility" xfId="6629" xr:uid="{91DD6239-D544-4291-8331-16E683FDFE62}"/>
    <cellStyle name="Calculation 3 22 4" xfId="6630" xr:uid="{BC3CCFBE-29EB-4FC1-A499-0229BA36260C}"/>
    <cellStyle name="Calculation 3 22 4 2" xfId="6631" xr:uid="{F0298733-AF33-46B8-9CE1-44B4A6539E7B}"/>
    <cellStyle name="Calculation 3 22 4_Volatility" xfId="6632" xr:uid="{E9913639-D628-4002-9A95-0321F7BC0D18}"/>
    <cellStyle name="Calculation 3 22 5" xfId="6633" xr:uid="{903DEA16-E361-42C3-A2DA-5AFC7C9ABC89}"/>
    <cellStyle name="Calculation 3 22_Volatility" xfId="6634" xr:uid="{A7B22FB4-7C42-4CE6-9E55-0653D236366D}"/>
    <cellStyle name="Calculation 3 23" xfId="6635" xr:uid="{3DF46A0A-EE49-49CB-9724-2377DAA68C07}"/>
    <cellStyle name="Calculation 3 23 2" xfId="6636" xr:uid="{FF648F15-3227-4EBA-87C2-D1ECD30FA422}"/>
    <cellStyle name="Calculation 3 23 2 2" xfId="6637" xr:uid="{802D2F6D-567C-4E67-9093-144361F0CECB}"/>
    <cellStyle name="Calculation 3 23 2 2 2" xfId="6638" xr:uid="{911E43AF-181A-4251-A0F6-D5362FDA93B7}"/>
    <cellStyle name="Calculation 3 23 2 2 2 2" xfId="6639" xr:uid="{D3CFCC92-307E-4929-B853-545366F7FA94}"/>
    <cellStyle name="Calculation 3 23 2 2 2_Volatility" xfId="6640" xr:uid="{C09AAE54-32F2-4BA7-8D17-D90E1986CD06}"/>
    <cellStyle name="Calculation 3 23 2 2 3" xfId="6641" xr:uid="{BF428C36-E8AE-437D-A247-2A903952B025}"/>
    <cellStyle name="Calculation 3 23 2 2_Volatility" xfId="6642" xr:uid="{ED099F8F-1122-4E92-A56C-B49D1896EB21}"/>
    <cellStyle name="Calculation 3 23 2 3" xfId="6643" xr:uid="{5B9A9189-034B-412B-B131-30F08AA110E6}"/>
    <cellStyle name="Calculation 3 23 2 3 2" xfId="6644" xr:uid="{7C487D45-E1CA-4A45-B35A-DE5327AEC923}"/>
    <cellStyle name="Calculation 3 23 2 3 2 2" xfId="6645" xr:uid="{48C6FF5A-9203-4D0C-BB2B-2375257970CD}"/>
    <cellStyle name="Calculation 3 23 2 3 2_Volatility" xfId="6646" xr:uid="{EF96B1EF-C2AB-47E1-8E1B-9A92AC13EAB1}"/>
    <cellStyle name="Calculation 3 23 2 3 3" xfId="6647" xr:uid="{107906DF-A047-46DA-AFBA-B013149BF9EF}"/>
    <cellStyle name="Calculation 3 23 2 3_Volatility" xfId="6648" xr:uid="{C202D05A-B757-406E-B1DF-9AD842E9C13E}"/>
    <cellStyle name="Calculation 3 23 2 4" xfId="6649" xr:uid="{9E429FA6-60C3-442F-8C16-1B551BC94C38}"/>
    <cellStyle name="Calculation 3 23 2 4 2" xfId="6650" xr:uid="{5B371205-C0EC-495D-A688-C348D2496DFB}"/>
    <cellStyle name="Calculation 3 23 2 4_Volatility" xfId="6651" xr:uid="{B2E49D85-44BE-4B72-A13E-843E771902EE}"/>
    <cellStyle name="Calculation 3 23 2 5" xfId="6652" xr:uid="{5044F8FA-AB29-43D8-9710-B1C9D768F10B}"/>
    <cellStyle name="Calculation 3 23 2_Volatility" xfId="6653" xr:uid="{E6CC66AE-907A-4F9A-B6BA-8314F5BCF11B}"/>
    <cellStyle name="Calculation 3 23 3" xfId="6654" xr:uid="{79EBA129-7D17-48EF-8E3E-FD1B0E602AD2}"/>
    <cellStyle name="Calculation 3 23 3 2" xfId="6655" xr:uid="{CFE817FA-DEAD-413B-887B-2732929D0633}"/>
    <cellStyle name="Calculation 3 23 3 2 2" xfId="6656" xr:uid="{5B0CD46C-BD06-4AAF-93BC-76AB5FAAA171}"/>
    <cellStyle name="Calculation 3 23 3 2_Volatility" xfId="6657" xr:uid="{2DD5416B-B0F4-40F4-9559-C81B5CDF5869}"/>
    <cellStyle name="Calculation 3 23 3 3" xfId="6658" xr:uid="{C3AF9935-0DFA-4FFE-883C-91B6DB472671}"/>
    <cellStyle name="Calculation 3 23 3_Volatility" xfId="6659" xr:uid="{512E28C6-1EDF-4889-BFBD-97AA48FC56E4}"/>
    <cellStyle name="Calculation 3 23 4" xfId="6660" xr:uid="{DF6BB39D-D839-4EA6-B4F8-0688CE275537}"/>
    <cellStyle name="Calculation 3 23 4 2" xfId="6661" xr:uid="{6B5C8E44-1DEB-4BF3-AE5B-D0432029E9C0}"/>
    <cellStyle name="Calculation 3 23 4_Volatility" xfId="6662" xr:uid="{44974E95-64DE-4B35-B60D-8914A518E803}"/>
    <cellStyle name="Calculation 3 23 5" xfId="6663" xr:uid="{765BB903-BDF1-4172-8E98-B461273B58E4}"/>
    <cellStyle name="Calculation 3 23_Volatility" xfId="6664" xr:uid="{F19823B0-0D45-49A7-A476-9A0BB582A331}"/>
    <cellStyle name="Calculation 3 24" xfId="6665" xr:uid="{891893B0-258F-4003-8744-0EDAC08AA9CA}"/>
    <cellStyle name="Calculation 3 24 2" xfId="6666" xr:uid="{3AC3AF45-2195-4640-BD26-7C4858F42EAA}"/>
    <cellStyle name="Calculation 3 24 2 2" xfId="6667" xr:uid="{B445BDB3-9385-4C3B-AE3E-DAA9379CB721}"/>
    <cellStyle name="Calculation 3 24 2 2 2" xfId="6668" xr:uid="{0A65D11E-63C2-4766-BD9E-1BF012C78382}"/>
    <cellStyle name="Calculation 3 24 2 2 2 2" xfId="6669" xr:uid="{37056883-8F5E-433D-822B-F2812CFE35E0}"/>
    <cellStyle name="Calculation 3 24 2 2 2_Volatility" xfId="6670" xr:uid="{A8E39C22-A4DF-4765-8851-75E161883264}"/>
    <cellStyle name="Calculation 3 24 2 2 3" xfId="6671" xr:uid="{8B9045BB-9B57-4795-BB41-8DE7E33AFDE1}"/>
    <cellStyle name="Calculation 3 24 2 2_Volatility" xfId="6672" xr:uid="{E04451A7-757C-4B2F-B12B-BD548111FA44}"/>
    <cellStyle name="Calculation 3 24 2 3" xfId="6673" xr:uid="{01ADF986-F153-443E-BCA8-BDB880DD5EAD}"/>
    <cellStyle name="Calculation 3 24 2 3 2" xfId="6674" xr:uid="{9E32FAC3-CE26-4182-924A-29A4BB865517}"/>
    <cellStyle name="Calculation 3 24 2 3 2 2" xfId="6675" xr:uid="{43A417EC-EA16-487D-82E8-290113A8E370}"/>
    <cellStyle name="Calculation 3 24 2 3 2_Volatility" xfId="6676" xr:uid="{A1471075-A5B0-42CD-9665-858DD3687C55}"/>
    <cellStyle name="Calculation 3 24 2 3 3" xfId="6677" xr:uid="{73565A1E-5001-4495-84E6-78F082BD85A3}"/>
    <cellStyle name="Calculation 3 24 2 3_Volatility" xfId="6678" xr:uid="{9F8FED5F-6D4B-4DAE-9342-8A8557D5C0A6}"/>
    <cellStyle name="Calculation 3 24 2 4" xfId="6679" xr:uid="{51B7D920-F4C9-4E8C-8E54-DCAC793A047C}"/>
    <cellStyle name="Calculation 3 24 2 4 2" xfId="6680" xr:uid="{F5C9E9DE-92E2-454D-A1C9-495AC1F9F06F}"/>
    <cellStyle name="Calculation 3 24 2 4_Volatility" xfId="6681" xr:uid="{243557B4-4D67-411B-9928-9BEF1F7C5084}"/>
    <cellStyle name="Calculation 3 24 2 5" xfId="6682" xr:uid="{D0B60E77-D7D5-4C40-9386-F19E3DBD02BD}"/>
    <cellStyle name="Calculation 3 24 2_Volatility" xfId="6683" xr:uid="{0BDFE0F7-D9D5-4401-9CF6-2C6B46F1E224}"/>
    <cellStyle name="Calculation 3 24 3" xfId="6684" xr:uid="{863583E3-400D-45F9-AFB9-2043E078824E}"/>
    <cellStyle name="Calculation 3 24 3 2" xfId="6685" xr:uid="{E68F42A1-5B6A-43AA-9B4C-E1F2072FC642}"/>
    <cellStyle name="Calculation 3 24 3 2 2" xfId="6686" xr:uid="{DDA8FAB3-8656-41F9-8CC8-4B1FF640B0E2}"/>
    <cellStyle name="Calculation 3 24 3 2_Volatility" xfId="6687" xr:uid="{C21F71DD-85A7-4609-A717-19F91FAE4B26}"/>
    <cellStyle name="Calculation 3 24 3 3" xfId="6688" xr:uid="{FE59B802-4EDC-4A2A-B2CA-4EB802573C12}"/>
    <cellStyle name="Calculation 3 24 3_Volatility" xfId="6689" xr:uid="{B3F7C299-534D-4917-BC1D-5A1110C9CAD2}"/>
    <cellStyle name="Calculation 3 24 4" xfId="6690" xr:uid="{A72441C8-C4B4-40D8-8805-993FB2A86951}"/>
    <cellStyle name="Calculation 3 24 4 2" xfId="6691" xr:uid="{4B84FB72-6F79-42E1-91D9-BA828EFD447F}"/>
    <cellStyle name="Calculation 3 24 4_Volatility" xfId="6692" xr:uid="{4E438F28-67D9-4A94-ACBB-6807E2D407D9}"/>
    <cellStyle name="Calculation 3 24 5" xfId="6693" xr:uid="{8A921A22-54AA-4CCD-B4DA-1C8BE2EDA98C}"/>
    <cellStyle name="Calculation 3 24_Volatility" xfId="6694" xr:uid="{E6AC36CC-A80E-4571-BC09-8B186A448B20}"/>
    <cellStyle name="Calculation 3 25" xfId="6695" xr:uid="{2CC30D0B-C159-4F81-99D5-8EFCA606B119}"/>
    <cellStyle name="Calculation 3 25 2" xfId="6696" xr:uid="{D4A2C89B-FAE3-417B-A124-75B9C74A35E8}"/>
    <cellStyle name="Calculation 3 25 2 2" xfId="6697" xr:uid="{1EC1E036-5BF9-4B59-845D-6EBE721A960C}"/>
    <cellStyle name="Calculation 3 25 2 2 2" xfId="6698" xr:uid="{646F02A3-4A82-4C5D-B3A0-045460A458D3}"/>
    <cellStyle name="Calculation 3 25 2 2 2 2" xfId="6699" xr:uid="{97E1EDE5-31FE-405C-8C74-04F265BF7BA6}"/>
    <cellStyle name="Calculation 3 25 2 2 2_Volatility" xfId="6700" xr:uid="{166A1432-8575-48DC-9B69-81D0B31FF2BE}"/>
    <cellStyle name="Calculation 3 25 2 2 3" xfId="6701" xr:uid="{3AEEB1EB-9680-421B-96C6-3A81C71F2D07}"/>
    <cellStyle name="Calculation 3 25 2 2_Volatility" xfId="6702" xr:uid="{3620F5A4-818F-4DF4-9CDF-114584683EB7}"/>
    <cellStyle name="Calculation 3 25 2 3" xfId="6703" xr:uid="{F661DED1-9BDB-4782-982E-3E3B4879E9A3}"/>
    <cellStyle name="Calculation 3 25 2 3 2" xfId="6704" xr:uid="{27C4256F-F3B1-420B-9B63-77029D43249B}"/>
    <cellStyle name="Calculation 3 25 2 3 2 2" xfId="6705" xr:uid="{330490C5-5F84-4BCE-A7ED-16C64BBC324A}"/>
    <cellStyle name="Calculation 3 25 2 3 2_Volatility" xfId="6706" xr:uid="{D8B57C80-A604-40EA-BE7F-59544C2A2903}"/>
    <cellStyle name="Calculation 3 25 2 3 3" xfId="6707" xr:uid="{3694F184-ABFF-4575-9365-C92D939846D3}"/>
    <cellStyle name="Calculation 3 25 2 3_Volatility" xfId="6708" xr:uid="{1DA3FC44-0A51-4B6D-9825-50F11A27D4A9}"/>
    <cellStyle name="Calculation 3 25 2 4" xfId="6709" xr:uid="{E03AA6C3-D9F9-454B-BEE0-0B1CB91E67B6}"/>
    <cellStyle name="Calculation 3 25 2 4 2" xfId="6710" xr:uid="{D9904D7A-57A3-4DBF-9ED4-CAF63A1130BF}"/>
    <cellStyle name="Calculation 3 25 2 4_Volatility" xfId="6711" xr:uid="{75F8C677-92FC-463E-8065-2C8A46FA0AD6}"/>
    <cellStyle name="Calculation 3 25 2 5" xfId="6712" xr:uid="{E7642227-082D-410B-A322-13A82806506A}"/>
    <cellStyle name="Calculation 3 25 2_Volatility" xfId="6713" xr:uid="{B76A6672-DCE2-4F09-9F79-50F12212FA8D}"/>
    <cellStyle name="Calculation 3 25 3" xfId="6714" xr:uid="{7D3A7731-9F3E-45C9-9178-FB660660CC35}"/>
    <cellStyle name="Calculation 3 25 3 2" xfId="6715" xr:uid="{25B95C48-CC77-4068-825B-BC7A52A93D3A}"/>
    <cellStyle name="Calculation 3 25 3 2 2" xfId="6716" xr:uid="{520E5943-BE0D-427E-BB28-BC9B9D8D1660}"/>
    <cellStyle name="Calculation 3 25 3 2_Volatility" xfId="6717" xr:uid="{BF07BE2B-BA14-4DBE-A6FA-3ADB6D60642F}"/>
    <cellStyle name="Calculation 3 25 3 3" xfId="6718" xr:uid="{8D3E38F0-B7B9-47B4-AF73-1F592DC4E2DB}"/>
    <cellStyle name="Calculation 3 25 3_Volatility" xfId="6719" xr:uid="{198C5775-08AE-4E14-9090-9BBACEFC7BF8}"/>
    <cellStyle name="Calculation 3 25 4" xfId="6720" xr:uid="{F4B8F9FB-5FDB-4570-95CD-3A840C96F5CB}"/>
    <cellStyle name="Calculation 3 25 4 2" xfId="6721" xr:uid="{4C44361D-3DD4-4802-90C0-8CAF929F6BDA}"/>
    <cellStyle name="Calculation 3 25 4_Volatility" xfId="6722" xr:uid="{8A8BC821-2AAE-4DD7-9DA2-1185797A3360}"/>
    <cellStyle name="Calculation 3 25 5" xfId="6723" xr:uid="{161AE8C8-DA28-44B8-A83E-BA72D800BD44}"/>
    <cellStyle name="Calculation 3 25_Volatility" xfId="6724" xr:uid="{2C8ADC03-69E7-4EAB-8E1D-40C682DE3123}"/>
    <cellStyle name="Calculation 3 26" xfId="6725" xr:uid="{5FCDED18-EED7-49E9-B419-1FABE2DF74A8}"/>
    <cellStyle name="Calculation 3 26 2" xfId="6726" xr:uid="{534FB222-00F8-4E01-A08A-0726B2BEBA89}"/>
    <cellStyle name="Calculation 3 26 2 2" xfId="6727" xr:uid="{F78D97FB-C308-4CB5-A455-879BB8F7ACE0}"/>
    <cellStyle name="Calculation 3 26 2 2 2" xfId="6728" xr:uid="{9AA3A62E-63F6-4926-BCB7-2B25D1087266}"/>
    <cellStyle name="Calculation 3 26 2 2 2 2" xfId="6729" xr:uid="{2180706F-56F2-4BA6-81F9-15361666D03D}"/>
    <cellStyle name="Calculation 3 26 2 2 2_Volatility" xfId="6730" xr:uid="{69DD41F0-1A41-4FEF-98CC-BC78B3C51031}"/>
    <cellStyle name="Calculation 3 26 2 2 3" xfId="6731" xr:uid="{958BE3CB-F0C2-4556-8270-7703F38EB621}"/>
    <cellStyle name="Calculation 3 26 2 2_Volatility" xfId="6732" xr:uid="{516B5E64-637D-4582-836F-8C3747502C8B}"/>
    <cellStyle name="Calculation 3 26 2 3" xfId="6733" xr:uid="{40486722-28D3-4536-BAD2-A6E174784340}"/>
    <cellStyle name="Calculation 3 26 2 3 2" xfId="6734" xr:uid="{3119B084-43AE-4267-8452-1A1E7966B5A8}"/>
    <cellStyle name="Calculation 3 26 2 3 2 2" xfId="6735" xr:uid="{4A5F6018-BEB7-49F8-80FA-E3E82631E06A}"/>
    <cellStyle name="Calculation 3 26 2 3 2_Volatility" xfId="6736" xr:uid="{67413F08-879D-46FD-93C3-1A2FE2AE791C}"/>
    <cellStyle name="Calculation 3 26 2 3 3" xfId="6737" xr:uid="{0BD7EF2A-8862-4573-88B9-8D84C921DF4B}"/>
    <cellStyle name="Calculation 3 26 2 3_Volatility" xfId="6738" xr:uid="{77FE69D8-4915-4B54-9963-2D1114ECAC67}"/>
    <cellStyle name="Calculation 3 26 2 4" xfId="6739" xr:uid="{72F9298D-ECCD-4464-9ABD-1ED78893A62A}"/>
    <cellStyle name="Calculation 3 26 2 4 2" xfId="6740" xr:uid="{56CFE6E7-65B9-49EC-B126-4A67B861FB34}"/>
    <cellStyle name="Calculation 3 26 2 4_Volatility" xfId="6741" xr:uid="{379BA684-1444-4B44-8628-1BA7E3208800}"/>
    <cellStyle name="Calculation 3 26 2 5" xfId="6742" xr:uid="{5C045028-0BD9-478E-89E6-7FD6C54B59B8}"/>
    <cellStyle name="Calculation 3 26 2_Volatility" xfId="6743" xr:uid="{3DC01A95-5704-442D-A092-0B4DFA2CE082}"/>
    <cellStyle name="Calculation 3 26 3" xfId="6744" xr:uid="{41FA72CC-8B55-4B33-8CC7-A65843CF15EF}"/>
    <cellStyle name="Calculation 3 26 3 2" xfId="6745" xr:uid="{D58EA7EA-FA59-411F-B2FB-D81DC86A53CA}"/>
    <cellStyle name="Calculation 3 26 3 2 2" xfId="6746" xr:uid="{47715240-EE53-4EAE-9494-A236D70987AF}"/>
    <cellStyle name="Calculation 3 26 3 2_Volatility" xfId="6747" xr:uid="{D8BED58F-954A-4215-8957-967B0A33A228}"/>
    <cellStyle name="Calculation 3 26 3 3" xfId="6748" xr:uid="{AB60228A-01C6-4F1B-8BC8-9305BF41356A}"/>
    <cellStyle name="Calculation 3 26 3_Volatility" xfId="6749" xr:uid="{7DCABA90-2898-4F59-9914-9E520453F2AA}"/>
    <cellStyle name="Calculation 3 26 4" xfId="6750" xr:uid="{FFFB5647-72B4-44C0-B8F1-F22947AAF900}"/>
    <cellStyle name="Calculation 3 26 4 2" xfId="6751" xr:uid="{6E24C233-DDC3-4D9F-8B28-CE64D827D732}"/>
    <cellStyle name="Calculation 3 26 4_Volatility" xfId="6752" xr:uid="{2E3BC238-EBDA-499D-BC2A-032DFBB4920A}"/>
    <cellStyle name="Calculation 3 26 5" xfId="6753" xr:uid="{1733C806-BCBF-4B9B-84FC-37E3EAE8CBE7}"/>
    <cellStyle name="Calculation 3 26_Volatility" xfId="6754" xr:uid="{C6A2E268-DE4C-48B3-AA64-ADE0DD5E3598}"/>
    <cellStyle name="Calculation 3 27" xfId="6755" xr:uid="{CF15F500-800D-45BE-97B5-AF84B730BB2D}"/>
    <cellStyle name="Calculation 3 27 2" xfId="6756" xr:uid="{54AA6402-169B-4E12-8785-1190F09327C8}"/>
    <cellStyle name="Calculation 3 27 2 2" xfId="6757" xr:uid="{DC8E7A34-EB39-429C-95B5-48CAF8B88E97}"/>
    <cellStyle name="Calculation 3 27 2 2 2" xfId="6758" xr:uid="{7E094794-7BE2-4A99-8F97-8CC53F8F234A}"/>
    <cellStyle name="Calculation 3 27 2 2 2 2" xfId="6759" xr:uid="{BD08DD06-EE08-4720-AF44-FFCC7A016B68}"/>
    <cellStyle name="Calculation 3 27 2 2 2_Volatility" xfId="6760" xr:uid="{AD817395-32F8-440C-8F0A-1FF8E2B01B8A}"/>
    <cellStyle name="Calculation 3 27 2 2 3" xfId="6761" xr:uid="{2AAC0610-65EB-41DD-A800-CF196B4BA5B8}"/>
    <cellStyle name="Calculation 3 27 2 2_Volatility" xfId="6762" xr:uid="{F0A1AED9-68F4-4708-820C-FAD6572F777D}"/>
    <cellStyle name="Calculation 3 27 2 3" xfId="6763" xr:uid="{7FF2188A-584F-42BD-BA99-43CDD5C9E97C}"/>
    <cellStyle name="Calculation 3 27 2 3 2" xfId="6764" xr:uid="{413380F9-9361-4545-B72B-2FFAF19D9897}"/>
    <cellStyle name="Calculation 3 27 2 3 2 2" xfId="6765" xr:uid="{940FD2AD-AF9E-45B4-9311-9DFB947E110A}"/>
    <cellStyle name="Calculation 3 27 2 3 2_Volatility" xfId="6766" xr:uid="{C988E8F6-5B01-4F9C-9490-91028BDC0491}"/>
    <cellStyle name="Calculation 3 27 2 3 3" xfId="6767" xr:uid="{21401A5A-41EA-4103-9022-AA817CC679F3}"/>
    <cellStyle name="Calculation 3 27 2 3_Volatility" xfId="6768" xr:uid="{CD27DE4F-8170-41E9-8842-7F896CE74D49}"/>
    <cellStyle name="Calculation 3 27 2 4" xfId="6769" xr:uid="{D5D15BCE-04F9-4EF7-8445-E325304710F5}"/>
    <cellStyle name="Calculation 3 27 2 4 2" xfId="6770" xr:uid="{65FE1D58-1B08-423B-A42E-70A8AD3CAEE6}"/>
    <cellStyle name="Calculation 3 27 2 4_Volatility" xfId="6771" xr:uid="{43ACFBC7-512D-4BFB-ADEC-8E4B4C6D4C49}"/>
    <cellStyle name="Calculation 3 27 2 5" xfId="6772" xr:uid="{BE75983F-C228-4F4D-9DB9-FC60EDC3F0B4}"/>
    <cellStyle name="Calculation 3 27 2_Volatility" xfId="6773" xr:uid="{B642A8CA-168B-4557-8FDE-507AB0D5C580}"/>
    <cellStyle name="Calculation 3 27 3" xfId="6774" xr:uid="{5E096DFE-ECDA-46D5-9F83-77C9501C9F50}"/>
    <cellStyle name="Calculation 3 27 3 2" xfId="6775" xr:uid="{857D4611-DF15-4F1F-8A2A-CC24D8843E49}"/>
    <cellStyle name="Calculation 3 27 3 2 2" xfId="6776" xr:uid="{313957B6-A29D-4D4E-B6BE-8E8A153FDD90}"/>
    <cellStyle name="Calculation 3 27 3 2_Volatility" xfId="6777" xr:uid="{ED74B936-EEC7-40A3-8990-75B30E6EB245}"/>
    <cellStyle name="Calculation 3 27 3 3" xfId="6778" xr:uid="{12C0CE90-8914-463A-B1FE-799B498F4F16}"/>
    <cellStyle name="Calculation 3 27 3_Volatility" xfId="6779" xr:uid="{F23CAC60-76CD-4CA1-A07D-AA47BBF3A385}"/>
    <cellStyle name="Calculation 3 27 4" xfId="6780" xr:uid="{99D676C2-4ADC-4D22-A5A1-321CFCA88198}"/>
    <cellStyle name="Calculation 3 27 4 2" xfId="6781" xr:uid="{636453E5-6EC7-45C0-A7EB-4792BB090351}"/>
    <cellStyle name="Calculation 3 27 4_Volatility" xfId="6782" xr:uid="{DC83AA89-BA6C-49BB-BF4B-7231643EFB65}"/>
    <cellStyle name="Calculation 3 27 5" xfId="6783" xr:uid="{8418E015-A983-4A16-8545-27F9E6F26D53}"/>
    <cellStyle name="Calculation 3 27_Volatility" xfId="6784" xr:uid="{C3E32E58-CDA8-443A-9AA7-20F4CBC682B7}"/>
    <cellStyle name="Calculation 3 28" xfId="6785" xr:uid="{DB7AFAF9-989D-4387-91A5-778700D980FD}"/>
    <cellStyle name="Calculation 3 28 2" xfId="6786" xr:uid="{05873D83-D650-470D-A8DB-A6524062E3B1}"/>
    <cellStyle name="Calculation 3 28 2 2" xfId="6787" xr:uid="{B2B72B6D-9770-4841-8038-9781B14A468C}"/>
    <cellStyle name="Calculation 3 28 2 2 2" xfId="6788" xr:uid="{E89C8F36-1CAA-46C6-A179-1F5A30AF0B24}"/>
    <cellStyle name="Calculation 3 28 2 2 2 2" xfId="6789" xr:uid="{A65E56B2-027F-40FF-A631-A560D988E0CB}"/>
    <cellStyle name="Calculation 3 28 2 2 2_Volatility" xfId="6790" xr:uid="{1D329E71-BE28-45E2-8D09-CD577D6D00DE}"/>
    <cellStyle name="Calculation 3 28 2 2 3" xfId="6791" xr:uid="{40F1C7FB-5CAB-4605-8695-D1C7DBFDCC51}"/>
    <cellStyle name="Calculation 3 28 2 2_Volatility" xfId="6792" xr:uid="{75569D33-5E5C-4CBC-B72B-9F2C3DDBA6E7}"/>
    <cellStyle name="Calculation 3 28 2 3" xfId="6793" xr:uid="{7C062A46-0912-46F1-BDE2-FFA0C7594CFA}"/>
    <cellStyle name="Calculation 3 28 2 3 2" xfId="6794" xr:uid="{825618FF-21F9-450E-9C74-5D9AA654AD88}"/>
    <cellStyle name="Calculation 3 28 2 3 2 2" xfId="6795" xr:uid="{E45FE782-9356-403D-B71E-AB543792905D}"/>
    <cellStyle name="Calculation 3 28 2 3 2_Volatility" xfId="6796" xr:uid="{C0C936B2-41EA-43E4-B9D5-B16499707160}"/>
    <cellStyle name="Calculation 3 28 2 3 3" xfId="6797" xr:uid="{96B7FADA-151D-4249-AC99-9A68283FDD45}"/>
    <cellStyle name="Calculation 3 28 2 3_Volatility" xfId="6798" xr:uid="{0CE28646-88D3-4917-8F05-55C53C697756}"/>
    <cellStyle name="Calculation 3 28 2 4" xfId="6799" xr:uid="{EC2858F8-E9B7-4B56-9BA7-E67BD93677BE}"/>
    <cellStyle name="Calculation 3 28 2 4 2" xfId="6800" xr:uid="{DAE50E9C-323E-4059-83DC-89B99C98D4B1}"/>
    <cellStyle name="Calculation 3 28 2 4_Volatility" xfId="6801" xr:uid="{BC50A94E-C285-4E74-A062-E6E4B3FD9C6F}"/>
    <cellStyle name="Calculation 3 28 2 5" xfId="6802" xr:uid="{B019077F-AF5A-4552-917C-A0F788910669}"/>
    <cellStyle name="Calculation 3 28 2_Volatility" xfId="6803" xr:uid="{2DEE4B95-04F2-4895-887A-1B65EA0097A3}"/>
    <cellStyle name="Calculation 3 28 3" xfId="6804" xr:uid="{76F974E3-31BE-47E3-9DD3-5AE3250EB376}"/>
    <cellStyle name="Calculation 3 28 3 2" xfId="6805" xr:uid="{81B7143E-7C8B-491F-9456-F8AC682AB2E6}"/>
    <cellStyle name="Calculation 3 28 3 2 2" xfId="6806" xr:uid="{6B1EA4F1-B726-4290-A17D-E84BDDA9ADEB}"/>
    <cellStyle name="Calculation 3 28 3 2_Volatility" xfId="6807" xr:uid="{740A6624-F2A8-4728-BF09-FDFBDE05AE2E}"/>
    <cellStyle name="Calculation 3 28 3 3" xfId="6808" xr:uid="{370108C1-9ABE-4F3D-BF4F-D554303D333D}"/>
    <cellStyle name="Calculation 3 28 3_Volatility" xfId="6809" xr:uid="{80E7455B-2EBE-416C-937A-7EAFABDE6670}"/>
    <cellStyle name="Calculation 3 28 4" xfId="6810" xr:uid="{76AA6AA1-9B4D-4491-AF65-E4B59D5353A2}"/>
    <cellStyle name="Calculation 3 28 4 2" xfId="6811" xr:uid="{DE93DE56-15E9-4ABE-BE68-E2EEA16BC745}"/>
    <cellStyle name="Calculation 3 28 4_Volatility" xfId="6812" xr:uid="{37296090-003E-4CB5-A865-C29047F2CFEE}"/>
    <cellStyle name="Calculation 3 28 5" xfId="6813" xr:uid="{FE7CD5A2-F613-4BD8-9483-B768B70588C3}"/>
    <cellStyle name="Calculation 3 28_Volatility" xfId="6814" xr:uid="{C1EEC7A4-ECE5-463F-B4E7-FBBD0DCBB3D0}"/>
    <cellStyle name="Calculation 3 29" xfId="6815" xr:uid="{FC597DC3-C82C-4894-93BA-80DF0D370254}"/>
    <cellStyle name="Calculation 3 29 2" xfId="6816" xr:uid="{F315A23A-D67D-4A7F-8A99-085FC9B643D8}"/>
    <cellStyle name="Calculation 3 29 2 2" xfId="6817" xr:uid="{18E21597-959C-442E-9E83-F279FFDC0AB7}"/>
    <cellStyle name="Calculation 3 29 2 2 2" xfId="6818" xr:uid="{2138E075-3359-43D4-A1AE-3076C93E8210}"/>
    <cellStyle name="Calculation 3 29 2 2 2 2" xfId="6819" xr:uid="{813B12EB-B20F-4B35-85FC-8DAB1DD117F1}"/>
    <cellStyle name="Calculation 3 29 2 2 2_Volatility" xfId="6820" xr:uid="{DBF249DE-8898-4F36-8876-639B94791AFD}"/>
    <cellStyle name="Calculation 3 29 2 2 3" xfId="6821" xr:uid="{48134422-0AC4-408D-865A-08D89BFCC964}"/>
    <cellStyle name="Calculation 3 29 2 2_Volatility" xfId="6822" xr:uid="{7CCE60BF-4DAC-4344-92E7-05CFE6EDF28C}"/>
    <cellStyle name="Calculation 3 29 2 3" xfId="6823" xr:uid="{ABF563CB-D07A-48BA-B30A-99330BD6F5E1}"/>
    <cellStyle name="Calculation 3 29 2 3 2" xfId="6824" xr:uid="{8B863B75-D7B6-4998-A082-39231FD1333F}"/>
    <cellStyle name="Calculation 3 29 2 3 2 2" xfId="6825" xr:uid="{7AABA41F-9E36-493D-A85A-3B88132B3E4C}"/>
    <cellStyle name="Calculation 3 29 2 3 2_Volatility" xfId="6826" xr:uid="{BF507D92-4875-4C53-ABB7-F4F9C98DB643}"/>
    <cellStyle name="Calculation 3 29 2 3 3" xfId="6827" xr:uid="{40B36D95-4C88-461F-A2CE-B40E10345D15}"/>
    <cellStyle name="Calculation 3 29 2 3_Volatility" xfId="6828" xr:uid="{FCA291B0-FEC6-4ACE-9FA6-15D1188839EC}"/>
    <cellStyle name="Calculation 3 29 2 4" xfId="6829" xr:uid="{785602FA-8E40-4611-83A5-868379B76421}"/>
    <cellStyle name="Calculation 3 29 2 4 2" xfId="6830" xr:uid="{C5941E7A-5600-4486-8E87-841F9DCD53FE}"/>
    <cellStyle name="Calculation 3 29 2 4_Volatility" xfId="6831" xr:uid="{68829D65-F663-429B-8985-CC7591812CF8}"/>
    <cellStyle name="Calculation 3 29 2 5" xfId="6832" xr:uid="{7F1EDC44-564D-4975-B60B-9A8459F7AA9C}"/>
    <cellStyle name="Calculation 3 29 2_Volatility" xfId="6833" xr:uid="{418D5474-36D2-42EA-A035-BE3C44D270FF}"/>
    <cellStyle name="Calculation 3 29 3" xfId="6834" xr:uid="{45DF5AD2-A042-4126-A6D5-564F3980CB5A}"/>
    <cellStyle name="Calculation 3 29 3 2" xfId="6835" xr:uid="{17A35DB2-19F0-4A48-9BE9-CA2C46D65AB7}"/>
    <cellStyle name="Calculation 3 29 3 2 2" xfId="6836" xr:uid="{329C3BEC-0B45-4C8B-858F-D96227EC3D22}"/>
    <cellStyle name="Calculation 3 29 3 2_Volatility" xfId="6837" xr:uid="{1CE82272-9AFF-4E15-88AF-7C6C8DB81B00}"/>
    <cellStyle name="Calculation 3 29 3 3" xfId="6838" xr:uid="{3946E124-54C2-47D9-BEA0-02FA0D7BF3BC}"/>
    <cellStyle name="Calculation 3 29 3_Volatility" xfId="6839" xr:uid="{5CB554B0-F769-4CD7-A168-99A3CCC74936}"/>
    <cellStyle name="Calculation 3 29 4" xfId="6840" xr:uid="{94997984-BC61-4E3C-9FCC-823A58653F76}"/>
    <cellStyle name="Calculation 3 29 4 2" xfId="6841" xr:uid="{92B316FC-BBA9-4395-8B1D-F2637F83EA10}"/>
    <cellStyle name="Calculation 3 29 4_Volatility" xfId="6842" xr:uid="{7627E9C1-6ED8-4E79-AC62-E2114C73AE0C}"/>
    <cellStyle name="Calculation 3 29 5" xfId="6843" xr:uid="{926C61F1-7BFA-41B8-BFD2-FE82424FAAAA}"/>
    <cellStyle name="Calculation 3 29_Volatility" xfId="6844" xr:uid="{DF3A9FAE-3D1C-4E9F-BE83-B5C5D086DAFE}"/>
    <cellStyle name="Calculation 3 3" xfId="6845" xr:uid="{14B20D1A-671C-4581-A7A3-DBA86025756C}"/>
    <cellStyle name="Calculation 3 3 2" xfId="6846" xr:uid="{00FA3CE1-779D-43F2-8729-4101ACAC3888}"/>
    <cellStyle name="Calculation 3 3 2 2" xfId="6847" xr:uid="{BBA019F9-5D16-48E2-B03B-4DA87C64F982}"/>
    <cellStyle name="Calculation 3 3 2 2 2" xfId="6848" xr:uid="{4054BD98-1C86-4092-A429-A31538E0CFCC}"/>
    <cellStyle name="Calculation 3 3 2 2 2 2" xfId="6849" xr:uid="{18352ABB-EE0B-4489-AC8D-1DD343DD7A32}"/>
    <cellStyle name="Calculation 3 3 2 2 2_Volatility" xfId="6850" xr:uid="{1663056D-BCBF-43B5-AF96-D69EEFED9339}"/>
    <cellStyle name="Calculation 3 3 2 2 3" xfId="6851" xr:uid="{E4B43670-FF51-456D-A008-E6F02D986DD6}"/>
    <cellStyle name="Calculation 3 3 2 2_Volatility" xfId="6852" xr:uid="{50937115-9573-4F9B-85E2-C4A4A6EAE345}"/>
    <cellStyle name="Calculation 3 3 2 3" xfId="6853" xr:uid="{42FB1458-289F-4968-BCC1-8168AA5B9032}"/>
    <cellStyle name="Calculation 3 3 2 3 2" xfId="6854" xr:uid="{52E15A11-A30E-4A6F-AC51-76B96A01B394}"/>
    <cellStyle name="Calculation 3 3 2 3 2 2" xfId="6855" xr:uid="{75FCB9E4-6348-4887-9789-02B563B723C2}"/>
    <cellStyle name="Calculation 3 3 2 3 2_Volatility" xfId="6856" xr:uid="{BC18E6C8-1C20-4D3B-888D-CD0F7BD214D5}"/>
    <cellStyle name="Calculation 3 3 2 3 3" xfId="6857" xr:uid="{6C6F4647-A2A0-4034-B382-F64C8E22987C}"/>
    <cellStyle name="Calculation 3 3 2 3_Volatility" xfId="6858" xr:uid="{8B209316-6409-4425-9303-6997955E16A6}"/>
    <cellStyle name="Calculation 3 3 2 4" xfId="6859" xr:uid="{85AE2040-B436-4124-8263-A8AA42DA596C}"/>
    <cellStyle name="Calculation 3 3 2 4 2" xfId="6860" xr:uid="{701514A1-4E68-4C80-BCED-B405937CCD51}"/>
    <cellStyle name="Calculation 3 3 2 4_Volatility" xfId="6861" xr:uid="{732AF8A1-CB62-4CE9-B580-206D46AF38D4}"/>
    <cellStyle name="Calculation 3 3 2 5" xfId="6862" xr:uid="{4BC68744-18A4-439B-8680-021381A62003}"/>
    <cellStyle name="Calculation 3 3 2_Volatility" xfId="6863" xr:uid="{0CFD9D83-83DD-4B29-B89E-7A9BB77503B0}"/>
    <cellStyle name="Calculation 3 3 3" xfId="6864" xr:uid="{93FD219E-5E6A-40AB-9FEC-AEA138BC1E89}"/>
    <cellStyle name="Calculation 3 3 3 2" xfId="6865" xr:uid="{28E33353-1497-4107-8CE0-70E968C4BB5D}"/>
    <cellStyle name="Calculation 3 3 3 2 2" xfId="6866" xr:uid="{DBB67FC5-EC44-4816-8D0F-C55A7A226EE6}"/>
    <cellStyle name="Calculation 3 3 3 2_Volatility" xfId="6867" xr:uid="{6523EAE1-A347-421E-AE4C-F33E435C46F6}"/>
    <cellStyle name="Calculation 3 3 3 3" xfId="6868" xr:uid="{3829702C-B82D-4E02-ACC4-9456B8155BC8}"/>
    <cellStyle name="Calculation 3 3 3_Volatility" xfId="6869" xr:uid="{F1B16D04-B5E3-4D0C-9052-816665A02D1C}"/>
    <cellStyle name="Calculation 3 3 4" xfId="6870" xr:uid="{12BF261A-C3BA-4357-B982-3B9BD5432078}"/>
    <cellStyle name="Calculation 3 3 4 2" xfId="6871" xr:uid="{B9525463-4BA7-4083-B53E-DE31EF0F2F3D}"/>
    <cellStyle name="Calculation 3 3 4_Volatility" xfId="6872" xr:uid="{DBA7F505-25C5-4713-8CC1-9FD79FEDF989}"/>
    <cellStyle name="Calculation 3 3 5" xfId="6873" xr:uid="{0B5B741E-6E44-43A8-AAEB-E20B3172E20A}"/>
    <cellStyle name="Calculation 3 3_Volatility" xfId="6874" xr:uid="{8A4B0D54-3242-45D9-B732-592CD4F3F298}"/>
    <cellStyle name="Calculation 3 30" xfId="6875" xr:uid="{21121609-1845-48B6-A50F-49263833E1CD}"/>
    <cellStyle name="Calculation 3 30 2" xfId="6876" xr:uid="{6FB00E10-C5E7-4756-B5EB-C92A415FC24B}"/>
    <cellStyle name="Calculation 3 30 2 2" xfId="6877" xr:uid="{879DE13F-E2AA-45C5-A627-591CA5B3371D}"/>
    <cellStyle name="Calculation 3 30 2 2 2" xfId="6878" xr:uid="{641EF5F3-D590-4CA3-9DF8-41660AD69ADC}"/>
    <cellStyle name="Calculation 3 30 2 2 2 2" xfId="6879" xr:uid="{A3F5F7B0-DFB6-4320-8329-3D3B2A1A3F79}"/>
    <cellStyle name="Calculation 3 30 2 2 2_Volatility" xfId="6880" xr:uid="{D5A8DE10-7C91-4741-9181-A9A73C05C5E2}"/>
    <cellStyle name="Calculation 3 30 2 2 3" xfId="6881" xr:uid="{C9DF88A6-DAFC-4C1F-BABF-A27C24E32E35}"/>
    <cellStyle name="Calculation 3 30 2 2_Volatility" xfId="6882" xr:uid="{6B7A76AF-C0E9-41D1-BDB9-6DFEF5937BB1}"/>
    <cellStyle name="Calculation 3 30 2 3" xfId="6883" xr:uid="{DE5285AE-09C6-4009-B09F-2E9B98490782}"/>
    <cellStyle name="Calculation 3 30 2 3 2" xfId="6884" xr:uid="{C4ABD336-D6BF-4058-9DC5-B38787BCDE93}"/>
    <cellStyle name="Calculation 3 30 2 3 2 2" xfId="6885" xr:uid="{788EA989-1FFF-4B04-A3E4-7EC6EA26F849}"/>
    <cellStyle name="Calculation 3 30 2 3 2_Volatility" xfId="6886" xr:uid="{512BED7D-FB72-41A1-8D4A-0FA681BFDD78}"/>
    <cellStyle name="Calculation 3 30 2 3 3" xfId="6887" xr:uid="{D9E14232-96C9-43D0-B84E-4731A2AE65ED}"/>
    <cellStyle name="Calculation 3 30 2 3_Volatility" xfId="6888" xr:uid="{10C1EE49-650B-4E6D-BA38-4AFBC42C814A}"/>
    <cellStyle name="Calculation 3 30 2 4" xfId="6889" xr:uid="{238BC6DA-DA84-443F-AD9D-86A45D7F4347}"/>
    <cellStyle name="Calculation 3 30 2 4 2" xfId="6890" xr:uid="{79D5B502-59E2-4D33-B328-38159F316550}"/>
    <cellStyle name="Calculation 3 30 2 4_Volatility" xfId="6891" xr:uid="{C80A8486-D8A9-453C-BE3A-E76E3FEA33D2}"/>
    <cellStyle name="Calculation 3 30 2 5" xfId="6892" xr:uid="{36419B00-31C3-43B4-9007-3E2DD10F97BE}"/>
    <cellStyle name="Calculation 3 30 2_Volatility" xfId="6893" xr:uid="{94FA26AD-CD90-470D-B2FD-37AFB074E247}"/>
    <cellStyle name="Calculation 3 30 3" xfId="6894" xr:uid="{378CBD0A-90D3-4F47-9D21-E95CAA5D1B7B}"/>
    <cellStyle name="Calculation 3 30 3 2" xfId="6895" xr:uid="{39E62764-CF93-4370-892A-FC13B26C65D6}"/>
    <cellStyle name="Calculation 3 30 3 2 2" xfId="6896" xr:uid="{1CC60014-9B4C-4619-9A03-74D4B424BA48}"/>
    <cellStyle name="Calculation 3 30 3 2_Volatility" xfId="6897" xr:uid="{594A1E53-64E6-4A27-AE35-AB7B084A0F86}"/>
    <cellStyle name="Calculation 3 30 3 3" xfId="6898" xr:uid="{9C0BF617-8D8F-43FD-9D92-234A05865F23}"/>
    <cellStyle name="Calculation 3 30 3_Volatility" xfId="6899" xr:uid="{6D1A234D-4D14-4848-ACED-E83CA08F1573}"/>
    <cellStyle name="Calculation 3 30 4" xfId="6900" xr:uid="{E4D8474C-1904-48FF-BB40-6F5DB44210AF}"/>
    <cellStyle name="Calculation 3 30 4 2" xfId="6901" xr:uid="{78FBDB6C-BD53-4CEE-938A-2C1BB1DBCA8C}"/>
    <cellStyle name="Calculation 3 30 4_Volatility" xfId="6902" xr:uid="{D3D45D4A-D3BD-441E-8AB1-802F0FDD82E6}"/>
    <cellStyle name="Calculation 3 30 5" xfId="6903" xr:uid="{D17C8CBA-FEB9-42C1-B92F-BEE4F7BA01C0}"/>
    <cellStyle name="Calculation 3 30_Volatility" xfId="6904" xr:uid="{6AF4FB74-0C8B-4B01-85F0-2DD68229410C}"/>
    <cellStyle name="Calculation 3 31" xfId="6905" xr:uid="{193D8C42-5DD3-4269-AB90-221815094D8B}"/>
    <cellStyle name="Calculation 3 31 2" xfId="6906" xr:uid="{178667F3-0C5E-4983-A732-DE522490ADD1}"/>
    <cellStyle name="Calculation 3 31 2 2" xfId="6907" xr:uid="{0DDE8377-C39A-4A35-88C9-28A2BFC71129}"/>
    <cellStyle name="Calculation 3 31 2 2 2" xfId="6908" xr:uid="{7E933DBC-9D54-4D4A-97FE-59CE18ECDFA6}"/>
    <cellStyle name="Calculation 3 31 2 2 2 2" xfId="6909" xr:uid="{B6752FCE-8801-412D-8DB3-C0DDE89A8031}"/>
    <cellStyle name="Calculation 3 31 2 2 2_Volatility" xfId="6910" xr:uid="{EDF2AB01-FEBA-4B0A-A5D3-314B1598E9E9}"/>
    <cellStyle name="Calculation 3 31 2 2 3" xfId="6911" xr:uid="{5982DB42-8AD3-4F7B-9F41-F5F2947DF8E9}"/>
    <cellStyle name="Calculation 3 31 2 2_Volatility" xfId="6912" xr:uid="{A8E1F369-B122-4331-BECA-F64842D4D79A}"/>
    <cellStyle name="Calculation 3 31 2 3" xfId="6913" xr:uid="{F6227314-416A-4A5D-9208-666A9A0CC570}"/>
    <cellStyle name="Calculation 3 31 2 3 2" xfId="6914" xr:uid="{D3A0CDAF-09FB-4D0A-8E93-20CB842FC89C}"/>
    <cellStyle name="Calculation 3 31 2 3 2 2" xfId="6915" xr:uid="{ACB720A5-579A-4662-BACE-B57FC2ACB922}"/>
    <cellStyle name="Calculation 3 31 2 3 2_Volatility" xfId="6916" xr:uid="{FDFCFC38-9EE5-414E-A2AD-65258D3F23FC}"/>
    <cellStyle name="Calculation 3 31 2 3 3" xfId="6917" xr:uid="{B7070E63-CB20-4B53-9479-6F937B6F592B}"/>
    <cellStyle name="Calculation 3 31 2 3_Volatility" xfId="6918" xr:uid="{717A21BE-5D8D-4504-8C37-D7D624E12986}"/>
    <cellStyle name="Calculation 3 31 2 4" xfId="6919" xr:uid="{EC5CB51A-56EF-4579-9FF3-E1C425E20C21}"/>
    <cellStyle name="Calculation 3 31 2 4 2" xfId="6920" xr:uid="{B9E25901-2516-47B7-83E7-D2BD673090B3}"/>
    <cellStyle name="Calculation 3 31 2 4_Volatility" xfId="6921" xr:uid="{792B1FBF-8F7D-4B3C-8F6F-D408BD2DD85F}"/>
    <cellStyle name="Calculation 3 31 2 5" xfId="6922" xr:uid="{5791D0D5-0B5B-4E47-8E6D-E75D7AACE2DE}"/>
    <cellStyle name="Calculation 3 31 2_Volatility" xfId="6923" xr:uid="{AA334FC5-8CC8-41D4-BD05-F0D5FCE8F956}"/>
    <cellStyle name="Calculation 3 31 3" xfId="6924" xr:uid="{4862DB39-8258-45FE-B1A6-810A0318EF1D}"/>
    <cellStyle name="Calculation 3 31 3 2" xfId="6925" xr:uid="{BEA830D5-1817-46F1-B4AA-62840566309A}"/>
    <cellStyle name="Calculation 3 31 3 2 2" xfId="6926" xr:uid="{008515AD-7307-4A3A-9BD9-66C8CAF34D78}"/>
    <cellStyle name="Calculation 3 31 3 2_Volatility" xfId="6927" xr:uid="{1324D542-91FC-4840-89E9-1FC86F92F9E8}"/>
    <cellStyle name="Calculation 3 31 3 3" xfId="6928" xr:uid="{3B0147D5-BAE9-450C-AE38-48095306BCE0}"/>
    <cellStyle name="Calculation 3 31 3_Volatility" xfId="6929" xr:uid="{45AEFFE3-8112-4E72-B9B2-84E50295FF41}"/>
    <cellStyle name="Calculation 3 31 4" xfId="6930" xr:uid="{A9635B5F-B3A4-416C-B002-6889BAC26DAC}"/>
    <cellStyle name="Calculation 3 31 4 2" xfId="6931" xr:uid="{22CE78C6-4D9B-4064-AA25-84A7552404B2}"/>
    <cellStyle name="Calculation 3 31 4_Volatility" xfId="6932" xr:uid="{91ED3C19-3AF6-44A5-A3AC-6D2F4D6FC77F}"/>
    <cellStyle name="Calculation 3 31 5" xfId="6933" xr:uid="{0B10B5CE-44C2-4BBB-929A-743D486FF935}"/>
    <cellStyle name="Calculation 3 31_Volatility" xfId="6934" xr:uid="{CB517D3D-5A38-4BFC-909B-725B7CD15C7C}"/>
    <cellStyle name="Calculation 3 32" xfId="6935" xr:uid="{21E7B9B2-7796-426B-8760-CFA1615EB928}"/>
    <cellStyle name="Calculation 3 32 2" xfId="6936" xr:uid="{CC4DA037-CBA4-4DE3-A743-B338B2537143}"/>
    <cellStyle name="Calculation 3 32 2 2" xfId="6937" xr:uid="{3E08447C-1DA2-4A3B-8573-AE3942CA7ADB}"/>
    <cellStyle name="Calculation 3 32 2 2 2" xfId="6938" xr:uid="{BE854CBF-E33D-4F6C-9B84-9022496364B2}"/>
    <cellStyle name="Calculation 3 32 2 2 2 2" xfId="6939" xr:uid="{6310883A-82E9-40B8-9423-EE4D00420439}"/>
    <cellStyle name="Calculation 3 32 2 2 2_Volatility" xfId="6940" xr:uid="{85682DBE-1EE3-4814-A60D-7FC3F3CA8394}"/>
    <cellStyle name="Calculation 3 32 2 2 3" xfId="6941" xr:uid="{5FF86066-06D7-431F-9949-361E6456D8EB}"/>
    <cellStyle name="Calculation 3 32 2 2_Volatility" xfId="6942" xr:uid="{56298A28-2C91-43F9-AF4B-F91303D7C5C6}"/>
    <cellStyle name="Calculation 3 32 2 3" xfId="6943" xr:uid="{5CE24EA3-E53C-48F5-870D-12220FB1DEFD}"/>
    <cellStyle name="Calculation 3 32 2 3 2" xfId="6944" xr:uid="{A7B646A2-6804-4DB9-8C65-AF42BB2CA9CD}"/>
    <cellStyle name="Calculation 3 32 2 3 2 2" xfId="6945" xr:uid="{328B228E-A4E0-4038-B010-AE0E9A55C170}"/>
    <cellStyle name="Calculation 3 32 2 3 2_Volatility" xfId="6946" xr:uid="{D1499F5B-1DB3-47CD-8C67-A4FA7551F815}"/>
    <cellStyle name="Calculation 3 32 2 3 3" xfId="6947" xr:uid="{BCD06CEF-FDA4-4E84-AC4E-87C6E8376178}"/>
    <cellStyle name="Calculation 3 32 2 3_Volatility" xfId="6948" xr:uid="{6F9C7E6E-69D2-4F22-83A9-9B6BD77FA86A}"/>
    <cellStyle name="Calculation 3 32 2 4" xfId="6949" xr:uid="{D01C743D-F0F4-4287-82CB-7274A582A7F7}"/>
    <cellStyle name="Calculation 3 32 2 4 2" xfId="6950" xr:uid="{0C9DE478-6B15-4FA1-ADB6-A74E6472F4FB}"/>
    <cellStyle name="Calculation 3 32 2 4_Volatility" xfId="6951" xr:uid="{17C35400-F8BD-472A-AF60-2906C9F0AA8D}"/>
    <cellStyle name="Calculation 3 32 2 5" xfId="6952" xr:uid="{24B46CA9-9B59-44D1-B39E-D4CEBCCA87A4}"/>
    <cellStyle name="Calculation 3 32 2_Volatility" xfId="6953" xr:uid="{4FF33CB5-9C6A-457E-B741-353EF4426D40}"/>
    <cellStyle name="Calculation 3 32 3" xfId="6954" xr:uid="{6AFEA0EC-1A98-40A9-B5F7-6F34ADF762D8}"/>
    <cellStyle name="Calculation 3 32 3 2" xfId="6955" xr:uid="{E3233954-72BC-4F6F-9583-87DDCF002A8A}"/>
    <cellStyle name="Calculation 3 32 3 2 2" xfId="6956" xr:uid="{A666FB4B-B7BE-4C63-94B1-9B5068942D10}"/>
    <cellStyle name="Calculation 3 32 3 2_Volatility" xfId="6957" xr:uid="{32703DBF-143F-4363-9A8E-DBF9B6CCC684}"/>
    <cellStyle name="Calculation 3 32 3 3" xfId="6958" xr:uid="{404F8D1F-AF40-4FAD-BD52-DD789C45600D}"/>
    <cellStyle name="Calculation 3 32 3_Volatility" xfId="6959" xr:uid="{788DEAED-81CD-4CAB-B95B-6F7C824D127A}"/>
    <cellStyle name="Calculation 3 32 4" xfId="6960" xr:uid="{C1E93D8E-5219-4177-9466-022756C7F7F0}"/>
    <cellStyle name="Calculation 3 32 4 2" xfId="6961" xr:uid="{92A0D32F-4DAE-45F6-91CC-3D5D8FCFA155}"/>
    <cellStyle name="Calculation 3 32 4_Volatility" xfId="6962" xr:uid="{380ACAE1-41CF-446C-B503-70C6C4F4DB9A}"/>
    <cellStyle name="Calculation 3 32 5" xfId="6963" xr:uid="{142478B5-2A1F-4331-BDE0-A0803B09AA2F}"/>
    <cellStyle name="Calculation 3 32_Volatility" xfId="6964" xr:uid="{EE4CF468-E752-4E52-9921-D3C978F7C5E5}"/>
    <cellStyle name="Calculation 3 33" xfId="6965" xr:uid="{FC70FD25-7101-4CF9-9204-A4B9F81E523B}"/>
    <cellStyle name="Calculation 3 33 2" xfId="6966" xr:uid="{5DC0B931-F618-465A-AAB7-C0C16718463E}"/>
    <cellStyle name="Calculation 3 33 2 2" xfId="6967" xr:uid="{EEE2B310-A0B8-4EB1-8F87-3092DB599FFC}"/>
    <cellStyle name="Calculation 3 33 2 2 2" xfId="6968" xr:uid="{A6FEA070-BD4A-406B-B0FE-9D1ED7138DEA}"/>
    <cellStyle name="Calculation 3 33 2 2 2 2" xfId="6969" xr:uid="{4BDDEA19-BC43-438A-8DB4-4A782287E6D4}"/>
    <cellStyle name="Calculation 3 33 2 2 2_Volatility" xfId="6970" xr:uid="{5AEF0FE0-1905-42F9-9972-1465F2284105}"/>
    <cellStyle name="Calculation 3 33 2 2 3" xfId="6971" xr:uid="{C6C32118-D3EC-410B-9F08-E1FEE3F8A5C4}"/>
    <cellStyle name="Calculation 3 33 2 2_Volatility" xfId="6972" xr:uid="{D5145399-5DD7-403B-9724-81BF5B431D78}"/>
    <cellStyle name="Calculation 3 33 2 3" xfId="6973" xr:uid="{BE935EDB-B4CB-49FE-965F-F6270D4D566F}"/>
    <cellStyle name="Calculation 3 33 2 3 2" xfId="6974" xr:uid="{24D78634-3692-4E06-B197-CF0201507877}"/>
    <cellStyle name="Calculation 3 33 2 3 2 2" xfId="6975" xr:uid="{530B890F-E282-4330-9197-BDF9E58AC89B}"/>
    <cellStyle name="Calculation 3 33 2 3 2_Volatility" xfId="6976" xr:uid="{201C2A1E-924F-4A7C-8712-945619E199C2}"/>
    <cellStyle name="Calculation 3 33 2 3 3" xfId="6977" xr:uid="{4BDE20C7-A532-4F2A-8874-F9EB4CACA518}"/>
    <cellStyle name="Calculation 3 33 2 3_Volatility" xfId="6978" xr:uid="{5732044C-3DA6-4DCF-9ED1-DE8B7B051C03}"/>
    <cellStyle name="Calculation 3 33 2 4" xfId="6979" xr:uid="{63DC7D80-1554-4C67-BFC4-98F05047963D}"/>
    <cellStyle name="Calculation 3 33 2 4 2" xfId="6980" xr:uid="{67BE2247-B280-4EA7-917E-17BAA847E7A2}"/>
    <cellStyle name="Calculation 3 33 2 4_Volatility" xfId="6981" xr:uid="{26E0D5F6-2C43-4989-BB7D-AEC5D2D0C39E}"/>
    <cellStyle name="Calculation 3 33 2 5" xfId="6982" xr:uid="{1B911D7B-E143-4FD2-AAE3-52D257ED0430}"/>
    <cellStyle name="Calculation 3 33 2_Volatility" xfId="6983" xr:uid="{9E733FEC-5F1E-4B50-B839-882AF56F2485}"/>
    <cellStyle name="Calculation 3 33 3" xfId="6984" xr:uid="{6BFDB4CC-7040-4154-AB08-2FA8D7E3408A}"/>
    <cellStyle name="Calculation 3 33 3 2" xfId="6985" xr:uid="{109C9C4A-926B-47B6-A18E-4DA513A05DFC}"/>
    <cellStyle name="Calculation 3 33 3 2 2" xfId="6986" xr:uid="{4A47A882-5336-4E3F-87A7-991C69C84823}"/>
    <cellStyle name="Calculation 3 33 3 2_Volatility" xfId="6987" xr:uid="{9AD612B6-39D4-4244-923F-042D4A9F5EFB}"/>
    <cellStyle name="Calculation 3 33 3 3" xfId="6988" xr:uid="{89B4C19C-FD53-4C20-A801-E7D7EB9D2D5E}"/>
    <cellStyle name="Calculation 3 33 3_Volatility" xfId="6989" xr:uid="{01154C65-AE86-4208-96A8-AA212B2F8E65}"/>
    <cellStyle name="Calculation 3 33 4" xfId="6990" xr:uid="{51614545-7E23-477A-B675-4F62F2FBB907}"/>
    <cellStyle name="Calculation 3 33 4 2" xfId="6991" xr:uid="{2E8037E2-4D1D-48C5-91A9-DECD2AF867B2}"/>
    <cellStyle name="Calculation 3 33 4_Volatility" xfId="6992" xr:uid="{720CC348-0D8C-4CA5-A676-771C37F76C45}"/>
    <cellStyle name="Calculation 3 33 5" xfId="6993" xr:uid="{54945F84-22DB-44CC-A851-D1CCCAF9E320}"/>
    <cellStyle name="Calculation 3 33_Volatility" xfId="6994" xr:uid="{89E42426-A7E3-4869-8992-5BAE8A03AB51}"/>
    <cellStyle name="Calculation 3 34" xfId="6995" xr:uid="{93BBFD28-C37C-4ADE-9387-26EAA1755927}"/>
    <cellStyle name="Calculation 3 34 2" xfId="6996" xr:uid="{4146CA77-4F16-4511-A510-6B873BC0D5C3}"/>
    <cellStyle name="Calculation 3 34 2 2" xfId="6997" xr:uid="{A9ADDCDC-42AD-449A-9DCC-CBEDD22E4CD8}"/>
    <cellStyle name="Calculation 3 34 2 2 2" xfId="6998" xr:uid="{2BDD6541-F190-4B61-9DF0-B1D91150300F}"/>
    <cellStyle name="Calculation 3 34 2 2 2 2" xfId="6999" xr:uid="{91D73373-F247-4B22-B6BB-453D8E78F2DE}"/>
    <cellStyle name="Calculation 3 34 2 2 2_Volatility" xfId="7000" xr:uid="{32C25836-0332-401A-ABD2-C847080F63AF}"/>
    <cellStyle name="Calculation 3 34 2 2 3" xfId="7001" xr:uid="{F605C759-5346-4512-B356-02EEB0FA4AE8}"/>
    <cellStyle name="Calculation 3 34 2 2_Volatility" xfId="7002" xr:uid="{9272A4A1-0E79-44C7-8A72-1A71C1AC2495}"/>
    <cellStyle name="Calculation 3 34 2 3" xfId="7003" xr:uid="{C0F57E3B-E0D2-4317-B071-451FB73D2672}"/>
    <cellStyle name="Calculation 3 34 2 3 2" xfId="7004" xr:uid="{B779FEEA-9D29-4242-A0A7-1647151D5270}"/>
    <cellStyle name="Calculation 3 34 2 3 2 2" xfId="7005" xr:uid="{36A0F668-F901-4249-A062-B9D51BE274E9}"/>
    <cellStyle name="Calculation 3 34 2 3 2_Volatility" xfId="7006" xr:uid="{27349F8B-3D31-496F-987C-5A9E327617A1}"/>
    <cellStyle name="Calculation 3 34 2 3 3" xfId="7007" xr:uid="{CF93960B-046C-4B25-8E9C-16AC5B69D084}"/>
    <cellStyle name="Calculation 3 34 2 3_Volatility" xfId="7008" xr:uid="{1B75A580-A712-4897-9A02-D5B7DB2888A1}"/>
    <cellStyle name="Calculation 3 34 2 4" xfId="7009" xr:uid="{AE919CEA-AAFA-4DF1-9E52-A4C3EA024EAE}"/>
    <cellStyle name="Calculation 3 34 2 4 2" xfId="7010" xr:uid="{0562E29F-C32E-4FB3-924A-A4B159116192}"/>
    <cellStyle name="Calculation 3 34 2 4_Volatility" xfId="7011" xr:uid="{ED05C264-C286-4596-A1DA-84FDDAA4C7C7}"/>
    <cellStyle name="Calculation 3 34 2 5" xfId="7012" xr:uid="{84C86065-A9E5-4A1F-88E6-E8DF2ADDC0E0}"/>
    <cellStyle name="Calculation 3 34 2_Volatility" xfId="7013" xr:uid="{0FE0E51D-59B1-4C07-A67D-60F041D84D6D}"/>
    <cellStyle name="Calculation 3 34 3" xfId="7014" xr:uid="{4A3DE9BB-3297-47C8-9E2E-066677A61577}"/>
    <cellStyle name="Calculation 3 34 3 2" xfId="7015" xr:uid="{E84D16A3-AE6B-4CA9-B316-969CFC4A2743}"/>
    <cellStyle name="Calculation 3 34 3 2 2" xfId="7016" xr:uid="{33E77181-D267-4E4A-964E-B31FF77DAE41}"/>
    <cellStyle name="Calculation 3 34 3 2_Volatility" xfId="7017" xr:uid="{07B6D389-4ED6-4D80-929A-9BD0607E1DEB}"/>
    <cellStyle name="Calculation 3 34 3 3" xfId="7018" xr:uid="{2FA4A195-D2F9-4340-BF10-75CD7D61856F}"/>
    <cellStyle name="Calculation 3 34 3_Volatility" xfId="7019" xr:uid="{B7927796-97A0-4C78-998D-BBEED92B96AC}"/>
    <cellStyle name="Calculation 3 34 4" xfId="7020" xr:uid="{38F27DDC-D892-4188-87E8-FF096BD8D11D}"/>
    <cellStyle name="Calculation 3 34 4 2" xfId="7021" xr:uid="{0FE980F5-977A-4453-9A5D-024C43DA538C}"/>
    <cellStyle name="Calculation 3 34 4_Volatility" xfId="7022" xr:uid="{C461A440-D168-4621-973F-100B7D40666E}"/>
    <cellStyle name="Calculation 3 34 5" xfId="7023" xr:uid="{175F742A-BB2B-4B9D-932E-0D44A42377EC}"/>
    <cellStyle name="Calculation 3 34_Volatility" xfId="7024" xr:uid="{2E2FCC40-2C5C-4925-8C15-208CBCEA58EE}"/>
    <cellStyle name="Calculation 3 35" xfId="7025" xr:uid="{3496B619-37BC-4AC0-A080-72EA21D21F8A}"/>
    <cellStyle name="Calculation 3 35 2" xfId="7026" xr:uid="{905161BA-9E36-4F68-A0C2-7373A072D3B4}"/>
    <cellStyle name="Calculation 3 35 2 2" xfId="7027" xr:uid="{30D706E8-BE13-4F01-9BAA-9325EDFD5903}"/>
    <cellStyle name="Calculation 3 35 2 2 2" xfId="7028" xr:uid="{92DEEC96-BFBE-42DA-B2A5-022688F43F6B}"/>
    <cellStyle name="Calculation 3 35 2 2 2 2" xfId="7029" xr:uid="{702CB209-E4A1-4937-B40C-79B4933B5AD5}"/>
    <cellStyle name="Calculation 3 35 2 2 2_Volatility" xfId="7030" xr:uid="{E11787C4-9B15-43DE-AF03-1113DBAE1473}"/>
    <cellStyle name="Calculation 3 35 2 2 3" xfId="7031" xr:uid="{903BC103-9365-410A-BEB8-A2C66F55A53A}"/>
    <cellStyle name="Calculation 3 35 2 2_Volatility" xfId="7032" xr:uid="{E224B477-4ABE-4F26-AA6D-4C7E0E70AB02}"/>
    <cellStyle name="Calculation 3 35 2 3" xfId="7033" xr:uid="{4BE7EA19-8B56-4700-A430-22715B7C1A23}"/>
    <cellStyle name="Calculation 3 35 2 3 2" xfId="7034" xr:uid="{2BD253ED-B423-4442-AAEC-62C61654527C}"/>
    <cellStyle name="Calculation 3 35 2 3 2 2" xfId="7035" xr:uid="{30EAE557-DA3C-4B2A-936B-EEB79274AA59}"/>
    <cellStyle name="Calculation 3 35 2 3 2_Volatility" xfId="7036" xr:uid="{F1713EF2-DA08-43B7-9B49-70807AFB0A68}"/>
    <cellStyle name="Calculation 3 35 2 3 3" xfId="7037" xr:uid="{3586E24D-35F5-4126-B0B2-339E6E1EE230}"/>
    <cellStyle name="Calculation 3 35 2 3_Volatility" xfId="7038" xr:uid="{313B5BD2-1134-4E09-A0FE-EC37D3F6F474}"/>
    <cellStyle name="Calculation 3 35 2 4" xfId="7039" xr:uid="{AD7E9161-6CAC-463D-BBC4-6617DE854ACB}"/>
    <cellStyle name="Calculation 3 35 2 4 2" xfId="7040" xr:uid="{C277DCF0-8FB1-47EF-AAA2-F73586BFFC93}"/>
    <cellStyle name="Calculation 3 35 2 4_Volatility" xfId="7041" xr:uid="{E404FD38-7E4F-4C3D-A354-4D3FF7518F93}"/>
    <cellStyle name="Calculation 3 35 2 5" xfId="7042" xr:uid="{34F7B020-7B55-4765-8A5A-EFB283D615DC}"/>
    <cellStyle name="Calculation 3 35 2_Volatility" xfId="7043" xr:uid="{48E6037C-0215-41CF-AF1F-336E9860DBAA}"/>
    <cellStyle name="Calculation 3 35 3" xfId="7044" xr:uid="{2E40E9D6-2415-4D9E-B4F2-16878B531CB5}"/>
    <cellStyle name="Calculation 3 35 3 2" xfId="7045" xr:uid="{D974959A-CB53-4394-AFCA-EA05D2555036}"/>
    <cellStyle name="Calculation 3 35 3 2 2" xfId="7046" xr:uid="{1BBE2412-0A1A-4367-B99C-4DC17FCAEF49}"/>
    <cellStyle name="Calculation 3 35 3 2_Volatility" xfId="7047" xr:uid="{C4B86C71-7D4D-43D0-BD24-A8B76D3F503C}"/>
    <cellStyle name="Calculation 3 35 3 3" xfId="7048" xr:uid="{562A6934-63F6-4217-8DD0-512F81C57CAD}"/>
    <cellStyle name="Calculation 3 35 3_Volatility" xfId="7049" xr:uid="{042EDF36-72FC-4510-BF37-D391CDB28ADC}"/>
    <cellStyle name="Calculation 3 35 4" xfId="7050" xr:uid="{CCAAD109-AE0E-4FF5-B00C-31B0BB738755}"/>
    <cellStyle name="Calculation 3 35 4 2" xfId="7051" xr:uid="{3BE4E3DA-5225-4335-BD54-2B05A6EBB5F1}"/>
    <cellStyle name="Calculation 3 35 4_Volatility" xfId="7052" xr:uid="{DD7FB797-3022-4652-9390-906444697F6C}"/>
    <cellStyle name="Calculation 3 35 5" xfId="7053" xr:uid="{08CE925C-BD45-4C10-BC52-A7DBB24133BB}"/>
    <cellStyle name="Calculation 3 35_Volatility" xfId="7054" xr:uid="{708B2F65-8972-4D76-BB31-9B2F1B501868}"/>
    <cellStyle name="Calculation 3 36" xfId="7055" xr:uid="{F8987C66-2F54-45B0-AA01-3213E441373D}"/>
    <cellStyle name="Calculation 3 36 2" xfId="7056" xr:uid="{D6D94726-5AA4-456A-A979-0C6A576C43E4}"/>
    <cellStyle name="Calculation 3 36 2 2" xfId="7057" xr:uid="{6491A170-FA0D-4BF8-87C0-F29195B0BAC7}"/>
    <cellStyle name="Calculation 3 36 2 2 2" xfId="7058" xr:uid="{DFCBC1BC-7568-4C56-9F4D-8FECFA7EC842}"/>
    <cellStyle name="Calculation 3 36 2 2 2 2" xfId="7059" xr:uid="{959B7A75-4B4E-436F-988D-423EFE975A76}"/>
    <cellStyle name="Calculation 3 36 2 2 2_Volatility" xfId="7060" xr:uid="{2298BF76-8F01-4E5D-BF45-B1B5D15A44B6}"/>
    <cellStyle name="Calculation 3 36 2 2 3" xfId="7061" xr:uid="{1975911F-D2CB-486E-9E8A-A5F95B91148E}"/>
    <cellStyle name="Calculation 3 36 2 2_Volatility" xfId="7062" xr:uid="{DCF72CDF-FAB5-4939-A9F2-3B8EEC1B1E48}"/>
    <cellStyle name="Calculation 3 36 2 3" xfId="7063" xr:uid="{CAC2471A-5DE8-46AC-B2D0-602FF63B58BE}"/>
    <cellStyle name="Calculation 3 36 2 3 2" xfId="7064" xr:uid="{1A3856B1-D158-4080-9E92-B2D750FC5E39}"/>
    <cellStyle name="Calculation 3 36 2 3 2 2" xfId="7065" xr:uid="{AD92B4A0-C77D-4A77-91B0-F5A2713508B9}"/>
    <cellStyle name="Calculation 3 36 2 3 2_Volatility" xfId="7066" xr:uid="{63C3601F-59AE-488F-B9DE-D60C65ABC287}"/>
    <cellStyle name="Calculation 3 36 2 3 3" xfId="7067" xr:uid="{61C02095-4A14-47DD-9D97-628CBFEBA0C0}"/>
    <cellStyle name="Calculation 3 36 2 3_Volatility" xfId="7068" xr:uid="{ED79DE7B-DB91-4948-B993-B2AEFBB45726}"/>
    <cellStyle name="Calculation 3 36 2 4" xfId="7069" xr:uid="{3F67BBC5-4745-4109-A2EC-CDEAF42D1BB8}"/>
    <cellStyle name="Calculation 3 36 2 4 2" xfId="7070" xr:uid="{74E6D3D4-85DB-4598-9CCF-18770C150B9D}"/>
    <cellStyle name="Calculation 3 36 2 4_Volatility" xfId="7071" xr:uid="{1ED5A1EE-7C99-4724-8C11-0A4DDAACE6D0}"/>
    <cellStyle name="Calculation 3 36 2 5" xfId="7072" xr:uid="{D786C4ED-4C3F-489B-A2EB-FF841282CA19}"/>
    <cellStyle name="Calculation 3 36 2_Volatility" xfId="7073" xr:uid="{7AFD2A4C-6ED9-4E89-942E-224D88C786A0}"/>
    <cellStyle name="Calculation 3 36 3" xfId="7074" xr:uid="{472569CE-37AF-4CF2-9D9F-2383FD9118F3}"/>
    <cellStyle name="Calculation 3 36 3 2" xfId="7075" xr:uid="{3189E71E-F20A-4327-BE71-7D9CF6AD153E}"/>
    <cellStyle name="Calculation 3 36 3 2 2" xfId="7076" xr:uid="{698891BB-D1B5-49C4-9452-CF3C0F101AA9}"/>
    <cellStyle name="Calculation 3 36 3 2_Volatility" xfId="7077" xr:uid="{C971F05D-6717-4DB8-93B8-7FBA8013A668}"/>
    <cellStyle name="Calculation 3 36 3 3" xfId="7078" xr:uid="{B628089E-CE23-40CF-878D-83A8ED97B788}"/>
    <cellStyle name="Calculation 3 36 3_Volatility" xfId="7079" xr:uid="{C57267C4-71FD-4C92-903C-0892E5CC25AB}"/>
    <cellStyle name="Calculation 3 36 4" xfId="7080" xr:uid="{8E851336-5300-4488-A663-57D15A8BE9F9}"/>
    <cellStyle name="Calculation 3 36 4 2" xfId="7081" xr:uid="{5D74BE8E-9768-421D-8DE3-490E86B9492D}"/>
    <cellStyle name="Calculation 3 36 4_Volatility" xfId="7082" xr:uid="{00D0E3AE-2265-4EB5-A300-0005FA36A22E}"/>
    <cellStyle name="Calculation 3 36 5" xfId="7083" xr:uid="{EFE31086-9917-450C-A507-9A767C51BF83}"/>
    <cellStyle name="Calculation 3 36_Volatility" xfId="7084" xr:uid="{8927C669-6931-4931-8800-EECF238DA948}"/>
    <cellStyle name="Calculation 3 37" xfId="7085" xr:uid="{FEA91A09-A582-482D-854F-5192DFD16321}"/>
    <cellStyle name="Calculation 3 37 2" xfId="7086" xr:uid="{72709257-3A46-46FF-9859-C619F0EA3552}"/>
    <cellStyle name="Calculation 3 37 2 2" xfId="7087" xr:uid="{6E23A6E1-1BA0-4142-ABE7-77155AA23CD6}"/>
    <cellStyle name="Calculation 3 37 2 2 2" xfId="7088" xr:uid="{BE1E4464-11E5-45EB-9B4E-9A3677D048DC}"/>
    <cellStyle name="Calculation 3 37 2 2 2 2" xfId="7089" xr:uid="{B91AAABE-FBCB-47F9-A8A8-12A016AB246F}"/>
    <cellStyle name="Calculation 3 37 2 2 2_Volatility" xfId="7090" xr:uid="{9C9F2658-663E-49CD-9AA5-134E61FDA6C1}"/>
    <cellStyle name="Calculation 3 37 2 2 3" xfId="7091" xr:uid="{964E9B57-1AE2-4524-A4D8-2316B15437F7}"/>
    <cellStyle name="Calculation 3 37 2 2_Volatility" xfId="7092" xr:uid="{E29D1922-2547-4862-AD7B-E853A555FED4}"/>
    <cellStyle name="Calculation 3 37 2 3" xfId="7093" xr:uid="{998B84D6-EB5C-4FA2-9940-6CB4FA94773E}"/>
    <cellStyle name="Calculation 3 37 2 3 2" xfId="7094" xr:uid="{A1503D9A-F5E2-4DE7-965F-CAFDBE823284}"/>
    <cellStyle name="Calculation 3 37 2 3 2 2" xfId="7095" xr:uid="{02AD1AC0-D717-470A-B3F8-DBCE011F9164}"/>
    <cellStyle name="Calculation 3 37 2 3 2_Volatility" xfId="7096" xr:uid="{3D14B6E8-CFDA-4B49-9EA4-595AC326AB29}"/>
    <cellStyle name="Calculation 3 37 2 3 3" xfId="7097" xr:uid="{319637CB-9B60-4B3B-913B-BFE20740A52E}"/>
    <cellStyle name="Calculation 3 37 2 3_Volatility" xfId="7098" xr:uid="{A00FCCA4-7D7E-4551-8A2A-F176C8C70232}"/>
    <cellStyle name="Calculation 3 37 2 4" xfId="7099" xr:uid="{1843DC8D-5359-403E-A628-F104907EEC8F}"/>
    <cellStyle name="Calculation 3 37 2 4 2" xfId="7100" xr:uid="{32B4C7DC-3F04-4C7D-A641-283E657BE67E}"/>
    <cellStyle name="Calculation 3 37 2 4_Volatility" xfId="7101" xr:uid="{84636F8A-BBAB-4923-ACAE-650CF6151DB7}"/>
    <cellStyle name="Calculation 3 37 2 5" xfId="7102" xr:uid="{D7A0F6F7-79B7-455A-AF74-440ADDDB47A9}"/>
    <cellStyle name="Calculation 3 37 2_Volatility" xfId="7103" xr:uid="{F93508C2-4E11-4519-9B52-989C3C00B30B}"/>
    <cellStyle name="Calculation 3 37 3" xfId="7104" xr:uid="{0FB9F405-A293-42DC-AF25-1C10FCA6264F}"/>
    <cellStyle name="Calculation 3 37 3 2" xfId="7105" xr:uid="{1D83AC73-ECC4-4508-8504-6173DBEAFACA}"/>
    <cellStyle name="Calculation 3 37 3 2 2" xfId="7106" xr:uid="{76E0FCEC-F698-4A9C-8F92-B7543AD862BE}"/>
    <cellStyle name="Calculation 3 37 3 2_Volatility" xfId="7107" xr:uid="{DE6D3F60-1D60-41B8-BD95-1D927693BF4A}"/>
    <cellStyle name="Calculation 3 37 3 3" xfId="7108" xr:uid="{5ADC8901-A345-4028-A6CF-259B8F7C8360}"/>
    <cellStyle name="Calculation 3 37 3_Volatility" xfId="7109" xr:uid="{049CAE69-89B3-473C-AF22-0098D0B36DF9}"/>
    <cellStyle name="Calculation 3 37 4" xfId="7110" xr:uid="{C5A6861F-3596-40F2-ACE5-423B59489410}"/>
    <cellStyle name="Calculation 3 37 4 2" xfId="7111" xr:uid="{DBFCAF51-D000-4F78-A84F-9AA63DFEAFD0}"/>
    <cellStyle name="Calculation 3 37 4_Volatility" xfId="7112" xr:uid="{BA96AC71-7FCE-4F89-B55D-838CE4CD4FA8}"/>
    <cellStyle name="Calculation 3 37 5" xfId="7113" xr:uid="{DD549113-02CA-4073-95D1-AA159EE77F37}"/>
    <cellStyle name="Calculation 3 37_Volatility" xfId="7114" xr:uid="{56FD6975-22CB-4281-AC63-4C64585B97AB}"/>
    <cellStyle name="Calculation 3 38" xfId="7115" xr:uid="{1CEF56E0-15AB-4EB5-A4E6-C653CD8E04E9}"/>
    <cellStyle name="Calculation 3 38 2" xfId="7116" xr:uid="{59F96CC2-B757-4786-853B-F4F63CDE5401}"/>
    <cellStyle name="Calculation 3 38 2 2" xfId="7117" xr:uid="{302E3C49-7A9F-4BB0-8100-CC6D6A9B1F25}"/>
    <cellStyle name="Calculation 3 38 2 2 2" xfId="7118" xr:uid="{35E4DD82-6DA3-438D-9996-1DF1A5531E75}"/>
    <cellStyle name="Calculation 3 38 2 2 2 2" xfId="7119" xr:uid="{657C5EEE-5730-4ADA-8867-5483D3BBEF08}"/>
    <cellStyle name="Calculation 3 38 2 2 2_Volatility" xfId="7120" xr:uid="{CE45FCC3-E478-4875-BD7E-71258341C918}"/>
    <cellStyle name="Calculation 3 38 2 2 3" xfId="7121" xr:uid="{ADB290BB-36F5-488F-9153-F6EA619E98EA}"/>
    <cellStyle name="Calculation 3 38 2 2_Volatility" xfId="7122" xr:uid="{B81CF17F-9B24-4564-8F68-FBF30FD49502}"/>
    <cellStyle name="Calculation 3 38 2 3" xfId="7123" xr:uid="{D8D4BD4D-B9D7-4DD7-BD4B-59985E92FCFF}"/>
    <cellStyle name="Calculation 3 38 2 3 2" xfId="7124" xr:uid="{1F2A3256-05B9-444A-8DA8-DAB1F97DBC79}"/>
    <cellStyle name="Calculation 3 38 2 3 2 2" xfId="7125" xr:uid="{97F8C28A-A85A-4B54-B0E5-76810BD877B5}"/>
    <cellStyle name="Calculation 3 38 2 3 2_Volatility" xfId="7126" xr:uid="{C33C24FE-4858-416F-8562-08987A9FCFB1}"/>
    <cellStyle name="Calculation 3 38 2 3 3" xfId="7127" xr:uid="{8A3B27DE-AE13-4E49-AF77-6FABCEC96080}"/>
    <cellStyle name="Calculation 3 38 2 3_Volatility" xfId="7128" xr:uid="{7911D79F-1292-4371-8224-AEC313C01796}"/>
    <cellStyle name="Calculation 3 38 2 4" xfId="7129" xr:uid="{00D36301-3878-427B-9379-E85E67565465}"/>
    <cellStyle name="Calculation 3 38 2 4 2" xfId="7130" xr:uid="{8D584E6B-614C-4696-B148-EAC70648CC8F}"/>
    <cellStyle name="Calculation 3 38 2 4_Volatility" xfId="7131" xr:uid="{73AB37B5-8803-4FB8-B5F7-FF29BC198D9A}"/>
    <cellStyle name="Calculation 3 38 2 5" xfId="7132" xr:uid="{BB9B245A-3326-456C-AB72-DA4796517DF0}"/>
    <cellStyle name="Calculation 3 38 2_Volatility" xfId="7133" xr:uid="{83CB5BCC-AFD3-47BB-89F1-00E6A70DB85D}"/>
    <cellStyle name="Calculation 3 38 3" xfId="7134" xr:uid="{2B13D8FF-2E00-4A2A-8FA9-7A047131A378}"/>
    <cellStyle name="Calculation 3 38 3 2" xfId="7135" xr:uid="{739D2CFB-BB82-4E37-A99D-7316DA1F1D8F}"/>
    <cellStyle name="Calculation 3 38 3 2 2" xfId="7136" xr:uid="{F1E1B760-649A-4BC3-8159-F0582E2ED04E}"/>
    <cellStyle name="Calculation 3 38 3 2_Volatility" xfId="7137" xr:uid="{A5189AFE-7059-4C71-A522-FE0C34D4AD72}"/>
    <cellStyle name="Calculation 3 38 3 3" xfId="7138" xr:uid="{B04FACCC-4646-4CEA-8A2A-D55FEF2B8948}"/>
    <cellStyle name="Calculation 3 38 3_Volatility" xfId="7139" xr:uid="{69CEDAF6-1924-4743-928B-1E10846516BE}"/>
    <cellStyle name="Calculation 3 38 4" xfId="7140" xr:uid="{313F51D9-9347-46F0-8E80-A7905DF84CE0}"/>
    <cellStyle name="Calculation 3 38 4 2" xfId="7141" xr:uid="{D79409D6-A3E1-4D5A-A0FF-417A31BB86B2}"/>
    <cellStyle name="Calculation 3 38 4_Volatility" xfId="7142" xr:uid="{DD7217FD-3CA2-4C1F-84D5-8FE9FBBDD472}"/>
    <cellStyle name="Calculation 3 38 5" xfId="7143" xr:uid="{7290705E-0073-4508-8D53-21A6E0E0D2BF}"/>
    <cellStyle name="Calculation 3 38_Volatility" xfId="7144" xr:uid="{CE9D5FC0-00AE-4F3E-A15B-2E9CAB648CEF}"/>
    <cellStyle name="Calculation 3 39" xfId="7145" xr:uid="{2445C22B-91B5-4B1D-BB29-836749D1EE85}"/>
    <cellStyle name="Calculation 3 39 2" xfId="7146" xr:uid="{27F197F6-C194-472C-8F2E-DF65262FC989}"/>
    <cellStyle name="Calculation 3 39 2 2" xfId="7147" xr:uid="{6A5D45DB-5AE3-483D-A2F9-472BC530F98D}"/>
    <cellStyle name="Calculation 3 39 2 2 2" xfId="7148" xr:uid="{2A447BE7-F6A7-499F-99AB-7F20912C048E}"/>
    <cellStyle name="Calculation 3 39 2 2 2 2" xfId="7149" xr:uid="{7FF268DE-FE2F-44D4-813F-8651C28114BC}"/>
    <cellStyle name="Calculation 3 39 2 2 2_Volatility" xfId="7150" xr:uid="{4DF9925A-3F0F-47C2-BC93-A8F52EB4CF9B}"/>
    <cellStyle name="Calculation 3 39 2 2 3" xfId="7151" xr:uid="{C0FD4AF4-C58A-4EFE-985F-CC9B97036EBE}"/>
    <cellStyle name="Calculation 3 39 2 2_Volatility" xfId="7152" xr:uid="{1CADC5D3-9261-403C-AC0E-5FF2D0338CF1}"/>
    <cellStyle name="Calculation 3 39 2 3" xfId="7153" xr:uid="{1F25F6C6-0ECC-4DB8-BD6D-5B723EFD8AF0}"/>
    <cellStyle name="Calculation 3 39 2 3 2" xfId="7154" xr:uid="{C6473560-0533-4486-80B1-2E506527B971}"/>
    <cellStyle name="Calculation 3 39 2 3 2 2" xfId="7155" xr:uid="{F14B666B-5849-4A1B-84F3-36BF159EEED6}"/>
    <cellStyle name="Calculation 3 39 2 3 2_Volatility" xfId="7156" xr:uid="{A26B8DA1-6FA6-4404-9618-B564C58C2B1E}"/>
    <cellStyle name="Calculation 3 39 2 3 3" xfId="7157" xr:uid="{2C62E0FD-BADC-4EB7-B84F-DE667B64D3E0}"/>
    <cellStyle name="Calculation 3 39 2 3_Volatility" xfId="7158" xr:uid="{B637AE89-230D-4718-BCCB-A34691641A7C}"/>
    <cellStyle name="Calculation 3 39 2 4" xfId="7159" xr:uid="{0B0EE14A-7A89-4D83-AA58-298D17FBF147}"/>
    <cellStyle name="Calculation 3 39 2 4 2" xfId="7160" xr:uid="{BA8F5569-9B2B-4966-A3B2-7B201F5E4081}"/>
    <cellStyle name="Calculation 3 39 2 4_Volatility" xfId="7161" xr:uid="{05A44E30-ADB6-446C-9CFC-1C814D7867CB}"/>
    <cellStyle name="Calculation 3 39 2 5" xfId="7162" xr:uid="{A2A86B4F-3054-4010-A46C-F740F67C235C}"/>
    <cellStyle name="Calculation 3 39 2_Volatility" xfId="7163" xr:uid="{0E4B98B9-F0C5-4DC4-932C-0DFD329C0216}"/>
    <cellStyle name="Calculation 3 39 3" xfId="7164" xr:uid="{94E35839-B7D1-4CCF-9410-60A412CB3C68}"/>
    <cellStyle name="Calculation 3 39 3 2" xfId="7165" xr:uid="{72FFFB78-7CD4-4CFE-9C81-DE5B169FAD03}"/>
    <cellStyle name="Calculation 3 39 3 2 2" xfId="7166" xr:uid="{5EDD6F29-AA9E-4A82-A5C5-549A34FA1114}"/>
    <cellStyle name="Calculation 3 39 3 2_Volatility" xfId="7167" xr:uid="{ABBE38D9-32EC-427C-9BF4-2187DD408DB5}"/>
    <cellStyle name="Calculation 3 39 3 3" xfId="7168" xr:uid="{2136E543-FD23-4533-BBDD-CA4BB0176DAC}"/>
    <cellStyle name="Calculation 3 39 3_Volatility" xfId="7169" xr:uid="{AF003FC8-6404-4814-B0CA-20FF51C628E7}"/>
    <cellStyle name="Calculation 3 39 4" xfId="7170" xr:uid="{E3E4D3C5-481B-48E7-9982-1BE88E305821}"/>
    <cellStyle name="Calculation 3 39 4 2" xfId="7171" xr:uid="{D32B1B76-4282-4A14-A1ED-26CC26E59988}"/>
    <cellStyle name="Calculation 3 39 4_Volatility" xfId="7172" xr:uid="{1B5413BE-C5E9-45AF-8891-42EC88BD709D}"/>
    <cellStyle name="Calculation 3 39 5" xfId="7173" xr:uid="{DCDD6A46-80D3-45C0-86F7-772B7D15A120}"/>
    <cellStyle name="Calculation 3 39_Volatility" xfId="7174" xr:uid="{A039CF89-BC48-4D46-8DA1-117719952146}"/>
    <cellStyle name="Calculation 3 4" xfId="7175" xr:uid="{4D52BED5-69D3-4507-AA91-50A5D6C14D14}"/>
    <cellStyle name="Calculation 3 4 2" xfId="7176" xr:uid="{2807015D-EC78-4C29-A2FD-51CF1675C8F2}"/>
    <cellStyle name="Calculation 3 4 2 2" xfId="7177" xr:uid="{ED6217F3-C5BF-4346-AFCD-8023EFD26182}"/>
    <cellStyle name="Calculation 3 4 2 2 2" xfId="7178" xr:uid="{DEA7C2CE-97BD-4D7E-B7E2-76715DC4B4E3}"/>
    <cellStyle name="Calculation 3 4 2 2 2 2" xfId="7179" xr:uid="{FC8868D9-E524-402B-BFAB-C8BA79A33F39}"/>
    <cellStyle name="Calculation 3 4 2 2 2_Volatility" xfId="7180" xr:uid="{C65BD2E4-154E-4C10-8089-8A89B49D0102}"/>
    <cellStyle name="Calculation 3 4 2 2 3" xfId="7181" xr:uid="{4D69A3CF-16CF-4B2D-BF13-6133B68E6BAB}"/>
    <cellStyle name="Calculation 3 4 2 2_Volatility" xfId="7182" xr:uid="{3DCA3549-ADE2-4435-B8C2-E466757963D1}"/>
    <cellStyle name="Calculation 3 4 2 3" xfId="7183" xr:uid="{DCD6CFF1-A9AB-4C3C-86D9-D6F9FDABBC15}"/>
    <cellStyle name="Calculation 3 4 2 3 2" xfId="7184" xr:uid="{1B260240-6541-4ACB-A148-B993EB7B3724}"/>
    <cellStyle name="Calculation 3 4 2 3 2 2" xfId="7185" xr:uid="{11890CD7-A764-43FF-9BA3-DC8A51F10378}"/>
    <cellStyle name="Calculation 3 4 2 3 2_Volatility" xfId="7186" xr:uid="{1C11E22F-0FC1-4E96-BEBA-01B3B29D89A6}"/>
    <cellStyle name="Calculation 3 4 2 3 3" xfId="7187" xr:uid="{D53D6F61-DC4A-40B4-AFEC-AF9EA1F644AB}"/>
    <cellStyle name="Calculation 3 4 2 3_Volatility" xfId="7188" xr:uid="{AE4C641D-F62E-4290-90B2-2500DCD28E6D}"/>
    <cellStyle name="Calculation 3 4 2 4" xfId="7189" xr:uid="{1378F2EC-AFF5-4771-BC11-AB866E859AF4}"/>
    <cellStyle name="Calculation 3 4 2 4 2" xfId="7190" xr:uid="{EB596025-E349-4DD7-9FC2-E8B81E8E178B}"/>
    <cellStyle name="Calculation 3 4 2 4_Volatility" xfId="7191" xr:uid="{DB44497D-2D12-4C47-ACD2-EA0A8B55C550}"/>
    <cellStyle name="Calculation 3 4 2 5" xfId="7192" xr:uid="{F7ECC082-E03E-4A3D-98C9-446F4E9C9A59}"/>
    <cellStyle name="Calculation 3 4 2_Volatility" xfId="7193" xr:uid="{15D9A1FA-CB42-4D47-9497-5D0B89140879}"/>
    <cellStyle name="Calculation 3 4 3" xfId="7194" xr:uid="{45F77F4D-BB17-4EAB-8053-6BEEA1589696}"/>
    <cellStyle name="Calculation 3 4 3 2" xfId="7195" xr:uid="{461CFEFF-4C1F-45B9-8CF2-7C43739811F8}"/>
    <cellStyle name="Calculation 3 4 3 2 2" xfId="7196" xr:uid="{C5BD3E4F-603E-46CC-9EFE-3A7D8CA72E0C}"/>
    <cellStyle name="Calculation 3 4 3 2_Volatility" xfId="7197" xr:uid="{E40E9AAB-0C54-4E70-B8EA-462E3F880C4C}"/>
    <cellStyle name="Calculation 3 4 3 3" xfId="7198" xr:uid="{B6FE50FE-A2B0-4CCD-B61E-B1A5170CDFC3}"/>
    <cellStyle name="Calculation 3 4 3_Volatility" xfId="7199" xr:uid="{048FE842-44E6-4F5A-808A-930A7BDAC57F}"/>
    <cellStyle name="Calculation 3 4 4" xfId="7200" xr:uid="{88C56071-BECE-436A-BFE0-AD538E8F6392}"/>
    <cellStyle name="Calculation 3 4 4 2" xfId="7201" xr:uid="{F6203DDE-ABB0-4796-B937-DE426C76896C}"/>
    <cellStyle name="Calculation 3 4 4_Volatility" xfId="7202" xr:uid="{522EF33A-40C9-4653-BF05-A7362DAA4CA6}"/>
    <cellStyle name="Calculation 3 4 5" xfId="7203" xr:uid="{F915DD2A-3AFD-4737-A11E-6C37B33F6E59}"/>
    <cellStyle name="Calculation 3 4_Volatility" xfId="7204" xr:uid="{D9AD01CB-994B-460F-964A-81C328590B4F}"/>
    <cellStyle name="Calculation 3 40" xfId="7205" xr:uid="{EF2A4923-20B4-4BF8-A4C0-986435D4602D}"/>
    <cellStyle name="Calculation 3 40 2" xfId="7206" xr:uid="{352D4865-2A56-46D8-BB76-7C87E2CBBC71}"/>
    <cellStyle name="Calculation 3 40 2 2" xfId="7207" xr:uid="{9AB25410-B397-44B1-BAB4-EC3F5A6BD5E1}"/>
    <cellStyle name="Calculation 3 40 2 2 2" xfId="7208" xr:uid="{C85750E6-238B-472C-A95C-3C8CB5D197AA}"/>
    <cellStyle name="Calculation 3 40 2 2 2 2" xfId="7209" xr:uid="{130B2789-D8AE-4597-B468-8DD5E5A7233E}"/>
    <cellStyle name="Calculation 3 40 2 2 2_Volatility" xfId="7210" xr:uid="{32333A03-6C77-4936-8864-B433D0F51636}"/>
    <cellStyle name="Calculation 3 40 2 2 3" xfId="7211" xr:uid="{8801CF1E-94BF-4C44-A519-6D157FB9BD91}"/>
    <cellStyle name="Calculation 3 40 2 2_Volatility" xfId="7212" xr:uid="{E04CA6F7-C8D8-4DB9-AA04-175A1A03ABC3}"/>
    <cellStyle name="Calculation 3 40 2 3" xfId="7213" xr:uid="{5DB2889C-65EF-4B20-9058-D958C4C7031F}"/>
    <cellStyle name="Calculation 3 40 2 3 2" xfId="7214" xr:uid="{5E72AE78-DF0B-42A2-8DD6-5A517874172D}"/>
    <cellStyle name="Calculation 3 40 2 3 2 2" xfId="7215" xr:uid="{41AB56C6-EF30-4716-8BDF-810810A67F1A}"/>
    <cellStyle name="Calculation 3 40 2 3 2_Volatility" xfId="7216" xr:uid="{BC5ADEDF-334C-49EA-9B31-C1E842BB78F7}"/>
    <cellStyle name="Calculation 3 40 2 3 3" xfId="7217" xr:uid="{4AB0C475-D14F-4875-8666-6495973A2BEA}"/>
    <cellStyle name="Calculation 3 40 2 3_Volatility" xfId="7218" xr:uid="{66780CB2-8B18-4D06-BE15-0B36E2269D6B}"/>
    <cellStyle name="Calculation 3 40 2 4" xfId="7219" xr:uid="{7093547C-B963-45A3-A117-00C54F4F6CEB}"/>
    <cellStyle name="Calculation 3 40 2 4 2" xfId="7220" xr:uid="{FB641FCA-6165-40B0-9C36-AC419E024CCF}"/>
    <cellStyle name="Calculation 3 40 2 4_Volatility" xfId="7221" xr:uid="{AFF3AB47-8A9B-4F26-8977-F06BAE930D2D}"/>
    <cellStyle name="Calculation 3 40 2 5" xfId="7222" xr:uid="{26B32610-F706-40CB-B9CA-271A1825845D}"/>
    <cellStyle name="Calculation 3 40 2_Volatility" xfId="7223" xr:uid="{6A1272E0-353F-4A55-971D-1C9CAED8CC3A}"/>
    <cellStyle name="Calculation 3 40 3" xfId="7224" xr:uid="{CEF3686C-23DA-40D5-9E4A-DA0305146F02}"/>
    <cellStyle name="Calculation 3 40 3 2" xfId="7225" xr:uid="{D5FEE560-1DE6-49E2-970F-E471152D166F}"/>
    <cellStyle name="Calculation 3 40 3 2 2" xfId="7226" xr:uid="{7987807B-E4B6-4F77-AD18-16ED03550527}"/>
    <cellStyle name="Calculation 3 40 3 2_Volatility" xfId="7227" xr:uid="{320C6F59-1310-4AD8-B127-6E86C2A4FF78}"/>
    <cellStyle name="Calculation 3 40 3 3" xfId="7228" xr:uid="{841668C9-DF21-45EB-8924-6EBC78E0C834}"/>
    <cellStyle name="Calculation 3 40 3_Volatility" xfId="7229" xr:uid="{9F564B11-2A05-41CF-81DB-101A12B04213}"/>
    <cellStyle name="Calculation 3 40 4" xfId="7230" xr:uid="{B0CD4929-95B1-4680-8A2A-8C5E2D228CB8}"/>
    <cellStyle name="Calculation 3 40 4 2" xfId="7231" xr:uid="{1A3E6502-E86A-48E7-9C42-7367F1F14EC2}"/>
    <cellStyle name="Calculation 3 40 4_Volatility" xfId="7232" xr:uid="{7186B2EF-942B-4BEB-9BD2-1C8D951A1051}"/>
    <cellStyle name="Calculation 3 40 5" xfId="7233" xr:uid="{374612E9-15D0-48D2-B8DE-89798AE2051E}"/>
    <cellStyle name="Calculation 3 40_Volatility" xfId="7234" xr:uid="{FF3B6917-E408-4A33-B99F-176AD7EEE5A2}"/>
    <cellStyle name="Calculation 3 41" xfId="7235" xr:uid="{AE71E563-BB4A-4009-9CF4-E7A81CC926F2}"/>
    <cellStyle name="Calculation 3 41 2" xfId="7236" xr:uid="{F3DF2D5A-61B1-4026-9B56-A1749B286219}"/>
    <cellStyle name="Calculation 3 41 2 2" xfId="7237" xr:uid="{894A8A47-5B3B-45CB-B06F-60904C261FD3}"/>
    <cellStyle name="Calculation 3 41 2 2 2" xfId="7238" xr:uid="{9091931B-CEF7-4512-9C32-B88AAFACCACA}"/>
    <cellStyle name="Calculation 3 41 2 2 2 2" xfId="7239" xr:uid="{3BE67C0F-3BFE-4D70-9178-E6E77356C94B}"/>
    <cellStyle name="Calculation 3 41 2 2 2_Volatility" xfId="7240" xr:uid="{BC383177-5A37-428F-BDA3-9C568EF174D7}"/>
    <cellStyle name="Calculation 3 41 2 2 3" xfId="7241" xr:uid="{43FBC03E-67E7-4A9E-B95B-D4BCDBF805BB}"/>
    <cellStyle name="Calculation 3 41 2 2_Volatility" xfId="7242" xr:uid="{C13CF22D-4300-4A2F-9472-F7784F60D338}"/>
    <cellStyle name="Calculation 3 41 2 3" xfId="7243" xr:uid="{88B296B4-FC97-41F4-BDEE-AF8F92F8CECC}"/>
    <cellStyle name="Calculation 3 41 2 3 2" xfId="7244" xr:uid="{7E3E3EB2-94A4-4EB5-922D-4B6E771032E7}"/>
    <cellStyle name="Calculation 3 41 2 3 2 2" xfId="7245" xr:uid="{A6E88A18-87E3-4FAC-B231-5908FCA96E7F}"/>
    <cellStyle name="Calculation 3 41 2 3 2_Volatility" xfId="7246" xr:uid="{EBD6706C-5870-4766-8C5A-0A8E89CE342D}"/>
    <cellStyle name="Calculation 3 41 2 3 3" xfId="7247" xr:uid="{0BE6AC3A-2566-4E0F-A778-C82AA13E3A90}"/>
    <cellStyle name="Calculation 3 41 2 3_Volatility" xfId="7248" xr:uid="{44D74426-07B6-44CE-92CC-10DB66A8A8E2}"/>
    <cellStyle name="Calculation 3 41 2 4" xfId="7249" xr:uid="{C78BB0B1-EE31-4D33-B92E-10714B81E4E1}"/>
    <cellStyle name="Calculation 3 41 2 4 2" xfId="7250" xr:uid="{B610F4C3-26CA-4329-A4C5-50DD4E597196}"/>
    <cellStyle name="Calculation 3 41 2 4_Volatility" xfId="7251" xr:uid="{FA62765F-8AAD-4A61-85EE-270141CF3893}"/>
    <cellStyle name="Calculation 3 41 2 5" xfId="7252" xr:uid="{B132DDEF-F37B-4C81-BFFA-EC51F2BDCBCB}"/>
    <cellStyle name="Calculation 3 41 2_Volatility" xfId="7253" xr:uid="{FD3FA66A-73C6-46EC-950E-592D9C9B3770}"/>
    <cellStyle name="Calculation 3 41 3" xfId="7254" xr:uid="{B7621247-97C3-464F-A29A-8622091E4FC4}"/>
    <cellStyle name="Calculation 3 41 3 2" xfId="7255" xr:uid="{6CCEEB1B-70E2-43D8-B10A-B907B14AB25B}"/>
    <cellStyle name="Calculation 3 41 3 2 2" xfId="7256" xr:uid="{3D3B2D10-7A62-4B39-9A97-6C5C61079A40}"/>
    <cellStyle name="Calculation 3 41 3 2_Volatility" xfId="7257" xr:uid="{BB45B55D-E38B-4681-A04C-7F7E394102A1}"/>
    <cellStyle name="Calculation 3 41 3 3" xfId="7258" xr:uid="{AAF981A0-2E20-4CC4-87DE-7C5AD9D26C4B}"/>
    <cellStyle name="Calculation 3 41 3_Volatility" xfId="7259" xr:uid="{C50F6E47-0A88-4735-97CC-342CD6FF99D4}"/>
    <cellStyle name="Calculation 3 41 4" xfId="7260" xr:uid="{E0B7A35C-8DD9-4250-A103-F4081910748E}"/>
    <cellStyle name="Calculation 3 41 4 2" xfId="7261" xr:uid="{03028414-20BD-48D7-A29A-1E8D5C667329}"/>
    <cellStyle name="Calculation 3 41 4_Volatility" xfId="7262" xr:uid="{2809D4DF-56DF-4B22-9A19-6171449F621A}"/>
    <cellStyle name="Calculation 3 41 5" xfId="7263" xr:uid="{BB5F2017-63E8-429A-8D5D-340A9B2D11CF}"/>
    <cellStyle name="Calculation 3 41_Volatility" xfId="7264" xr:uid="{A575EDF7-6776-4C55-8979-691BC7413F19}"/>
    <cellStyle name="Calculation 3 42" xfId="7265" xr:uid="{EA67B95E-F565-4744-93B8-DAC0CD84979C}"/>
    <cellStyle name="Calculation 3 42 2" xfId="7266" xr:uid="{CF4579AC-7050-408B-8774-F567FB3C555D}"/>
    <cellStyle name="Calculation 3 42 2 2" xfId="7267" xr:uid="{06B30420-8BED-41A4-ACF2-A84FED430143}"/>
    <cellStyle name="Calculation 3 42 2 2 2" xfId="7268" xr:uid="{5B112C76-1AC8-4104-B347-5E05BD6DFD7B}"/>
    <cellStyle name="Calculation 3 42 2 2 2 2" xfId="7269" xr:uid="{673A7180-EC47-478D-9C2E-E367A4BB8DE6}"/>
    <cellStyle name="Calculation 3 42 2 2 2_Volatility" xfId="7270" xr:uid="{2AD6906E-BD1B-4EE6-9A24-6E73B78713AF}"/>
    <cellStyle name="Calculation 3 42 2 2 3" xfId="7271" xr:uid="{81CC98F0-186B-42B4-84A7-4CF04A35004B}"/>
    <cellStyle name="Calculation 3 42 2 2_Volatility" xfId="7272" xr:uid="{37147581-1D00-4FDD-B0AB-50679C10BC99}"/>
    <cellStyle name="Calculation 3 42 2 3" xfId="7273" xr:uid="{E6C8F144-5D74-4DFB-BFFB-84A83742FC34}"/>
    <cellStyle name="Calculation 3 42 2 3 2" xfId="7274" xr:uid="{30E6E9B0-081B-4CFD-B8B1-5EA2480E9604}"/>
    <cellStyle name="Calculation 3 42 2 3 2 2" xfId="7275" xr:uid="{6193B401-E0DB-44D4-9542-7BC20C583F64}"/>
    <cellStyle name="Calculation 3 42 2 3 2_Volatility" xfId="7276" xr:uid="{89B3C7EF-F5D0-4158-A116-1BFA33385699}"/>
    <cellStyle name="Calculation 3 42 2 3 3" xfId="7277" xr:uid="{08008C1B-EF10-484A-839A-684315E12B9D}"/>
    <cellStyle name="Calculation 3 42 2 3_Volatility" xfId="7278" xr:uid="{B3FA28E4-5750-4E4E-9CDA-2171DD8E93B4}"/>
    <cellStyle name="Calculation 3 42 2 4" xfId="7279" xr:uid="{B7938E01-6370-4DED-8842-BE322B6FF643}"/>
    <cellStyle name="Calculation 3 42 2 4 2" xfId="7280" xr:uid="{DA6F4203-B0A6-413D-916C-B1D2CB488057}"/>
    <cellStyle name="Calculation 3 42 2 4_Volatility" xfId="7281" xr:uid="{FE88E333-172D-43C3-99D4-11EE9F3B6516}"/>
    <cellStyle name="Calculation 3 42 2 5" xfId="7282" xr:uid="{9B4D8641-5873-423F-94AF-ED5760A8847F}"/>
    <cellStyle name="Calculation 3 42 2_Volatility" xfId="7283" xr:uid="{9CCA657A-5D08-46EE-B3C7-0CA56A6D4649}"/>
    <cellStyle name="Calculation 3 42 3" xfId="7284" xr:uid="{15E48AA4-3772-426E-B4C7-ED23DEDBD754}"/>
    <cellStyle name="Calculation 3 42 3 2" xfId="7285" xr:uid="{F87A3B19-C105-4E68-AE89-9F2EEB8601B2}"/>
    <cellStyle name="Calculation 3 42 3 2 2" xfId="7286" xr:uid="{75CC5189-1F52-4E6E-AC20-194582BC4FD8}"/>
    <cellStyle name="Calculation 3 42 3 2_Volatility" xfId="7287" xr:uid="{23C4463A-1C39-4F50-AD70-DD58E1166368}"/>
    <cellStyle name="Calculation 3 42 3 3" xfId="7288" xr:uid="{C0C744D4-893D-418A-9285-2CD07B51D5D1}"/>
    <cellStyle name="Calculation 3 42 3_Volatility" xfId="7289" xr:uid="{973AC90C-181C-42A5-AAE6-C85B2B6803B9}"/>
    <cellStyle name="Calculation 3 42 4" xfId="7290" xr:uid="{4AF57BF5-E73B-469A-89CC-A7E670C372C2}"/>
    <cellStyle name="Calculation 3 42 4 2" xfId="7291" xr:uid="{F2FC56C4-85B9-4BA0-AC28-175F4285EE8D}"/>
    <cellStyle name="Calculation 3 42 4_Volatility" xfId="7292" xr:uid="{B8360426-D8C7-4A8C-9D10-B64A18CBF486}"/>
    <cellStyle name="Calculation 3 42 5" xfId="7293" xr:uid="{A054006C-AA7E-49A6-AF4A-AC74E9DB504C}"/>
    <cellStyle name="Calculation 3 42_Volatility" xfId="7294" xr:uid="{3E712585-8176-4C5F-A924-BC783B91B262}"/>
    <cellStyle name="Calculation 3 43" xfId="7295" xr:uid="{62515A98-325C-48C2-8107-C697529864CB}"/>
    <cellStyle name="Calculation 3 43 2" xfId="7296" xr:uid="{6A006EBF-0151-4D5D-B9F4-D4CF28AB445C}"/>
    <cellStyle name="Calculation 3 43 2 2" xfId="7297" xr:uid="{FB3A2A3E-EEAD-4845-A307-74F69A898DE0}"/>
    <cellStyle name="Calculation 3 43 2 2 2" xfId="7298" xr:uid="{FC2E81BB-6E16-4F18-8AD3-A4329678826E}"/>
    <cellStyle name="Calculation 3 43 2 2 2 2" xfId="7299" xr:uid="{B911D6A3-07C7-4A6B-8823-5516C615C5BA}"/>
    <cellStyle name="Calculation 3 43 2 2 2_Volatility" xfId="7300" xr:uid="{3D527D68-902E-4F37-8049-8FEC9DA66842}"/>
    <cellStyle name="Calculation 3 43 2 2 3" xfId="7301" xr:uid="{71937008-3E88-4401-80AE-27AF8B5AE59E}"/>
    <cellStyle name="Calculation 3 43 2 2_Volatility" xfId="7302" xr:uid="{48991C05-E4DD-4571-83E2-667D378F8A1F}"/>
    <cellStyle name="Calculation 3 43 2 3" xfId="7303" xr:uid="{69B30C8C-E95F-4A03-888E-000270CEA537}"/>
    <cellStyle name="Calculation 3 43 2 3 2" xfId="7304" xr:uid="{F54DCF59-120B-446A-A1D9-6EF451B5A64E}"/>
    <cellStyle name="Calculation 3 43 2 3 2 2" xfId="7305" xr:uid="{40D3BAEC-6EBE-49BB-BBD8-06B484C7C88D}"/>
    <cellStyle name="Calculation 3 43 2 3 2_Volatility" xfId="7306" xr:uid="{A7736640-F4B4-483C-9721-0DCCC08A7623}"/>
    <cellStyle name="Calculation 3 43 2 3 3" xfId="7307" xr:uid="{29C828CB-51B2-4225-A717-71199EE07F2F}"/>
    <cellStyle name="Calculation 3 43 2 3_Volatility" xfId="7308" xr:uid="{9973BD43-F32D-468E-9F7E-2E459156482B}"/>
    <cellStyle name="Calculation 3 43 2 4" xfId="7309" xr:uid="{D46C3B50-8CB0-431F-8D08-2D378810E369}"/>
    <cellStyle name="Calculation 3 43 2 4 2" xfId="7310" xr:uid="{2420A7E0-860F-47A8-B34E-7EB67C69F272}"/>
    <cellStyle name="Calculation 3 43 2 4_Volatility" xfId="7311" xr:uid="{0A196625-D064-4ACA-AE5B-47BD1C8B7558}"/>
    <cellStyle name="Calculation 3 43 2 5" xfId="7312" xr:uid="{6353C0E5-4EA3-4C42-8E10-63B0C493336E}"/>
    <cellStyle name="Calculation 3 43 2_Volatility" xfId="7313" xr:uid="{5A00FAB6-40FC-4145-8A76-28C0F0964E00}"/>
    <cellStyle name="Calculation 3 43 3" xfId="7314" xr:uid="{2DFA15CF-5948-4113-B8BD-F64C6C161E63}"/>
    <cellStyle name="Calculation 3 43 3 2" xfId="7315" xr:uid="{F066BA9C-5ADB-4F64-928F-1ECDF19FF717}"/>
    <cellStyle name="Calculation 3 43 3 2 2" xfId="7316" xr:uid="{675DB4C6-6901-4E91-8D34-F391884462FA}"/>
    <cellStyle name="Calculation 3 43 3 2_Volatility" xfId="7317" xr:uid="{27337C3F-AC62-4C58-AABC-25F5F9432CDE}"/>
    <cellStyle name="Calculation 3 43 3 3" xfId="7318" xr:uid="{83783C27-8E6C-43C8-96C4-BB8DF550E11C}"/>
    <cellStyle name="Calculation 3 43 3_Volatility" xfId="7319" xr:uid="{18182A6A-0A90-4483-B761-AD70C56B0599}"/>
    <cellStyle name="Calculation 3 43 4" xfId="7320" xr:uid="{8841D9A4-4B93-496A-A8CE-F5BEACF68CAB}"/>
    <cellStyle name="Calculation 3 43 4 2" xfId="7321" xr:uid="{D8D8F33F-1B18-4CD2-88AB-66ADCD72C91E}"/>
    <cellStyle name="Calculation 3 43 4_Volatility" xfId="7322" xr:uid="{05183CAE-4DE2-4473-BB3A-DB065F879BBA}"/>
    <cellStyle name="Calculation 3 43 5" xfId="7323" xr:uid="{E5431E06-8F2A-46AE-9FB8-9ABD8E785541}"/>
    <cellStyle name="Calculation 3 43_Volatility" xfId="7324" xr:uid="{219DFE02-13F8-4569-9EBC-5B4CF71672D7}"/>
    <cellStyle name="Calculation 3 44" xfId="7325" xr:uid="{F879FE25-7E70-43D7-BBF1-B8630ABF34A5}"/>
    <cellStyle name="Calculation 3 44 2" xfId="7326" xr:uid="{715B8154-C33C-41E0-BFA1-D91F0A98CAFF}"/>
    <cellStyle name="Calculation 3 44 2 2" xfId="7327" xr:uid="{7FCD470B-35DF-4434-8AA8-854056909CF0}"/>
    <cellStyle name="Calculation 3 44 2 2 2" xfId="7328" xr:uid="{244DDCA7-0620-4927-94DE-60CAB3B8882E}"/>
    <cellStyle name="Calculation 3 44 2 2 2 2" xfId="7329" xr:uid="{0F0C8A46-1528-4003-B194-3B997C0894A5}"/>
    <cellStyle name="Calculation 3 44 2 2 2_Volatility" xfId="7330" xr:uid="{421E00A5-8D2A-405D-8D6F-1509985F71F6}"/>
    <cellStyle name="Calculation 3 44 2 2 3" xfId="7331" xr:uid="{5F20190E-4A51-4081-8D6D-1F5DFC11D249}"/>
    <cellStyle name="Calculation 3 44 2 2_Volatility" xfId="7332" xr:uid="{83B2FEC3-2783-41F4-AF84-43C685F724E5}"/>
    <cellStyle name="Calculation 3 44 2 3" xfId="7333" xr:uid="{EF9D1798-C972-4BF8-B9E0-278E8BC7D26D}"/>
    <cellStyle name="Calculation 3 44 2 3 2" xfId="7334" xr:uid="{54D26AE5-9884-4155-8D68-9C62DD6E7EEA}"/>
    <cellStyle name="Calculation 3 44 2 3 2 2" xfId="7335" xr:uid="{68A253CF-B061-4498-980B-A8FEF79296B4}"/>
    <cellStyle name="Calculation 3 44 2 3 2_Volatility" xfId="7336" xr:uid="{AF8DA82B-1BA4-4959-A1EB-AFB1A9DBC850}"/>
    <cellStyle name="Calculation 3 44 2 3 3" xfId="7337" xr:uid="{787F434F-FFC3-48B8-A617-B72D0B620F6F}"/>
    <cellStyle name="Calculation 3 44 2 3_Volatility" xfId="7338" xr:uid="{5C3635EF-2357-42B2-8D89-E9ADECAD1340}"/>
    <cellStyle name="Calculation 3 44 2 4" xfId="7339" xr:uid="{9F274B5C-5CF2-4D8D-BD04-30908F020870}"/>
    <cellStyle name="Calculation 3 44 2 4 2" xfId="7340" xr:uid="{E165C9C4-DD5E-4CF8-BBA4-B6F7A2B095B5}"/>
    <cellStyle name="Calculation 3 44 2 4_Volatility" xfId="7341" xr:uid="{C157C3F3-E633-482C-8F3E-444BEBCD48E6}"/>
    <cellStyle name="Calculation 3 44 2 5" xfId="7342" xr:uid="{3E3E18DD-368D-473E-9543-23046AC6C731}"/>
    <cellStyle name="Calculation 3 44 2_Volatility" xfId="7343" xr:uid="{FF8BF29D-CBAE-41B5-B2AD-006FC8A10C23}"/>
    <cellStyle name="Calculation 3 44 3" xfId="7344" xr:uid="{31028E68-90F4-49E8-84E5-6FA3BF1A9D1F}"/>
    <cellStyle name="Calculation 3 44 3 2" xfId="7345" xr:uid="{C6FF78E9-580A-486F-9E27-A8710A0F0BE7}"/>
    <cellStyle name="Calculation 3 44 3 2 2" xfId="7346" xr:uid="{234D028E-511C-4912-8547-784A229DCED3}"/>
    <cellStyle name="Calculation 3 44 3 2_Volatility" xfId="7347" xr:uid="{F84233C0-8D7D-4A34-A001-D205F78857E2}"/>
    <cellStyle name="Calculation 3 44 3 3" xfId="7348" xr:uid="{8E5DDA95-3F37-4253-B1EA-B71D20764D04}"/>
    <cellStyle name="Calculation 3 44 3_Volatility" xfId="7349" xr:uid="{03A2A5AA-8E13-444C-9743-B9FE9961DD34}"/>
    <cellStyle name="Calculation 3 44 4" xfId="7350" xr:uid="{CF5B87F6-B0A4-4EB2-B3F2-33C004207D78}"/>
    <cellStyle name="Calculation 3 44 4 2" xfId="7351" xr:uid="{C29D5EAF-EA39-41D3-BC10-9E65E890ECDB}"/>
    <cellStyle name="Calculation 3 44 4_Volatility" xfId="7352" xr:uid="{2681672B-DCE1-4422-B829-21C6BE7F1F2F}"/>
    <cellStyle name="Calculation 3 44 5" xfId="7353" xr:uid="{8FD84347-843F-4C10-93AE-3A97A017F158}"/>
    <cellStyle name="Calculation 3 44_Volatility" xfId="7354" xr:uid="{0B918433-202A-471F-B959-8086E496D78C}"/>
    <cellStyle name="Calculation 3 45" xfId="7355" xr:uid="{01D451D3-3A15-4DCB-953C-A1400F94B645}"/>
    <cellStyle name="Calculation 3 45 2" xfId="7356" xr:uid="{84A08E62-0424-4012-96E6-9EC408FA78BF}"/>
    <cellStyle name="Calculation 3 45 2 2" xfId="7357" xr:uid="{D51D3291-EDCA-4167-B4DB-8EF22BEF97D4}"/>
    <cellStyle name="Calculation 3 45 2 2 2" xfId="7358" xr:uid="{D4FF6077-5F16-4A60-9FF9-72BAB45740AE}"/>
    <cellStyle name="Calculation 3 45 2 2 2 2" xfId="7359" xr:uid="{D367209E-DDD4-49C1-B761-C1CF7536EDBA}"/>
    <cellStyle name="Calculation 3 45 2 2 2_Volatility" xfId="7360" xr:uid="{33787096-4AFA-477B-88AF-DCAAD4E49CD3}"/>
    <cellStyle name="Calculation 3 45 2 2 3" xfId="7361" xr:uid="{846E2CC3-D708-4C62-8A8C-BAE531D195C6}"/>
    <cellStyle name="Calculation 3 45 2 2_Volatility" xfId="7362" xr:uid="{05A30D10-05A9-4420-8C18-2A751CFD634A}"/>
    <cellStyle name="Calculation 3 45 2 3" xfId="7363" xr:uid="{15C6D083-B729-419F-B996-31059D182E88}"/>
    <cellStyle name="Calculation 3 45 2 3 2" xfId="7364" xr:uid="{F896B78C-9939-4F24-8E42-D8273FEFEDFC}"/>
    <cellStyle name="Calculation 3 45 2 3 2 2" xfId="7365" xr:uid="{64673295-543D-4BE2-BC2F-9A9047123A24}"/>
    <cellStyle name="Calculation 3 45 2 3 2_Volatility" xfId="7366" xr:uid="{AAF1D55C-C8F9-4AD9-BAFE-AE511435B00C}"/>
    <cellStyle name="Calculation 3 45 2 3 3" xfId="7367" xr:uid="{EFEA1CD5-87B1-4A99-8751-EEAD8C25AC87}"/>
    <cellStyle name="Calculation 3 45 2 3_Volatility" xfId="7368" xr:uid="{35465238-0369-4AC8-ABBC-8B130F203B1E}"/>
    <cellStyle name="Calculation 3 45 2 4" xfId="7369" xr:uid="{8C05E864-66FD-429B-9B01-67543343051F}"/>
    <cellStyle name="Calculation 3 45 2 4 2" xfId="7370" xr:uid="{BBEFA73D-4BE1-4BAE-A40F-4B4B389FC5E5}"/>
    <cellStyle name="Calculation 3 45 2 4_Volatility" xfId="7371" xr:uid="{79223151-ECFA-4763-91E1-A52D99B57DF1}"/>
    <cellStyle name="Calculation 3 45 2 5" xfId="7372" xr:uid="{9084568C-39B3-4EAB-81DE-542113112DF8}"/>
    <cellStyle name="Calculation 3 45 2_Volatility" xfId="7373" xr:uid="{8C68A0CB-7CAB-4530-8E2A-D38D13B93380}"/>
    <cellStyle name="Calculation 3 45 3" xfId="7374" xr:uid="{47B2AFA4-1335-4D82-919D-F0A038489608}"/>
    <cellStyle name="Calculation 3 45 3 2" xfId="7375" xr:uid="{CFD1BC99-11ED-4DD2-BCB0-0B6CAF2546CF}"/>
    <cellStyle name="Calculation 3 45 3 2 2" xfId="7376" xr:uid="{715AADC9-3C3B-49CF-9692-A2DBB73B1558}"/>
    <cellStyle name="Calculation 3 45 3 2_Volatility" xfId="7377" xr:uid="{11A281B3-B36C-4854-8735-E153E16BF618}"/>
    <cellStyle name="Calculation 3 45 3 3" xfId="7378" xr:uid="{593DE0A9-0821-491F-9C31-A3D0CBC993B0}"/>
    <cellStyle name="Calculation 3 45 3_Volatility" xfId="7379" xr:uid="{DADC66FB-A65C-4F14-8D36-2648F8D7C441}"/>
    <cellStyle name="Calculation 3 45 4" xfId="7380" xr:uid="{62397982-4A65-42B9-B3FE-CB7846157CBF}"/>
    <cellStyle name="Calculation 3 45 4 2" xfId="7381" xr:uid="{2B196D2A-DB9A-45E2-A11D-56E66C6879D9}"/>
    <cellStyle name="Calculation 3 45 4_Volatility" xfId="7382" xr:uid="{6B62B391-93AD-4450-838C-FAA32F853A61}"/>
    <cellStyle name="Calculation 3 45 5" xfId="7383" xr:uid="{010D5F05-D45F-4E4B-990D-A6DE03AFAC2F}"/>
    <cellStyle name="Calculation 3 45_Volatility" xfId="7384" xr:uid="{7093997E-D631-4CAC-8595-7119AE3810C9}"/>
    <cellStyle name="Calculation 3 46" xfId="7385" xr:uid="{011B9461-C6CE-480E-8F97-0FF4B549D4F9}"/>
    <cellStyle name="Calculation 3 46 2" xfId="7386" xr:uid="{A63660DE-DACD-4D3D-A62A-741FB8AA31E1}"/>
    <cellStyle name="Calculation 3 46 2 2" xfId="7387" xr:uid="{AAE61CA9-6CB1-4BCB-AA69-416B96BBA91F}"/>
    <cellStyle name="Calculation 3 46 2 2 2" xfId="7388" xr:uid="{CB7A0A33-2C7C-4880-84B2-8B5FA5954629}"/>
    <cellStyle name="Calculation 3 46 2 2 2 2" xfId="7389" xr:uid="{3EB0022D-6C94-402E-8A5B-0BDF5366D53B}"/>
    <cellStyle name="Calculation 3 46 2 2 2_Volatility" xfId="7390" xr:uid="{16466A2B-C47E-4761-9D77-4F9FB68E6B60}"/>
    <cellStyle name="Calculation 3 46 2 2 3" xfId="7391" xr:uid="{47C8B3EB-12B9-4387-8F4D-AD01FA8041BC}"/>
    <cellStyle name="Calculation 3 46 2 2_Volatility" xfId="7392" xr:uid="{06860F04-C7E2-47A7-B32A-6E9AC823A92C}"/>
    <cellStyle name="Calculation 3 46 2 3" xfId="7393" xr:uid="{DEFC34A0-E361-41AE-9600-7B9BE6048383}"/>
    <cellStyle name="Calculation 3 46 2 3 2" xfId="7394" xr:uid="{6919D149-21E7-4A26-AC30-7A08AEBC4721}"/>
    <cellStyle name="Calculation 3 46 2 3 2 2" xfId="7395" xr:uid="{C19F6143-A7A0-43CF-AB40-FD95C1DB2B38}"/>
    <cellStyle name="Calculation 3 46 2 3 2_Volatility" xfId="7396" xr:uid="{45E4A205-D3DA-46DB-BE28-8E5DC328518E}"/>
    <cellStyle name="Calculation 3 46 2 3 3" xfId="7397" xr:uid="{C928784E-284A-48FD-8E67-E3B8EE63525D}"/>
    <cellStyle name="Calculation 3 46 2 3_Volatility" xfId="7398" xr:uid="{779C61DE-32B6-4351-8555-5E9CF09BE87A}"/>
    <cellStyle name="Calculation 3 46 2 4" xfId="7399" xr:uid="{DEC67620-92AF-4525-8843-C9FE441B097F}"/>
    <cellStyle name="Calculation 3 46 2 4 2" xfId="7400" xr:uid="{6CD9A284-6C0B-450A-8592-88C538D9C72B}"/>
    <cellStyle name="Calculation 3 46 2 4_Volatility" xfId="7401" xr:uid="{EC7BF754-15F2-4510-B270-073901EFB3C0}"/>
    <cellStyle name="Calculation 3 46 2 5" xfId="7402" xr:uid="{5183E796-F3F8-4885-89D8-7E93602CBEFC}"/>
    <cellStyle name="Calculation 3 46 2_Volatility" xfId="7403" xr:uid="{F6310FF0-5C21-416E-B1AC-170C9A936259}"/>
    <cellStyle name="Calculation 3 46 3" xfId="7404" xr:uid="{789AC879-1A8E-490B-9D86-18CD42517305}"/>
    <cellStyle name="Calculation 3 46 3 2" xfId="7405" xr:uid="{0192856E-E40E-40CC-8251-B89DCCD98F33}"/>
    <cellStyle name="Calculation 3 46 3 2 2" xfId="7406" xr:uid="{4E04067B-11BC-44C8-AE84-40A69D467C6C}"/>
    <cellStyle name="Calculation 3 46 3 2_Volatility" xfId="7407" xr:uid="{9FA2D5CC-48DC-460E-869A-1708A04039D9}"/>
    <cellStyle name="Calculation 3 46 3 3" xfId="7408" xr:uid="{5F2C2130-3835-4D63-BD58-03C0F5813C02}"/>
    <cellStyle name="Calculation 3 46 3_Volatility" xfId="7409" xr:uid="{56CE1959-C3F6-4006-A379-33DA249CDEEC}"/>
    <cellStyle name="Calculation 3 46 4" xfId="7410" xr:uid="{6C9A6A58-15D6-4518-8EA1-5B3AF21D611A}"/>
    <cellStyle name="Calculation 3 46 4 2" xfId="7411" xr:uid="{7A897506-F6C6-4984-A467-F657DEA6289F}"/>
    <cellStyle name="Calculation 3 46 4_Volatility" xfId="7412" xr:uid="{11F6F4E6-EA7C-4537-9A0E-EF57D6E6083A}"/>
    <cellStyle name="Calculation 3 46 5" xfId="7413" xr:uid="{8403EEE9-7EBF-4CBC-B2CD-D0D3EA09A1F2}"/>
    <cellStyle name="Calculation 3 46_Volatility" xfId="7414" xr:uid="{AAAB2C19-EED8-4758-AA4F-2C2F9B9F378D}"/>
    <cellStyle name="Calculation 3 47" xfId="7415" xr:uid="{5C1093AA-1471-44BE-9898-6855C4B43202}"/>
    <cellStyle name="Calculation 3 47 2" xfId="7416" xr:uid="{BEC704D6-E852-4F5D-A1D9-F412803CCE14}"/>
    <cellStyle name="Calculation 3 47 2 2" xfId="7417" xr:uid="{E6A4E9E2-C9E8-4D82-9637-6BF2E32D32FF}"/>
    <cellStyle name="Calculation 3 47 2 2 2" xfId="7418" xr:uid="{9F1B7B69-1C99-4E9A-A2F0-9AF72B82A2A4}"/>
    <cellStyle name="Calculation 3 47 2 2_Volatility" xfId="7419" xr:uid="{73C02E6B-7D20-4E64-B63B-968F508AC91E}"/>
    <cellStyle name="Calculation 3 47 2 3" xfId="7420" xr:uid="{8802B8A2-EFFD-44D5-B045-737047AC87B5}"/>
    <cellStyle name="Calculation 3 47 2_Volatility" xfId="7421" xr:uid="{F5543EC9-BF5F-4A37-85A0-F11F3CC32D05}"/>
    <cellStyle name="Calculation 3 47 3" xfId="7422" xr:uid="{1A617443-5A89-40BA-AE16-FD362545EBF6}"/>
    <cellStyle name="Calculation 3 47 3 2" xfId="7423" xr:uid="{24FD3C8D-4C85-4F89-BEFC-63BCBDDDD178}"/>
    <cellStyle name="Calculation 3 47 3 2 2" xfId="7424" xr:uid="{7D26F29B-872E-4486-9932-14579695DE55}"/>
    <cellStyle name="Calculation 3 47 3 2_Volatility" xfId="7425" xr:uid="{D4B1A561-4E29-4AE9-9131-E1E405A14478}"/>
    <cellStyle name="Calculation 3 47 3 3" xfId="7426" xr:uid="{FEB750D2-FCA5-429A-BF0E-71EF1D40781B}"/>
    <cellStyle name="Calculation 3 47 3_Volatility" xfId="7427" xr:uid="{D48812B4-8B19-4DD6-9DB1-605DECE79072}"/>
    <cellStyle name="Calculation 3 47 4" xfId="7428" xr:uid="{B7E18334-DCC6-4515-A840-FDF8A62B2590}"/>
    <cellStyle name="Calculation 3 47 4 2" xfId="7429" xr:uid="{F5915E06-922D-4E07-8368-DC4D2BAC7233}"/>
    <cellStyle name="Calculation 3 47 4_Volatility" xfId="7430" xr:uid="{1247A0E7-ECA0-4BAD-B43E-E444D0013561}"/>
    <cellStyle name="Calculation 3 47 5" xfId="7431" xr:uid="{E2E4BB18-891A-4591-AC60-A0B1595495E7}"/>
    <cellStyle name="Calculation 3 47_Volatility" xfId="7432" xr:uid="{CAAE1329-04E8-48B9-A51C-FF34F33E65E0}"/>
    <cellStyle name="Calculation 3 48" xfId="7433" xr:uid="{7C5D1327-2CD2-4336-A305-E6390DB44AE4}"/>
    <cellStyle name="Calculation 3 48 2" xfId="7434" xr:uid="{7BCCE202-6D24-4A90-B11B-01289AC64444}"/>
    <cellStyle name="Calculation 3 48 2 2" xfId="7435" xr:uid="{467E89ED-8978-49B4-A463-FD63727DC512}"/>
    <cellStyle name="Calculation 3 48 2_Volatility" xfId="7436" xr:uid="{EDF97B1E-D872-4A23-BC3B-DE6991C41296}"/>
    <cellStyle name="Calculation 3 48 3" xfId="7437" xr:uid="{16A27912-05FE-45E4-B368-88F63CE018B6}"/>
    <cellStyle name="Calculation 3 48_Volatility" xfId="7438" xr:uid="{F2673F43-4134-44D0-B741-984DABBB4082}"/>
    <cellStyle name="Calculation 3 49" xfId="7439" xr:uid="{E41D9706-FE09-4551-8CDA-2E775788FB57}"/>
    <cellStyle name="Calculation 3 49 2" xfId="7440" xr:uid="{F7AF4438-6C32-45FD-8FD6-2873AA87141C}"/>
    <cellStyle name="Calculation 3 49_Volatility" xfId="7441" xr:uid="{5CFC941F-0FDA-4871-9A38-37A1E34797CE}"/>
    <cellStyle name="Calculation 3 5" xfId="7442" xr:uid="{A9BEEE38-2C1D-4DE0-9793-A2E256391474}"/>
    <cellStyle name="Calculation 3 5 2" xfId="7443" xr:uid="{92065F2B-A864-49E0-B713-4E3959D1D1A9}"/>
    <cellStyle name="Calculation 3 5 2 2" xfId="7444" xr:uid="{5ABE9721-9570-4F72-B626-324BD518B62D}"/>
    <cellStyle name="Calculation 3 5 2 2 2" xfId="7445" xr:uid="{49D5ABE1-A863-49F3-8E48-DA87CA091603}"/>
    <cellStyle name="Calculation 3 5 2 2 2 2" xfId="7446" xr:uid="{EC5DA63D-A479-4E6C-8A2B-1E1D44167EE3}"/>
    <cellStyle name="Calculation 3 5 2 2 2_Volatility" xfId="7447" xr:uid="{FABF4BCF-E690-47A2-9707-482BE66045A5}"/>
    <cellStyle name="Calculation 3 5 2 2 3" xfId="7448" xr:uid="{82E6DEA6-526F-4678-9816-3CE31279BED8}"/>
    <cellStyle name="Calculation 3 5 2 2_Volatility" xfId="7449" xr:uid="{916BFC4C-E759-4354-81E6-A70CE4F46EDA}"/>
    <cellStyle name="Calculation 3 5 2 3" xfId="7450" xr:uid="{8751428E-7340-4861-B186-55563929ACF4}"/>
    <cellStyle name="Calculation 3 5 2 3 2" xfId="7451" xr:uid="{C06A14F2-835D-4D02-A02F-6FABBC3DFBC5}"/>
    <cellStyle name="Calculation 3 5 2 3 2 2" xfId="7452" xr:uid="{BCAC531A-D6C7-440D-8192-9239302BF0B6}"/>
    <cellStyle name="Calculation 3 5 2 3 2_Volatility" xfId="7453" xr:uid="{A5C5A800-5F10-44DF-A89B-C15E36D0B206}"/>
    <cellStyle name="Calculation 3 5 2 3 3" xfId="7454" xr:uid="{9B8EFE8D-77EE-4F6B-A14F-8D70B670D78C}"/>
    <cellStyle name="Calculation 3 5 2 3_Volatility" xfId="7455" xr:uid="{1A5FCF70-B3FD-420B-B965-2991F86F71BA}"/>
    <cellStyle name="Calculation 3 5 2 4" xfId="7456" xr:uid="{62A9B8B4-AA1E-4948-9EAF-3E9F302562BB}"/>
    <cellStyle name="Calculation 3 5 2 4 2" xfId="7457" xr:uid="{A6025D3F-E51E-4B05-82B9-E8CACE2D5D51}"/>
    <cellStyle name="Calculation 3 5 2 4_Volatility" xfId="7458" xr:uid="{E776E96D-150D-466B-A59F-3C1372BC2D94}"/>
    <cellStyle name="Calculation 3 5 2 5" xfId="7459" xr:uid="{BB4E4B6A-C7B1-4E4E-91F0-E55FCFF8C96C}"/>
    <cellStyle name="Calculation 3 5 2_Volatility" xfId="7460" xr:uid="{1985BA2F-F3F8-4040-BA18-4B5662EEE570}"/>
    <cellStyle name="Calculation 3 5 3" xfId="7461" xr:uid="{BE4D4D6A-2734-46D4-9EF7-C48ACB0DC2C9}"/>
    <cellStyle name="Calculation 3 5 3 2" xfId="7462" xr:uid="{95A82FB8-D44E-4335-9450-4A3216C03B48}"/>
    <cellStyle name="Calculation 3 5 3 2 2" xfId="7463" xr:uid="{A007202D-DCA0-4A6B-9F01-69E53A38F7C3}"/>
    <cellStyle name="Calculation 3 5 3 2_Volatility" xfId="7464" xr:uid="{4919E7B2-1463-4432-9EB1-E883BF31A875}"/>
    <cellStyle name="Calculation 3 5 3 3" xfId="7465" xr:uid="{2B63F74C-B64A-4675-B690-94005A10626C}"/>
    <cellStyle name="Calculation 3 5 3_Volatility" xfId="7466" xr:uid="{CAA988EB-97E3-421E-91D8-83C849198589}"/>
    <cellStyle name="Calculation 3 5 4" xfId="7467" xr:uid="{A610AEF6-B097-4723-9B22-C8154401D962}"/>
    <cellStyle name="Calculation 3 5 4 2" xfId="7468" xr:uid="{84EF81AA-ACC2-4C5C-8CF7-C98E9AE54D38}"/>
    <cellStyle name="Calculation 3 5 4_Volatility" xfId="7469" xr:uid="{DF49091E-0D8D-4085-A292-8927DC5F73D8}"/>
    <cellStyle name="Calculation 3 5 5" xfId="7470" xr:uid="{8A3575D6-0AA8-4E1D-9AB4-D79F66A5D02E}"/>
    <cellStyle name="Calculation 3 5_Volatility" xfId="7471" xr:uid="{D24CD68F-8196-4F6B-BB05-317236D235DE}"/>
    <cellStyle name="Calculation 3 50" xfId="7472" xr:uid="{823DF29F-FB54-4C1A-ACFF-B3F97ED6E5E8}"/>
    <cellStyle name="Calculation 3 51" xfId="7473" xr:uid="{E7ACA8B3-49E0-4844-97DF-25C9BFDA1177}"/>
    <cellStyle name="Calculation 3 52" xfId="7474" xr:uid="{C49E18C3-13AB-4FD0-99E7-137BB6D3DD20}"/>
    <cellStyle name="Calculation 3 6" xfId="7475" xr:uid="{00EB75ED-5D2C-482A-AEC7-D5AB2B29A103}"/>
    <cellStyle name="Calculation 3 6 2" xfId="7476" xr:uid="{1B1D56CE-08EC-4F52-825F-64EB63C83058}"/>
    <cellStyle name="Calculation 3 6 2 2" xfId="7477" xr:uid="{6D51FE67-9E56-41F0-8174-3DDFEC26CEA1}"/>
    <cellStyle name="Calculation 3 6 2 2 2" xfId="7478" xr:uid="{EA5DDDD2-AC14-42D8-A28C-A2E5C43C3DC6}"/>
    <cellStyle name="Calculation 3 6 2 2 2 2" xfId="7479" xr:uid="{CF663840-18BB-425A-985F-F9B31AF774EA}"/>
    <cellStyle name="Calculation 3 6 2 2 2_Volatility" xfId="7480" xr:uid="{985A8F42-00B5-4675-9C26-749507A34C18}"/>
    <cellStyle name="Calculation 3 6 2 2 3" xfId="7481" xr:uid="{0C35551E-55B6-4721-B495-51BBB46A7CDB}"/>
    <cellStyle name="Calculation 3 6 2 2_Volatility" xfId="7482" xr:uid="{30039C15-FD67-4D9E-BBD4-C37E699CB06F}"/>
    <cellStyle name="Calculation 3 6 2 3" xfId="7483" xr:uid="{4D491C37-C271-44C3-B08A-AF5BB0439E64}"/>
    <cellStyle name="Calculation 3 6 2 3 2" xfId="7484" xr:uid="{9B0AFDD4-597D-4D06-9BC4-0E3F5287C14B}"/>
    <cellStyle name="Calculation 3 6 2 3 2 2" xfId="7485" xr:uid="{7D31E183-CD5B-48F0-AD45-7BB204B327D4}"/>
    <cellStyle name="Calculation 3 6 2 3 2_Volatility" xfId="7486" xr:uid="{1A475DE3-9C2F-49F1-B06C-081E83CAD681}"/>
    <cellStyle name="Calculation 3 6 2 3 3" xfId="7487" xr:uid="{DE8E4552-3071-4627-AD0C-29F43AD338CF}"/>
    <cellStyle name="Calculation 3 6 2 3_Volatility" xfId="7488" xr:uid="{B573CAA5-1642-4C19-8730-2B438DB7330B}"/>
    <cellStyle name="Calculation 3 6 2 4" xfId="7489" xr:uid="{B7B65281-1BF0-4AF5-812C-832DCE558F1E}"/>
    <cellStyle name="Calculation 3 6 2 4 2" xfId="7490" xr:uid="{BE0605FF-2C10-4CB6-9884-BAE4D5519F3D}"/>
    <cellStyle name="Calculation 3 6 2 4_Volatility" xfId="7491" xr:uid="{32721644-17AC-4D51-BEEA-35006EAF3A17}"/>
    <cellStyle name="Calculation 3 6 2 5" xfId="7492" xr:uid="{64A342B1-0A34-46AE-849D-C2ADD2CE71A2}"/>
    <cellStyle name="Calculation 3 6 2_Volatility" xfId="7493" xr:uid="{3D97B7C5-2BC3-4307-B8E9-C199747BA574}"/>
    <cellStyle name="Calculation 3 6 3" xfId="7494" xr:uid="{762C056D-8092-475F-B86E-D08F2344261A}"/>
    <cellStyle name="Calculation 3 6 3 2" xfId="7495" xr:uid="{8EA04DFF-29B8-4587-A197-0E8A44BB5A09}"/>
    <cellStyle name="Calculation 3 6 3 2 2" xfId="7496" xr:uid="{577572E7-38AB-43D6-AF65-59129581C8B5}"/>
    <cellStyle name="Calculation 3 6 3 2_Volatility" xfId="7497" xr:uid="{44023A26-8633-43E8-AC1E-AC709696FB2A}"/>
    <cellStyle name="Calculation 3 6 3 3" xfId="7498" xr:uid="{32863078-3B71-4046-9846-0704B0012B17}"/>
    <cellStyle name="Calculation 3 6 3_Volatility" xfId="7499" xr:uid="{09EA19E2-2411-4DD6-AF0E-D1D2435D53E4}"/>
    <cellStyle name="Calculation 3 6 4" xfId="7500" xr:uid="{F57EF86E-2610-40CF-9C66-5F4A7525CDDE}"/>
    <cellStyle name="Calculation 3 6 4 2" xfId="7501" xr:uid="{518845DA-9EFD-4F3E-873A-78235C58E97E}"/>
    <cellStyle name="Calculation 3 6 4_Volatility" xfId="7502" xr:uid="{06D39D82-6135-40BF-812E-3E3C03E51465}"/>
    <cellStyle name="Calculation 3 6 5" xfId="7503" xr:uid="{7FDF5508-B7A1-4DCB-B7B0-49469D3E5CA3}"/>
    <cellStyle name="Calculation 3 6_Volatility" xfId="7504" xr:uid="{C512F1CF-AEFD-4C97-A232-AC970A8A403F}"/>
    <cellStyle name="Calculation 3 7" xfId="7505" xr:uid="{C8AE2F23-96A7-4FB4-91AD-2BCE476BBFD2}"/>
    <cellStyle name="Calculation 3 7 2" xfId="7506" xr:uid="{1BC62E3B-AFA2-4AA5-B683-215B2DEBE3ED}"/>
    <cellStyle name="Calculation 3 7 2 2" xfId="7507" xr:uid="{DDADB1AB-1444-4B28-960B-7F7A36AE8270}"/>
    <cellStyle name="Calculation 3 7 2 2 2" xfId="7508" xr:uid="{C007D00A-3828-413F-A294-AEFF8FD6B4DD}"/>
    <cellStyle name="Calculation 3 7 2 2 2 2" xfId="7509" xr:uid="{A2343365-8369-44BF-9B84-B02D21836DD7}"/>
    <cellStyle name="Calculation 3 7 2 2 2_Volatility" xfId="7510" xr:uid="{36757A80-86B9-4E6D-8996-65AE281D19FB}"/>
    <cellStyle name="Calculation 3 7 2 2 3" xfId="7511" xr:uid="{6DD13100-709A-427E-8E0D-0B260BE97282}"/>
    <cellStyle name="Calculation 3 7 2 2_Volatility" xfId="7512" xr:uid="{3A31BA81-7FA1-439D-8CB9-D4D4FEABEB21}"/>
    <cellStyle name="Calculation 3 7 2 3" xfId="7513" xr:uid="{54F6BABC-6423-401D-83E4-5F45D5002EFE}"/>
    <cellStyle name="Calculation 3 7 2 3 2" xfId="7514" xr:uid="{DCE96F8E-6362-4A32-BCE8-E42436AB13ED}"/>
    <cellStyle name="Calculation 3 7 2 3 2 2" xfId="7515" xr:uid="{610853B9-87DD-4135-8A50-B97E8E890D25}"/>
    <cellStyle name="Calculation 3 7 2 3 2_Volatility" xfId="7516" xr:uid="{F274A0C7-7148-4C6B-A7A3-7BA4A2DDB3E5}"/>
    <cellStyle name="Calculation 3 7 2 3 3" xfId="7517" xr:uid="{941B96F7-5838-4309-809F-F936084F8700}"/>
    <cellStyle name="Calculation 3 7 2 3_Volatility" xfId="7518" xr:uid="{4C5C9387-C66D-4925-8879-84BB41B72382}"/>
    <cellStyle name="Calculation 3 7 2 4" xfId="7519" xr:uid="{9A0B7656-A374-4DF2-9653-9E891F0DC59B}"/>
    <cellStyle name="Calculation 3 7 2 4 2" xfId="7520" xr:uid="{6C89DB8A-5A75-4096-8C14-906571562C8C}"/>
    <cellStyle name="Calculation 3 7 2 4_Volatility" xfId="7521" xr:uid="{AE20F4E4-E82F-4569-BF81-5F9E616B673D}"/>
    <cellStyle name="Calculation 3 7 2 5" xfId="7522" xr:uid="{F4F4916B-6FB0-4A2C-9501-0A3114511F1A}"/>
    <cellStyle name="Calculation 3 7 2_Volatility" xfId="7523" xr:uid="{63F154B4-01FD-47EB-919A-3BBB1249E990}"/>
    <cellStyle name="Calculation 3 7 3" xfId="7524" xr:uid="{BEBD2648-5FC7-46FF-AA12-721197E38CE4}"/>
    <cellStyle name="Calculation 3 7 3 2" xfId="7525" xr:uid="{1ED28A74-484C-420D-BB6D-26F1F625DF25}"/>
    <cellStyle name="Calculation 3 7 3 2 2" xfId="7526" xr:uid="{35ABCA07-549D-4415-B979-E85CA2C4141D}"/>
    <cellStyle name="Calculation 3 7 3 2_Volatility" xfId="7527" xr:uid="{9A851C1B-C202-4F1C-8299-2BA660B5ED5D}"/>
    <cellStyle name="Calculation 3 7 3 3" xfId="7528" xr:uid="{82F25954-75F8-41C4-92DB-E747672C2DB8}"/>
    <cellStyle name="Calculation 3 7 3_Volatility" xfId="7529" xr:uid="{4F8A2314-5AFA-447D-939C-EF0130A13467}"/>
    <cellStyle name="Calculation 3 7 4" xfId="7530" xr:uid="{C560C677-8630-4460-81B5-E5055D4899D3}"/>
    <cellStyle name="Calculation 3 7 4 2" xfId="7531" xr:uid="{4B6D9A43-1CB4-42FD-9E6E-FDD274736835}"/>
    <cellStyle name="Calculation 3 7 4_Volatility" xfId="7532" xr:uid="{EC3DBCF0-2FCA-44C7-9F94-758D3F78B32E}"/>
    <cellStyle name="Calculation 3 7 5" xfId="7533" xr:uid="{49A0539A-BAC4-4468-B225-9BDA3E8DE9F0}"/>
    <cellStyle name="Calculation 3 7_Volatility" xfId="7534" xr:uid="{B2F6F853-3612-41A4-B668-D7D89B145529}"/>
    <cellStyle name="Calculation 3 8" xfId="7535" xr:uid="{CA36079D-1892-45CF-909C-B31877FD783D}"/>
    <cellStyle name="Calculation 3 8 2" xfId="7536" xr:uid="{8EAB9098-C815-41FF-B62E-55F6D7635CCE}"/>
    <cellStyle name="Calculation 3 8 2 2" xfId="7537" xr:uid="{76552E60-8695-4FDF-BDB3-7AAF54F6A139}"/>
    <cellStyle name="Calculation 3 8 2 2 2" xfId="7538" xr:uid="{7295FE87-CE8C-4DBE-8CA2-5D5613B48808}"/>
    <cellStyle name="Calculation 3 8 2 2 2 2" xfId="7539" xr:uid="{81F45673-A26C-4052-80B3-3A040651DEB8}"/>
    <cellStyle name="Calculation 3 8 2 2 2_Volatility" xfId="7540" xr:uid="{799CF10A-F006-4ED5-921C-30A14FFB105C}"/>
    <cellStyle name="Calculation 3 8 2 2 3" xfId="7541" xr:uid="{448A9DAB-AB4F-4326-B2A0-43284E7F0EE7}"/>
    <cellStyle name="Calculation 3 8 2 2_Volatility" xfId="7542" xr:uid="{C8B52FD6-382D-4A93-957C-49568B3FAAC6}"/>
    <cellStyle name="Calculation 3 8 2 3" xfId="7543" xr:uid="{7DB6BE60-37B8-4937-8CD5-EE1F12F7EBB3}"/>
    <cellStyle name="Calculation 3 8 2 3 2" xfId="7544" xr:uid="{98CC3909-C2B1-47DE-8606-BE74A3D1689E}"/>
    <cellStyle name="Calculation 3 8 2 3 2 2" xfId="7545" xr:uid="{04EF0F97-1772-4877-8496-8F40C9EF2382}"/>
    <cellStyle name="Calculation 3 8 2 3 2_Volatility" xfId="7546" xr:uid="{21D6423A-1A5A-45D6-AF06-63A54736B858}"/>
    <cellStyle name="Calculation 3 8 2 3 3" xfId="7547" xr:uid="{AB34851A-0B1B-4842-90D3-5CCDEED1AEE2}"/>
    <cellStyle name="Calculation 3 8 2 3_Volatility" xfId="7548" xr:uid="{BD905F2D-947F-47E4-9101-EB4B84B1DF09}"/>
    <cellStyle name="Calculation 3 8 2 4" xfId="7549" xr:uid="{C1702AF5-484F-4C0D-B8A4-BCA4B88D9B22}"/>
    <cellStyle name="Calculation 3 8 2 4 2" xfId="7550" xr:uid="{E614A859-1E8D-4A21-97F1-931C23F87B2C}"/>
    <cellStyle name="Calculation 3 8 2 4_Volatility" xfId="7551" xr:uid="{A63DB957-D594-4FE6-A2C4-CE053960DBEC}"/>
    <cellStyle name="Calculation 3 8 2 5" xfId="7552" xr:uid="{372802BD-A8A4-47D7-85BA-399E0E1071C3}"/>
    <cellStyle name="Calculation 3 8 2_Volatility" xfId="7553" xr:uid="{E4308F1C-B6A6-4A6D-AE20-8FBC28CB72D7}"/>
    <cellStyle name="Calculation 3 8 3" xfId="7554" xr:uid="{617D3F4B-7F20-4CAD-AEDF-7C8DB1A3A395}"/>
    <cellStyle name="Calculation 3 8 3 2" xfId="7555" xr:uid="{A6529562-1B27-4649-AC8E-2CF6C3859FE6}"/>
    <cellStyle name="Calculation 3 8 3 2 2" xfId="7556" xr:uid="{075F7A9E-0793-48B9-AF07-F34C690499A8}"/>
    <cellStyle name="Calculation 3 8 3 2_Volatility" xfId="7557" xr:uid="{1677014A-F22C-4A8F-8CAC-DAE71BE43A87}"/>
    <cellStyle name="Calculation 3 8 3 3" xfId="7558" xr:uid="{6BC1B5B8-41BB-4EE3-AFE4-2375BA302027}"/>
    <cellStyle name="Calculation 3 8 3_Volatility" xfId="7559" xr:uid="{6685AF05-FBB8-4554-9DC7-FFAF09147808}"/>
    <cellStyle name="Calculation 3 8 4" xfId="7560" xr:uid="{AF9F018E-BFE1-4968-9659-3D780C9F429C}"/>
    <cellStyle name="Calculation 3 8 4 2" xfId="7561" xr:uid="{B778A182-F2CD-4551-96D6-74B2A0EE62D3}"/>
    <cellStyle name="Calculation 3 8 4_Volatility" xfId="7562" xr:uid="{1C7F235E-A732-4B48-A366-4A64C7482516}"/>
    <cellStyle name="Calculation 3 8 5" xfId="7563" xr:uid="{56D418CB-9DD4-4309-8173-F2B50EF4CEAA}"/>
    <cellStyle name="Calculation 3 8_Volatility" xfId="7564" xr:uid="{2BFEDC6A-FF26-43E6-B843-921E76447FA3}"/>
    <cellStyle name="Calculation 3 9" xfId="7565" xr:uid="{91A98F0C-2A69-4A7B-94AC-08555A286B89}"/>
    <cellStyle name="Calculation 3 9 2" xfId="7566" xr:uid="{EDDD8360-95FF-4DE8-AA7E-1555E5231D5A}"/>
    <cellStyle name="Calculation 3 9 2 2" xfId="7567" xr:uid="{B3FFC2CF-2B10-4816-8A31-176A6AA61BB7}"/>
    <cellStyle name="Calculation 3 9 2 2 2" xfId="7568" xr:uid="{78F7C192-8661-4030-807A-4CDAC487AE5D}"/>
    <cellStyle name="Calculation 3 9 2 2 2 2" xfId="7569" xr:uid="{A1D912F5-5FD3-4E3C-BFC4-7D9D72979E64}"/>
    <cellStyle name="Calculation 3 9 2 2 2_Volatility" xfId="7570" xr:uid="{337EA566-012A-455D-8BA3-FED35EF495B5}"/>
    <cellStyle name="Calculation 3 9 2 2 3" xfId="7571" xr:uid="{BDAAF3C6-E893-4104-A089-7A0C080A53F6}"/>
    <cellStyle name="Calculation 3 9 2 2_Volatility" xfId="7572" xr:uid="{7E891463-6C94-4E1E-BFE8-F1B994988ADA}"/>
    <cellStyle name="Calculation 3 9 2 3" xfId="7573" xr:uid="{6B8CD230-B394-42E7-853A-C584E3B444F3}"/>
    <cellStyle name="Calculation 3 9 2 3 2" xfId="7574" xr:uid="{1D857BFB-276B-41E7-9626-59A140CA5CA3}"/>
    <cellStyle name="Calculation 3 9 2 3 2 2" xfId="7575" xr:uid="{3C318611-D806-4A6A-9EE1-B89F3A6FFEC9}"/>
    <cellStyle name="Calculation 3 9 2 3 2_Volatility" xfId="7576" xr:uid="{E93065F6-AC27-4223-B26F-015B20B19EF4}"/>
    <cellStyle name="Calculation 3 9 2 3 3" xfId="7577" xr:uid="{99683ED7-CBC5-453C-A279-654D87E869D9}"/>
    <cellStyle name="Calculation 3 9 2 3_Volatility" xfId="7578" xr:uid="{6CD75FF1-6DDB-4FBA-B7CC-6681CA579353}"/>
    <cellStyle name="Calculation 3 9 2 4" xfId="7579" xr:uid="{09B5420C-76A7-48E0-AF13-C6899469818A}"/>
    <cellStyle name="Calculation 3 9 2 4 2" xfId="7580" xr:uid="{2EEF3A18-116C-4E7C-95A3-19F5212BB14B}"/>
    <cellStyle name="Calculation 3 9 2 4_Volatility" xfId="7581" xr:uid="{62657445-4ACC-43CB-A430-47369CDE851B}"/>
    <cellStyle name="Calculation 3 9 2 5" xfId="7582" xr:uid="{171CBF49-3B3E-467D-A6D7-4646CF972825}"/>
    <cellStyle name="Calculation 3 9 2_Volatility" xfId="7583" xr:uid="{E390F640-4EE3-4B44-83CA-4057F3D00E17}"/>
    <cellStyle name="Calculation 3 9 3" xfId="7584" xr:uid="{6781E8A8-4C8E-4A47-A1FE-F5947544E665}"/>
    <cellStyle name="Calculation 3 9 3 2" xfId="7585" xr:uid="{BCF4C52F-7017-4AAC-9016-0618388201B5}"/>
    <cellStyle name="Calculation 3 9 3 2 2" xfId="7586" xr:uid="{3B78E821-B69A-4EEE-9535-9F80EF5B0D63}"/>
    <cellStyle name="Calculation 3 9 3 2_Volatility" xfId="7587" xr:uid="{6A7CA4A6-3E97-4BEA-87B3-5477EC8CFDB9}"/>
    <cellStyle name="Calculation 3 9 3 3" xfId="7588" xr:uid="{5E92C79F-5B17-4B5E-A376-30C045646434}"/>
    <cellStyle name="Calculation 3 9 3_Volatility" xfId="7589" xr:uid="{EB4E8B3D-EA4B-4FAD-A6FB-82E1C910BB9E}"/>
    <cellStyle name="Calculation 3 9 4" xfId="7590" xr:uid="{80A4DAE9-9764-4AFC-B36C-71DADE93E342}"/>
    <cellStyle name="Calculation 3 9 4 2" xfId="7591" xr:uid="{39974703-3326-4FF8-B54A-6391D96B0D0D}"/>
    <cellStyle name="Calculation 3 9 4_Volatility" xfId="7592" xr:uid="{B9C01AF5-7EA1-4750-8738-B32DFD399A71}"/>
    <cellStyle name="Calculation 3 9 5" xfId="7593" xr:uid="{76190F2D-D563-48DA-B1B5-EC2E60A81461}"/>
    <cellStyle name="Calculation 3 9_Volatility" xfId="7594" xr:uid="{33DE1A80-B13A-4314-935F-936A24045900}"/>
    <cellStyle name="Calculation 3_CAD-L.C." xfId="7595" xr:uid="{741B0275-E001-45FA-95C6-BA21310DC764}"/>
    <cellStyle name="Calculation 4" xfId="7596" xr:uid="{17E54D58-CF3A-4AC2-87C0-681653AA396F}"/>
    <cellStyle name="Calculation 4 2" xfId="7597" xr:uid="{E48E5AA5-CAFC-42A9-A066-173DBECA6356}"/>
    <cellStyle name="Calculation 4 2 2" xfId="7598" xr:uid="{0DE101D6-2C51-42CD-9980-E392F4967446}"/>
    <cellStyle name="Calculation 4 2_Volatility" xfId="7599" xr:uid="{C04CA42C-2609-4022-AA1F-FCFA9CF9A084}"/>
    <cellStyle name="Calculation 4 3" xfId="7600" xr:uid="{C0B2477A-88B9-4776-9ACC-3DC38037B86E}"/>
    <cellStyle name="Calculation 4_Volatility" xfId="7601" xr:uid="{5D189864-EB31-4D3A-8D17-7E7B0E9C5E77}"/>
    <cellStyle name="Calculation 5" xfId="7602" xr:uid="{8FBE4E44-B882-4950-BFF5-77339930C439}"/>
    <cellStyle name="Calculation 5 2" xfId="7603" xr:uid="{0118EDA9-8A4F-445A-B9FC-608F6B0A3244}"/>
    <cellStyle name="Calculation 5_Volatility" xfId="7604" xr:uid="{CAD7B24D-D38B-4355-955E-1606FE62D73B}"/>
    <cellStyle name="Calculation 6" xfId="7605" xr:uid="{0A2A17FE-5779-4130-BE9F-AC20722777C5}"/>
    <cellStyle name="Cálculo" xfId="7606" xr:uid="{563D560A-23CA-4981-869F-D1D03744EB72}"/>
    <cellStyle name="Cálculo 2" xfId="7607" xr:uid="{B739BC52-F2F6-4CD5-853B-463C89B1DED6}"/>
    <cellStyle name="Cálculo 2 10" xfId="7608" xr:uid="{EB1B53EC-322E-4A05-869A-E43FD4C31200}"/>
    <cellStyle name="Cálculo 2 10 2" xfId="7609" xr:uid="{67F10966-82C7-4217-8DEF-DA0DC3BCB18F}"/>
    <cellStyle name="Cálculo 2 10 2 2" xfId="7610" xr:uid="{FB3A20F3-4AF0-479C-B8D4-15AE138A2798}"/>
    <cellStyle name="Cálculo 2 10 2 2 2" xfId="7611" xr:uid="{6FD65497-7006-49A4-8943-868DB02EF6F6}"/>
    <cellStyle name="Cálculo 2 10 2 2 2 2" xfId="7612" xr:uid="{7D8E5215-9B77-462F-81B3-8D5B58C38DB8}"/>
    <cellStyle name="Cálculo 2 10 2 2 2_Volatility" xfId="7613" xr:uid="{CFE3EA0F-C5D3-4D92-A91F-5DF91C1CEC6A}"/>
    <cellStyle name="Cálculo 2 10 2 2 3" xfId="7614" xr:uid="{1E85E489-B26B-457E-A9EC-9DE401EEC5C3}"/>
    <cellStyle name="Cálculo 2 10 2 2_Volatility" xfId="7615" xr:uid="{0A709F2E-8E9B-46E8-8582-2DB2D88C7A18}"/>
    <cellStyle name="Cálculo 2 10 2 3" xfId="7616" xr:uid="{122D8442-C80A-4819-A752-3D7B80269623}"/>
    <cellStyle name="Cálculo 2 10 2 3 2" xfId="7617" xr:uid="{3316965F-11C1-4794-870C-B6290DDDA2B6}"/>
    <cellStyle name="Cálculo 2 10 2 3 2 2" xfId="7618" xr:uid="{22A19C2F-05CA-413E-A6EF-F92609652FA0}"/>
    <cellStyle name="Cálculo 2 10 2 3 2_Volatility" xfId="7619" xr:uid="{2A1C03BF-CF6B-4A84-8010-AEBA1B52A288}"/>
    <cellStyle name="Cálculo 2 10 2 3 3" xfId="7620" xr:uid="{4AC71C5C-AB60-4585-92D9-37B470E26355}"/>
    <cellStyle name="Cálculo 2 10 2 3_Volatility" xfId="7621" xr:uid="{47F9E8D5-F874-4466-958F-109A73C40124}"/>
    <cellStyle name="Cálculo 2 10 2 4" xfId="7622" xr:uid="{C7FD3DB4-30B1-42BA-8F2B-0599B0AC2A1A}"/>
    <cellStyle name="Cálculo 2 10 2 4 2" xfId="7623" xr:uid="{B4DCAEC2-8595-4A37-84C7-CEB9536C30B6}"/>
    <cellStyle name="Cálculo 2 10 2 4_Volatility" xfId="7624" xr:uid="{1C968F5A-8D65-4058-8185-6D1D267F9398}"/>
    <cellStyle name="Cálculo 2 10 2 5" xfId="7625" xr:uid="{8CBBF034-03C3-4546-A49B-D80A762AC695}"/>
    <cellStyle name="Cálculo 2 10 2_Volatility" xfId="7626" xr:uid="{FB0E835F-36D1-43D2-B53B-3921E3AE971A}"/>
    <cellStyle name="Cálculo 2 10 3" xfId="7627" xr:uid="{D0F6D267-D659-465E-9BF3-CFC25569163E}"/>
    <cellStyle name="Cálculo 2 10 3 2" xfId="7628" xr:uid="{A647C2DF-39E5-4AC4-BF5C-7E79C0AD68AF}"/>
    <cellStyle name="Cálculo 2 10 3 2 2" xfId="7629" xr:uid="{CE41297A-DCBB-49D5-BC51-D3226669AFDF}"/>
    <cellStyle name="Cálculo 2 10 3 2_Volatility" xfId="7630" xr:uid="{0D0C4192-81A8-4560-92C5-C9A0DD75EAE8}"/>
    <cellStyle name="Cálculo 2 10 3 3" xfId="7631" xr:uid="{74BC4A9F-21FC-46F2-A453-81A7DD769028}"/>
    <cellStyle name="Cálculo 2 10 3_Volatility" xfId="7632" xr:uid="{57DF05A4-42D5-42FA-9B32-8CB2AA82AFA8}"/>
    <cellStyle name="Cálculo 2 10 4" xfId="7633" xr:uid="{DDA679FF-B26C-4DDB-9678-05ADE1216C70}"/>
    <cellStyle name="Cálculo 2 10 4 2" xfId="7634" xr:uid="{4F765A66-578A-4CC0-8FF4-54DDD9EDBE20}"/>
    <cellStyle name="Cálculo 2 10 4_Volatility" xfId="7635" xr:uid="{11481BF6-2C4F-427D-B69A-3F9D7BE3EC3A}"/>
    <cellStyle name="Cálculo 2 10 5" xfId="7636" xr:uid="{D24D214D-C8C2-4D73-8FDF-DD4E197B1DD1}"/>
    <cellStyle name="Cálculo 2 10_Volatility" xfId="7637" xr:uid="{2C5BB03C-D7B9-4482-B20A-01DAC73989A2}"/>
    <cellStyle name="Cálculo 2 11" xfId="7638" xr:uid="{01E842A3-88F3-44D9-B4D3-F32973CAE221}"/>
    <cellStyle name="Cálculo 2 11 2" xfId="7639" xr:uid="{ACD9FB14-A751-4A98-B190-4C1EF115B82A}"/>
    <cellStyle name="Cálculo 2 11 2 2" xfId="7640" xr:uid="{C94EE516-4808-4F07-AC38-8C3FE8371EF4}"/>
    <cellStyle name="Cálculo 2 11 2 2 2" xfId="7641" xr:uid="{42C9B0FF-BADB-4958-93C5-25BD459AFDF9}"/>
    <cellStyle name="Cálculo 2 11 2 2 2 2" xfId="7642" xr:uid="{8EFC77F3-BE10-47ED-8B60-5C5258745A7B}"/>
    <cellStyle name="Cálculo 2 11 2 2 2_Volatility" xfId="7643" xr:uid="{47004E36-1FFA-41EE-A1E0-4D268AC12901}"/>
    <cellStyle name="Cálculo 2 11 2 2 3" xfId="7644" xr:uid="{EFA7D2F2-3692-4554-A4A5-ABEF0A582A1C}"/>
    <cellStyle name="Cálculo 2 11 2 2_Volatility" xfId="7645" xr:uid="{807AF50C-5DE6-401F-8611-45AEE1E72D81}"/>
    <cellStyle name="Cálculo 2 11 2 3" xfId="7646" xr:uid="{815B2179-634D-440F-A3DF-BB9DF712A4A3}"/>
    <cellStyle name="Cálculo 2 11 2 3 2" xfId="7647" xr:uid="{CD070C9A-7362-4ECD-B5B9-B301D9DD940D}"/>
    <cellStyle name="Cálculo 2 11 2 3 2 2" xfId="7648" xr:uid="{044E14E5-A612-4F7A-B5DB-0A4AFB9FC37C}"/>
    <cellStyle name="Cálculo 2 11 2 3 2_Volatility" xfId="7649" xr:uid="{012CB29C-704A-4A9B-BD5C-737324D3CA33}"/>
    <cellStyle name="Cálculo 2 11 2 3 3" xfId="7650" xr:uid="{76AD3560-5DBF-4E7C-818B-A8C67655F407}"/>
    <cellStyle name="Cálculo 2 11 2 3_Volatility" xfId="7651" xr:uid="{8E831646-51B5-4B8A-9BE3-53829C2CD31F}"/>
    <cellStyle name="Cálculo 2 11 2 4" xfId="7652" xr:uid="{5E0D02DE-C8B5-45F9-A453-4410C1D3A2BF}"/>
    <cellStyle name="Cálculo 2 11 2 4 2" xfId="7653" xr:uid="{542874B0-3F2C-4763-B315-27C914F6F355}"/>
    <cellStyle name="Cálculo 2 11 2 4_Volatility" xfId="7654" xr:uid="{E5437AA4-05B0-4291-A9C0-0D731A01A6FF}"/>
    <cellStyle name="Cálculo 2 11 2 5" xfId="7655" xr:uid="{F69DDF25-5DAA-49BB-94CC-7658FF8544EF}"/>
    <cellStyle name="Cálculo 2 11 2_Volatility" xfId="7656" xr:uid="{1E7C5F5B-25B4-4913-9486-67EAB0A0B972}"/>
    <cellStyle name="Cálculo 2 11 3" xfId="7657" xr:uid="{89BC6BC3-7D79-4E73-9E68-582645F70460}"/>
    <cellStyle name="Cálculo 2 11 3 2" xfId="7658" xr:uid="{A7E8006E-1490-4480-87A6-6066E8397808}"/>
    <cellStyle name="Cálculo 2 11 3 2 2" xfId="7659" xr:uid="{DFD609C8-97F1-4284-BC47-BF3963270864}"/>
    <cellStyle name="Cálculo 2 11 3 2_Volatility" xfId="7660" xr:uid="{5ABF1680-8C98-45CB-9E7D-627F3E53B742}"/>
    <cellStyle name="Cálculo 2 11 3 3" xfId="7661" xr:uid="{93768F89-3394-4A49-8872-ACB6EA76AD98}"/>
    <cellStyle name="Cálculo 2 11 3_Volatility" xfId="7662" xr:uid="{34698539-4292-4A0F-910D-B1CC55322692}"/>
    <cellStyle name="Cálculo 2 11 4" xfId="7663" xr:uid="{0C05780A-0448-43CE-BE55-E803C0FF67DD}"/>
    <cellStyle name="Cálculo 2 11 4 2" xfId="7664" xr:uid="{D5C3B5ED-B184-49D9-9208-73A555D136F7}"/>
    <cellStyle name="Cálculo 2 11 4_Volatility" xfId="7665" xr:uid="{39F1DFAB-5E5E-4043-A749-4B3E2D9F0987}"/>
    <cellStyle name="Cálculo 2 11 5" xfId="7666" xr:uid="{26998731-D082-4213-8C23-76228CC1804D}"/>
    <cellStyle name="Cálculo 2 11_Volatility" xfId="7667" xr:uid="{111AD121-1DBB-4552-BCB7-87974C02A2A2}"/>
    <cellStyle name="Cálculo 2 12" xfId="7668" xr:uid="{782B192D-A5D4-4822-BAD1-A6D23E9018CF}"/>
    <cellStyle name="Cálculo 2 12 2" xfId="7669" xr:uid="{9A82DC32-B5FF-42B1-AA88-877D0882B9FB}"/>
    <cellStyle name="Cálculo 2 12 2 2" xfId="7670" xr:uid="{1FB9C919-A02D-4D56-8B2F-6DED24FF65ED}"/>
    <cellStyle name="Cálculo 2 12 2 2 2" xfId="7671" xr:uid="{1FF118FB-A6EB-4720-B3E5-79CF074EC294}"/>
    <cellStyle name="Cálculo 2 12 2 2 2 2" xfId="7672" xr:uid="{01CA9F18-1F99-4B0F-AC2F-9070FFAAA9CF}"/>
    <cellStyle name="Cálculo 2 12 2 2 2_Volatility" xfId="7673" xr:uid="{D9D6F99B-7C37-4381-B344-6D4EA9AA14F9}"/>
    <cellStyle name="Cálculo 2 12 2 2 3" xfId="7674" xr:uid="{86688FAC-4E78-4C29-9582-7A5B05753E0D}"/>
    <cellStyle name="Cálculo 2 12 2 2_Volatility" xfId="7675" xr:uid="{C4BB723A-816A-4425-A818-50A4786E002C}"/>
    <cellStyle name="Cálculo 2 12 2 3" xfId="7676" xr:uid="{254513EA-0301-476E-B7EB-A2FBE04FD374}"/>
    <cellStyle name="Cálculo 2 12 2 3 2" xfId="7677" xr:uid="{CD8A47ED-0790-493E-84D1-2BFFFC633849}"/>
    <cellStyle name="Cálculo 2 12 2 3 2 2" xfId="7678" xr:uid="{2926AECE-EDEF-4188-A32E-4BBE28C2706A}"/>
    <cellStyle name="Cálculo 2 12 2 3 2_Volatility" xfId="7679" xr:uid="{DF7DB70D-85C4-47F8-81C6-D139F00BD231}"/>
    <cellStyle name="Cálculo 2 12 2 3 3" xfId="7680" xr:uid="{4D4D565D-FF9B-4907-A1D0-80E39723F313}"/>
    <cellStyle name="Cálculo 2 12 2 3_Volatility" xfId="7681" xr:uid="{F62ADE77-F42D-4377-A012-D7E4D84E400D}"/>
    <cellStyle name="Cálculo 2 12 2 4" xfId="7682" xr:uid="{E4408B5F-A810-4E90-99C9-0FBA8AF89A46}"/>
    <cellStyle name="Cálculo 2 12 2 4 2" xfId="7683" xr:uid="{5412F093-222C-405F-A30F-7094D90BEC94}"/>
    <cellStyle name="Cálculo 2 12 2 4_Volatility" xfId="7684" xr:uid="{8E321799-E4F5-4C19-A7D8-5511DD808C5E}"/>
    <cellStyle name="Cálculo 2 12 2 5" xfId="7685" xr:uid="{7D03D05A-2299-40F9-9FCC-07A626996C0F}"/>
    <cellStyle name="Cálculo 2 12 2_Volatility" xfId="7686" xr:uid="{E83F9801-7279-4A26-BCF3-FF10B39B9632}"/>
    <cellStyle name="Cálculo 2 12 3" xfId="7687" xr:uid="{4A7987AC-74FD-423B-BCA5-86FA949FA46C}"/>
    <cellStyle name="Cálculo 2 12 3 2" xfId="7688" xr:uid="{84ECABA5-9DE2-4477-A85F-AAA1D6F465EB}"/>
    <cellStyle name="Cálculo 2 12 3 2 2" xfId="7689" xr:uid="{CFF3523D-75D2-4AF5-AE61-2EB05C3275CE}"/>
    <cellStyle name="Cálculo 2 12 3 2_Volatility" xfId="7690" xr:uid="{DB95A4C8-D347-485C-B849-EB97BAB10829}"/>
    <cellStyle name="Cálculo 2 12 3 3" xfId="7691" xr:uid="{B77F7CE4-B1E2-41DD-BABE-6BEE692824B6}"/>
    <cellStyle name="Cálculo 2 12 3_Volatility" xfId="7692" xr:uid="{308E0106-DEF9-412C-BD3E-2EDE4210DCAD}"/>
    <cellStyle name="Cálculo 2 12 4" xfId="7693" xr:uid="{84668389-976C-4F2F-8CC8-F48AD1FB7CB1}"/>
    <cellStyle name="Cálculo 2 12 4 2" xfId="7694" xr:uid="{4BFC48E1-04DB-427A-98D6-9957878581B3}"/>
    <cellStyle name="Cálculo 2 12 4_Volatility" xfId="7695" xr:uid="{76E381C3-4232-48E0-94FA-B06D86086EFB}"/>
    <cellStyle name="Cálculo 2 12 5" xfId="7696" xr:uid="{1EE6DCBD-CA81-453C-AF8A-4F7CDEA01FA5}"/>
    <cellStyle name="Cálculo 2 12_Volatility" xfId="7697" xr:uid="{0CACCAC9-8AE8-4CDD-9ED3-E589E2A1DA5E}"/>
    <cellStyle name="Cálculo 2 13" xfId="7698" xr:uid="{603601EB-2CB2-4C31-988A-8ED78D7A5093}"/>
    <cellStyle name="Cálculo 2 13 2" xfId="7699" xr:uid="{BA14CFF5-35F9-4FE4-80F6-8D86064EF433}"/>
    <cellStyle name="Cálculo 2 13 2 2" xfId="7700" xr:uid="{853D8350-AF03-4369-88A5-3B1B1545D988}"/>
    <cellStyle name="Cálculo 2 13 2 2 2" xfId="7701" xr:uid="{C427E2B5-1A45-46B2-8B11-AB424414DDD3}"/>
    <cellStyle name="Cálculo 2 13 2 2 2 2" xfId="7702" xr:uid="{C158A9F5-B0D6-443B-AB01-CA72240447D8}"/>
    <cellStyle name="Cálculo 2 13 2 2 2_Volatility" xfId="7703" xr:uid="{E163D15D-F79E-4E24-A400-B9374A9A690F}"/>
    <cellStyle name="Cálculo 2 13 2 2 3" xfId="7704" xr:uid="{80ED8CB6-4812-425B-8FC7-CC4C3CB8BF95}"/>
    <cellStyle name="Cálculo 2 13 2 2_Volatility" xfId="7705" xr:uid="{715EC982-5260-495C-B7BA-154590B9D1DA}"/>
    <cellStyle name="Cálculo 2 13 2 3" xfId="7706" xr:uid="{50C761A7-AAF7-4EFE-80E2-3B7CDEB7D068}"/>
    <cellStyle name="Cálculo 2 13 2 3 2" xfId="7707" xr:uid="{69CBD986-464F-4D6B-862A-7FA4D662F7ED}"/>
    <cellStyle name="Cálculo 2 13 2 3 2 2" xfId="7708" xr:uid="{7EAC9958-C1CC-449D-AFAA-95CF1355113D}"/>
    <cellStyle name="Cálculo 2 13 2 3 2_Volatility" xfId="7709" xr:uid="{3D6E25B2-03E2-472E-9D2C-3A9AF8E8D86B}"/>
    <cellStyle name="Cálculo 2 13 2 3 3" xfId="7710" xr:uid="{F9B78C5F-726D-45C5-9DD5-0846B174803A}"/>
    <cellStyle name="Cálculo 2 13 2 3_Volatility" xfId="7711" xr:uid="{C3FB2E92-B4B5-40A1-BAB0-C164C1DA20C4}"/>
    <cellStyle name="Cálculo 2 13 2 4" xfId="7712" xr:uid="{9C90F6D8-57D1-4E5E-B2D9-FB195CAD802E}"/>
    <cellStyle name="Cálculo 2 13 2 4 2" xfId="7713" xr:uid="{4D62EF6B-9AB6-4145-808C-E3923919AB61}"/>
    <cellStyle name="Cálculo 2 13 2 4_Volatility" xfId="7714" xr:uid="{CDA44023-0DAE-41AA-A23C-09927B92054E}"/>
    <cellStyle name="Cálculo 2 13 2 5" xfId="7715" xr:uid="{0A7166FC-A4B4-4136-83E0-5D84CB36A904}"/>
    <cellStyle name="Cálculo 2 13 2_Volatility" xfId="7716" xr:uid="{A5A9A458-7B6D-421C-9DB3-3F498B25483D}"/>
    <cellStyle name="Cálculo 2 13 3" xfId="7717" xr:uid="{C766138F-6C45-45DA-883B-C0E0D18CCC0A}"/>
    <cellStyle name="Cálculo 2 13 3 2" xfId="7718" xr:uid="{E18407C7-CFFF-4AC2-B091-AC41CDAE72F7}"/>
    <cellStyle name="Cálculo 2 13 3 2 2" xfId="7719" xr:uid="{3FBCD9A8-6E20-4078-93DB-406EBAA7863B}"/>
    <cellStyle name="Cálculo 2 13 3 2_Volatility" xfId="7720" xr:uid="{86AF9986-3042-4945-8C48-1225FA5F21BC}"/>
    <cellStyle name="Cálculo 2 13 3 3" xfId="7721" xr:uid="{A52B7A9B-E2E6-4649-BF40-20FF14699BF4}"/>
    <cellStyle name="Cálculo 2 13 3_Volatility" xfId="7722" xr:uid="{F2EA26EB-AB8E-4B59-B42D-98BEDEF65BC4}"/>
    <cellStyle name="Cálculo 2 13 4" xfId="7723" xr:uid="{1DABE475-8A6A-483E-9D5B-7029BA5137A1}"/>
    <cellStyle name="Cálculo 2 13 4 2" xfId="7724" xr:uid="{6BCE5139-C7A7-4B15-9E5E-62440A767162}"/>
    <cellStyle name="Cálculo 2 13 4_Volatility" xfId="7725" xr:uid="{94727D70-246F-4B82-9830-F644B3F56CCC}"/>
    <cellStyle name="Cálculo 2 13 5" xfId="7726" xr:uid="{12B43314-2749-45AE-9B69-CF0E19CC2688}"/>
    <cellStyle name="Cálculo 2 13_Volatility" xfId="7727" xr:uid="{5B043E6A-EF6A-4961-8ED1-B4FA7EC2E9DB}"/>
    <cellStyle name="Cálculo 2 14" xfId="7728" xr:uid="{35E1567C-A82F-4F34-B630-DF6547159432}"/>
    <cellStyle name="Cálculo 2 14 2" xfId="7729" xr:uid="{E7C86EC0-59BE-437E-AA50-986954BDF70D}"/>
    <cellStyle name="Cálculo 2 14 2 2" xfId="7730" xr:uid="{0DEEFB62-9F6B-436C-944C-02E7B367B1B2}"/>
    <cellStyle name="Cálculo 2 14 2 2 2" xfId="7731" xr:uid="{56CC9C26-0BF0-41E0-AC76-0574494286AE}"/>
    <cellStyle name="Cálculo 2 14 2 2 2 2" xfId="7732" xr:uid="{912BBBF1-B80A-483E-AE2D-67CB1A04BFA6}"/>
    <cellStyle name="Cálculo 2 14 2 2 2_Volatility" xfId="7733" xr:uid="{7A697244-71A4-40E9-9C8A-6C606A63CD3C}"/>
    <cellStyle name="Cálculo 2 14 2 2 3" xfId="7734" xr:uid="{44E36F4B-4B31-4A03-96FE-B1650CD89EDC}"/>
    <cellStyle name="Cálculo 2 14 2 2_Volatility" xfId="7735" xr:uid="{E6684CAF-8968-4C2E-B281-A234E2788895}"/>
    <cellStyle name="Cálculo 2 14 2 3" xfId="7736" xr:uid="{1628A510-C1F7-494E-931C-B8520A7F6126}"/>
    <cellStyle name="Cálculo 2 14 2 3 2" xfId="7737" xr:uid="{26329F1C-0D34-4B0C-882F-A789FEE63DA9}"/>
    <cellStyle name="Cálculo 2 14 2 3 2 2" xfId="7738" xr:uid="{B12E96A0-81F4-4E2A-A79B-9F1C6890119F}"/>
    <cellStyle name="Cálculo 2 14 2 3 2_Volatility" xfId="7739" xr:uid="{67B4AF53-A575-4E07-B434-9C14AE51CBA6}"/>
    <cellStyle name="Cálculo 2 14 2 3 3" xfId="7740" xr:uid="{E4D8F0E9-2D3B-4990-BF68-22D39991B0CD}"/>
    <cellStyle name="Cálculo 2 14 2 3_Volatility" xfId="7741" xr:uid="{1C6E5C56-FCF9-41AB-BBFE-5F27A41A6BA1}"/>
    <cellStyle name="Cálculo 2 14 2 4" xfId="7742" xr:uid="{B27B0DBE-82AF-42E6-A333-4BEB59323B9A}"/>
    <cellStyle name="Cálculo 2 14 2 4 2" xfId="7743" xr:uid="{73A301EE-4E77-4D2D-A7DD-7358FDF91E5C}"/>
    <cellStyle name="Cálculo 2 14 2 4_Volatility" xfId="7744" xr:uid="{BE6B18E0-E1D7-48AB-8FAE-0DC6D2550895}"/>
    <cellStyle name="Cálculo 2 14 2 5" xfId="7745" xr:uid="{1FA41546-5159-4163-B581-E7B70FF6301C}"/>
    <cellStyle name="Cálculo 2 14 2_Volatility" xfId="7746" xr:uid="{BFBBA0A4-231F-4C85-BC47-59250EBDBB8E}"/>
    <cellStyle name="Cálculo 2 14 3" xfId="7747" xr:uid="{47D1A282-F262-45F8-BF94-400A9EAB4278}"/>
    <cellStyle name="Cálculo 2 14 3 2" xfId="7748" xr:uid="{F4BFE472-0738-406B-8E87-FD5954577F43}"/>
    <cellStyle name="Cálculo 2 14 3 2 2" xfId="7749" xr:uid="{7A18CE1B-CD10-4E23-B60E-C5D04CE929F7}"/>
    <cellStyle name="Cálculo 2 14 3 2_Volatility" xfId="7750" xr:uid="{1F92F402-D1FE-4326-82C8-58F35EFA432C}"/>
    <cellStyle name="Cálculo 2 14 3 3" xfId="7751" xr:uid="{876DEDE6-DCA2-4DDF-9981-4E546F887E0D}"/>
    <cellStyle name="Cálculo 2 14 3_Volatility" xfId="7752" xr:uid="{EC04C14D-5AE5-4592-B671-BB868BBE541A}"/>
    <cellStyle name="Cálculo 2 14 4" xfId="7753" xr:uid="{3F00A1AC-311B-407E-8622-7D04D795B615}"/>
    <cellStyle name="Cálculo 2 14 4 2" xfId="7754" xr:uid="{4B85C311-D566-4252-9836-C0C51CAB3DD2}"/>
    <cellStyle name="Cálculo 2 14 4_Volatility" xfId="7755" xr:uid="{99D77328-3E3A-44A2-AB8A-E41500065CC0}"/>
    <cellStyle name="Cálculo 2 14 5" xfId="7756" xr:uid="{EA54A7B3-34BB-481B-A7CC-09421B956BB3}"/>
    <cellStyle name="Cálculo 2 14_Volatility" xfId="7757" xr:uid="{B4227E77-C059-4022-950C-69114FC1822E}"/>
    <cellStyle name="Cálculo 2 15" xfId="7758" xr:uid="{9F2AE2B7-E07D-428D-8C6F-34FCF7B92458}"/>
    <cellStyle name="Cálculo 2 15 2" xfId="7759" xr:uid="{5556075E-7B12-4814-A63D-074CAB2E2C42}"/>
    <cellStyle name="Cálculo 2 15 2 2" xfId="7760" xr:uid="{7AE6DC29-5BC6-4EE8-B450-8854012CEF02}"/>
    <cellStyle name="Cálculo 2 15 2 2 2" xfId="7761" xr:uid="{46E4FDAE-51C7-46B4-B1FD-ABAA8A728554}"/>
    <cellStyle name="Cálculo 2 15 2 2 2 2" xfId="7762" xr:uid="{1E8A4E20-042E-491F-AF5A-F607FD8C79B2}"/>
    <cellStyle name="Cálculo 2 15 2 2 2_Volatility" xfId="7763" xr:uid="{B47EACDF-94D6-44CF-A399-77D2C5386588}"/>
    <cellStyle name="Cálculo 2 15 2 2 3" xfId="7764" xr:uid="{828530D2-DF40-4EE7-9E56-6AECDA324E97}"/>
    <cellStyle name="Cálculo 2 15 2 2_Volatility" xfId="7765" xr:uid="{53777CFA-F99A-4EB4-B506-B0845E420AA6}"/>
    <cellStyle name="Cálculo 2 15 2 3" xfId="7766" xr:uid="{FB6979EA-0EC9-4AD6-9A7E-A6D8905F32A5}"/>
    <cellStyle name="Cálculo 2 15 2 3 2" xfId="7767" xr:uid="{1600952D-34FB-45DD-91E3-15044777BD96}"/>
    <cellStyle name="Cálculo 2 15 2 3 2 2" xfId="7768" xr:uid="{9FBE2237-85AD-4E3E-9867-1025DF50F460}"/>
    <cellStyle name="Cálculo 2 15 2 3 2_Volatility" xfId="7769" xr:uid="{C194FFCD-4FC8-4A3D-9D0B-D7653B10C285}"/>
    <cellStyle name="Cálculo 2 15 2 3 3" xfId="7770" xr:uid="{C1104BB2-9625-407D-B5A5-F8C72D35D2E0}"/>
    <cellStyle name="Cálculo 2 15 2 3_Volatility" xfId="7771" xr:uid="{D610FE75-D9B6-406F-81A6-7682BE58BB0C}"/>
    <cellStyle name="Cálculo 2 15 2 4" xfId="7772" xr:uid="{DE370638-38F4-400E-8590-5101DC12F264}"/>
    <cellStyle name="Cálculo 2 15 2 4 2" xfId="7773" xr:uid="{1FEC39FE-23C2-468A-AD45-D9FA4DBD57C7}"/>
    <cellStyle name="Cálculo 2 15 2 4_Volatility" xfId="7774" xr:uid="{676E4BF8-E7B3-4C4E-B648-D4CF83BE7795}"/>
    <cellStyle name="Cálculo 2 15 2 5" xfId="7775" xr:uid="{E6AE39D2-D42E-412A-B73F-6471463DEFD7}"/>
    <cellStyle name="Cálculo 2 15 2_Volatility" xfId="7776" xr:uid="{7074B7F1-99E2-4154-8AB5-981FDCB7653B}"/>
    <cellStyle name="Cálculo 2 15 3" xfId="7777" xr:uid="{12350D65-6C75-4A47-BD99-7098609D868C}"/>
    <cellStyle name="Cálculo 2 15 3 2" xfId="7778" xr:uid="{EDEBA148-40E8-4884-8AE5-000F6B8FAE86}"/>
    <cellStyle name="Cálculo 2 15 3 2 2" xfId="7779" xr:uid="{0861F6E3-C1CB-4584-A356-5499E72CE056}"/>
    <cellStyle name="Cálculo 2 15 3 2_Volatility" xfId="7780" xr:uid="{47B92D74-4349-4FBD-BCFB-40E96F9C65E6}"/>
    <cellStyle name="Cálculo 2 15 3 3" xfId="7781" xr:uid="{3E9F2D2E-F8F2-406E-A73F-03D8EDB6F194}"/>
    <cellStyle name="Cálculo 2 15 3_Volatility" xfId="7782" xr:uid="{1837AD3A-8FF7-49F8-B0FA-E93B1D38B96C}"/>
    <cellStyle name="Cálculo 2 15 4" xfId="7783" xr:uid="{075482AD-D958-4526-B331-79B79D6916E1}"/>
    <cellStyle name="Cálculo 2 15 4 2" xfId="7784" xr:uid="{372A94AD-0799-44FD-94EC-EAD3DFE12941}"/>
    <cellStyle name="Cálculo 2 15 4_Volatility" xfId="7785" xr:uid="{8E16EC9C-A9BB-4866-A167-7455B03359FA}"/>
    <cellStyle name="Cálculo 2 15 5" xfId="7786" xr:uid="{F3C09E39-0549-481F-822A-0FDF82F83B71}"/>
    <cellStyle name="Cálculo 2 15_Volatility" xfId="7787" xr:uid="{76E9176D-5E75-426F-8CD2-EC1F213FCA24}"/>
    <cellStyle name="Cálculo 2 16" xfId="7788" xr:uid="{13A1DE68-4202-46FD-B37E-B8CBB3C626E1}"/>
    <cellStyle name="Cálculo 2 16 2" xfId="7789" xr:uid="{BA2512AD-9A26-4013-B9E2-6C61D90D1786}"/>
    <cellStyle name="Cálculo 2 16 2 2" xfId="7790" xr:uid="{A718D455-EBD8-4DE5-98F3-A2B24497D447}"/>
    <cellStyle name="Cálculo 2 16 2 2 2" xfId="7791" xr:uid="{CF919987-C659-4F9D-8146-FD0D3D5DC178}"/>
    <cellStyle name="Cálculo 2 16 2 2 2 2" xfId="7792" xr:uid="{8C50ADD4-6A7A-4B1E-B823-CADBC608CAC2}"/>
    <cellStyle name="Cálculo 2 16 2 2 2_Volatility" xfId="7793" xr:uid="{7DEC3641-407A-47D3-81FB-B49C2AC4F871}"/>
    <cellStyle name="Cálculo 2 16 2 2 3" xfId="7794" xr:uid="{2394DAC7-88C5-4C5B-9A4D-1912CB9E3001}"/>
    <cellStyle name="Cálculo 2 16 2 2_Volatility" xfId="7795" xr:uid="{0113FD67-821F-428E-88C8-BBD0322656B7}"/>
    <cellStyle name="Cálculo 2 16 2 3" xfId="7796" xr:uid="{001C1076-8AD2-402C-A34F-774881F23982}"/>
    <cellStyle name="Cálculo 2 16 2 3 2" xfId="7797" xr:uid="{05A72AEB-10C8-4BF2-AE48-D38491A5D025}"/>
    <cellStyle name="Cálculo 2 16 2 3 2 2" xfId="7798" xr:uid="{6FB44AF6-7BBD-4035-BBAC-1EA2A88C76B1}"/>
    <cellStyle name="Cálculo 2 16 2 3 2_Volatility" xfId="7799" xr:uid="{193C6229-0566-42F1-9109-8681C2B11C71}"/>
    <cellStyle name="Cálculo 2 16 2 3 3" xfId="7800" xr:uid="{FD88E18C-F2D6-4F01-B6C2-72D1B22AC4F7}"/>
    <cellStyle name="Cálculo 2 16 2 3_Volatility" xfId="7801" xr:uid="{BA138316-ED67-4757-920C-CFFA1BE120DA}"/>
    <cellStyle name="Cálculo 2 16 2 4" xfId="7802" xr:uid="{28AEBA23-E051-43F6-B211-056FEA33124E}"/>
    <cellStyle name="Cálculo 2 16 2 4 2" xfId="7803" xr:uid="{47FCC1E5-1A34-4860-B81C-A7CB8A2F1EA6}"/>
    <cellStyle name="Cálculo 2 16 2 4_Volatility" xfId="7804" xr:uid="{4CEFF0DB-69E6-4A59-AB40-DC0ECA8C8153}"/>
    <cellStyle name="Cálculo 2 16 2 5" xfId="7805" xr:uid="{6B1A67F3-6A91-4E63-A305-F5FED9713350}"/>
    <cellStyle name="Cálculo 2 16 2_Volatility" xfId="7806" xr:uid="{981F5859-7A93-4E69-B22A-BB101E8C4927}"/>
    <cellStyle name="Cálculo 2 16 3" xfId="7807" xr:uid="{E9060236-9E3C-4B23-8269-5706581AB2EE}"/>
    <cellStyle name="Cálculo 2 16 3 2" xfId="7808" xr:uid="{EAAC0B43-AC3E-48F0-BA84-5ACE6EABD565}"/>
    <cellStyle name="Cálculo 2 16 3 2 2" xfId="7809" xr:uid="{DECBA61D-2984-435C-B855-B6B1DF121C45}"/>
    <cellStyle name="Cálculo 2 16 3 2_Volatility" xfId="7810" xr:uid="{E3BFD64A-0AE3-4D84-8544-A8BD0C3029D3}"/>
    <cellStyle name="Cálculo 2 16 3 3" xfId="7811" xr:uid="{BB66B045-D789-4CB5-A0C5-1BC5510DD4BE}"/>
    <cellStyle name="Cálculo 2 16 3_Volatility" xfId="7812" xr:uid="{96E1197A-B171-4AE2-B42C-3DDE9AACCCCA}"/>
    <cellStyle name="Cálculo 2 16 4" xfId="7813" xr:uid="{2EE7A1DD-62A8-4AB3-B338-0CBED86E0239}"/>
    <cellStyle name="Cálculo 2 16 4 2" xfId="7814" xr:uid="{A1FC8151-1C88-43DC-8FD2-F48AEEF7A99E}"/>
    <cellStyle name="Cálculo 2 16 4_Volatility" xfId="7815" xr:uid="{7A824D38-EC8A-40AB-92CE-8FCE810FB396}"/>
    <cellStyle name="Cálculo 2 16 5" xfId="7816" xr:uid="{DFF305E8-F076-437E-9CA1-B4D8ADDCA260}"/>
    <cellStyle name="Cálculo 2 16_Volatility" xfId="7817" xr:uid="{7D4B0EF3-CEFB-4D8B-B0B0-26567D769304}"/>
    <cellStyle name="Cálculo 2 17" xfId="7818" xr:uid="{071B76C6-C3F9-46D5-88BC-FCABC2C8C6BC}"/>
    <cellStyle name="Cálculo 2 17 2" xfId="7819" xr:uid="{5FE39D58-BDB2-44AF-A102-D7B054C56F17}"/>
    <cellStyle name="Cálculo 2 17 2 2" xfId="7820" xr:uid="{3DBC4CC4-9E73-48A4-A1C4-AC94DDC13197}"/>
    <cellStyle name="Cálculo 2 17 2 2 2" xfId="7821" xr:uid="{ABB4D695-C586-411D-BB49-5504337ABE4D}"/>
    <cellStyle name="Cálculo 2 17 2 2 2 2" xfId="7822" xr:uid="{B7AB6DC3-AAD7-4A71-BD2C-8492254B8AEB}"/>
    <cellStyle name="Cálculo 2 17 2 2 2_Volatility" xfId="7823" xr:uid="{360F301E-FD15-471D-BFE8-DE64663A565B}"/>
    <cellStyle name="Cálculo 2 17 2 2 3" xfId="7824" xr:uid="{21861D06-C47A-464B-B715-E9B6449D5DFB}"/>
    <cellStyle name="Cálculo 2 17 2 2_Volatility" xfId="7825" xr:uid="{E48D8E84-6142-4C2B-AC18-ADB4A65DEBDF}"/>
    <cellStyle name="Cálculo 2 17 2 3" xfId="7826" xr:uid="{D25B62FA-F1C9-4D48-86B7-885D0C208F8A}"/>
    <cellStyle name="Cálculo 2 17 2 3 2" xfId="7827" xr:uid="{C8CABD2E-E13F-42BD-A7E1-3BEBE38D6501}"/>
    <cellStyle name="Cálculo 2 17 2 3 2 2" xfId="7828" xr:uid="{49E8B066-8A5C-41AD-A410-EB622730D569}"/>
    <cellStyle name="Cálculo 2 17 2 3 2_Volatility" xfId="7829" xr:uid="{D12AD826-153B-4CD2-8C1D-D67E52B642C9}"/>
    <cellStyle name="Cálculo 2 17 2 3 3" xfId="7830" xr:uid="{7991E3F1-BC4D-4047-8203-6DE29C4EC2A1}"/>
    <cellStyle name="Cálculo 2 17 2 3_Volatility" xfId="7831" xr:uid="{AEE299CD-5640-4E4F-946E-4FAD3B7B7D9A}"/>
    <cellStyle name="Cálculo 2 17 2 4" xfId="7832" xr:uid="{BE305A96-DAC2-45F5-ABBA-8F8DF96AA2F3}"/>
    <cellStyle name="Cálculo 2 17 2 4 2" xfId="7833" xr:uid="{FB774B4D-195B-4143-B746-5756DD667F22}"/>
    <cellStyle name="Cálculo 2 17 2 4_Volatility" xfId="7834" xr:uid="{D2D42C0E-DE74-46A6-9269-BC691822969D}"/>
    <cellStyle name="Cálculo 2 17 2 5" xfId="7835" xr:uid="{67CF21B2-7445-43C0-8CCA-79495B9C002C}"/>
    <cellStyle name="Cálculo 2 17 2_Volatility" xfId="7836" xr:uid="{30A84FCC-84D4-4E67-ACE3-EFBAE72C9DFB}"/>
    <cellStyle name="Cálculo 2 17 3" xfId="7837" xr:uid="{84C5D841-B59F-4259-9226-7AED63E79936}"/>
    <cellStyle name="Cálculo 2 17 3 2" xfId="7838" xr:uid="{C8B1490D-601A-4D30-863D-0CC3124FEF16}"/>
    <cellStyle name="Cálculo 2 17 3 2 2" xfId="7839" xr:uid="{B616C687-990C-457C-A9C2-713FF5DB9DF6}"/>
    <cellStyle name="Cálculo 2 17 3 2_Volatility" xfId="7840" xr:uid="{960087BB-5E79-4D2C-94AF-F725649BC602}"/>
    <cellStyle name="Cálculo 2 17 3 3" xfId="7841" xr:uid="{09B0C7E4-1E2F-4314-AEB6-73D38C79717E}"/>
    <cellStyle name="Cálculo 2 17 3_Volatility" xfId="7842" xr:uid="{B2D8D973-4B42-4470-9D0D-02477C9FBD23}"/>
    <cellStyle name="Cálculo 2 17 4" xfId="7843" xr:uid="{19F8868E-2A2E-4591-8F08-484772A6DFAD}"/>
    <cellStyle name="Cálculo 2 17 4 2" xfId="7844" xr:uid="{C2D6D289-07D5-471B-88C5-56C99EEB2917}"/>
    <cellStyle name="Cálculo 2 17 4_Volatility" xfId="7845" xr:uid="{E7443F39-48D4-4192-B7FA-A46380EC8FDB}"/>
    <cellStyle name="Cálculo 2 17 5" xfId="7846" xr:uid="{62F8B869-AACD-445B-A846-ED3C7CA4F92D}"/>
    <cellStyle name="Cálculo 2 17_Volatility" xfId="7847" xr:uid="{F11F57C1-8201-4A35-9DB5-C7FA5BB4EBF3}"/>
    <cellStyle name="Cálculo 2 18" xfId="7848" xr:uid="{230C118F-F76B-458D-9E77-4B7C44D8D05B}"/>
    <cellStyle name="Cálculo 2 18 2" xfId="7849" xr:uid="{71C92A16-93E4-49E3-B9A2-8DD16861B6CC}"/>
    <cellStyle name="Cálculo 2 18 2 2" xfId="7850" xr:uid="{74D4BEE0-861D-40EE-B712-3C7171E6F730}"/>
    <cellStyle name="Cálculo 2 18 2 2 2" xfId="7851" xr:uid="{E621195C-B6E2-47AA-AA1F-91007926551F}"/>
    <cellStyle name="Cálculo 2 18 2 2 2 2" xfId="7852" xr:uid="{8E77B2A4-93A3-436D-AB98-21E4A9CA96E4}"/>
    <cellStyle name="Cálculo 2 18 2 2 2_Volatility" xfId="7853" xr:uid="{62610378-3E41-4B92-B259-C5DFCA9167D0}"/>
    <cellStyle name="Cálculo 2 18 2 2 3" xfId="7854" xr:uid="{D4B0BA46-6924-476C-8F61-FD3EE8D94D41}"/>
    <cellStyle name="Cálculo 2 18 2 2_Volatility" xfId="7855" xr:uid="{F47D2CC4-4E1B-4D17-AF2F-3D9BDF3DDD98}"/>
    <cellStyle name="Cálculo 2 18 2 3" xfId="7856" xr:uid="{0974095C-EBE8-46DC-91DF-9F6BE2311274}"/>
    <cellStyle name="Cálculo 2 18 2 3 2" xfId="7857" xr:uid="{FBEC3F85-4FBE-44F6-B95A-84B55C730490}"/>
    <cellStyle name="Cálculo 2 18 2 3 2 2" xfId="7858" xr:uid="{D4BF768B-62FB-4DA9-AEDB-90733389796B}"/>
    <cellStyle name="Cálculo 2 18 2 3 2_Volatility" xfId="7859" xr:uid="{849BD162-FFBC-4BFE-9C26-47EA9C9CF350}"/>
    <cellStyle name="Cálculo 2 18 2 3 3" xfId="7860" xr:uid="{24626257-918D-4FEC-9DE9-36CE882EDE35}"/>
    <cellStyle name="Cálculo 2 18 2 3_Volatility" xfId="7861" xr:uid="{FB0C67E8-FDCF-4CEC-8FF2-75BAF806E508}"/>
    <cellStyle name="Cálculo 2 18 2 4" xfId="7862" xr:uid="{48138ACE-33C8-44BA-AC15-066D56B15B88}"/>
    <cellStyle name="Cálculo 2 18 2 4 2" xfId="7863" xr:uid="{0C1C45A5-5629-40E4-AAAC-5DD2C573B421}"/>
    <cellStyle name="Cálculo 2 18 2 4_Volatility" xfId="7864" xr:uid="{BFE8271B-75F8-43F0-8D9F-ED66AAA457B3}"/>
    <cellStyle name="Cálculo 2 18 2 5" xfId="7865" xr:uid="{524E48EA-B647-460F-87E3-F0977858B8F9}"/>
    <cellStyle name="Cálculo 2 18 2_Volatility" xfId="7866" xr:uid="{55388266-7A7E-4C2B-BB48-4EFD91A9F14C}"/>
    <cellStyle name="Cálculo 2 18 3" xfId="7867" xr:uid="{AFCD6B93-B27D-428E-84A8-813E756DA086}"/>
    <cellStyle name="Cálculo 2 18 3 2" xfId="7868" xr:uid="{A0630DCC-E0A4-4405-AC39-A31B88F4F93B}"/>
    <cellStyle name="Cálculo 2 18 3 2 2" xfId="7869" xr:uid="{37DE8ECC-B145-4532-AFDE-902CAF2C66DE}"/>
    <cellStyle name="Cálculo 2 18 3 2_Volatility" xfId="7870" xr:uid="{BE0EFEE2-D96C-4384-83BE-7F9B24B2F7D7}"/>
    <cellStyle name="Cálculo 2 18 3 3" xfId="7871" xr:uid="{9CC29C22-A71A-4293-B646-7BC10B23AFC4}"/>
    <cellStyle name="Cálculo 2 18 3_Volatility" xfId="7872" xr:uid="{81D57AFE-35AE-40FB-A13D-D31EAA2EFEBD}"/>
    <cellStyle name="Cálculo 2 18 4" xfId="7873" xr:uid="{79B8BEBE-60B6-4CFD-A33E-F31B62CD68DC}"/>
    <cellStyle name="Cálculo 2 18 4 2" xfId="7874" xr:uid="{B97B61D9-A427-4872-81E6-2D7B59F1BC72}"/>
    <cellStyle name="Cálculo 2 18 4_Volatility" xfId="7875" xr:uid="{1D6C9B54-661B-493E-A205-302377B591FA}"/>
    <cellStyle name="Cálculo 2 18 5" xfId="7876" xr:uid="{42C12951-735A-4468-95FC-A2047204CA9E}"/>
    <cellStyle name="Cálculo 2 18_Volatility" xfId="7877" xr:uid="{34CFC4BB-A498-4B7A-B94B-AE253B802C40}"/>
    <cellStyle name="Cálculo 2 19" xfId="7878" xr:uid="{DB62B6DE-BC7F-4DDC-B72D-536DABC49E56}"/>
    <cellStyle name="Cálculo 2 19 2" xfId="7879" xr:uid="{AEF2E017-B412-44C4-8155-9D4864E4B9C5}"/>
    <cellStyle name="Cálculo 2 19 2 2" xfId="7880" xr:uid="{49AD0571-4ED8-4622-891B-16EEC3AF3516}"/>
    <cellStyle name="Cálculo 2 19 2 2 2" xfId="7881" xr:uid="{90438407-2454-4B8A-8CC1-8C0830B7D7F2}"/>
    <cellStyle name="Cálculo 2 19 2 2 2 2" xfId="7882" xr:uid="{3BA630FD-2D36-4B84-85EE-0E732E9DE552}"/>
    <cellStyle name="Cálculo 2 19 2 2 2_Volatility" xfId="7883" xr:uid="{9C99596F-AE94-445C-9399-AD76C24D40F1}"/>
    <cellStyle name="Cálculo 2 19 2 2 3" xfId="7884" xr:uid="{DCC08169-AD5A-42C9-89CE-51FD0076C56A}"/>
    <cellStyle name="Cálculo 2 19 2 2_Volatility" xfId="7885" xr:uid="{9F4A2FBF-C86E-406F-B0DE-68D600A82FE1}"/>
    <cellStyle name="Cálculo 2 19 2 3" xfId="7886" xr:uid="{1D1BCDB9-97BE-4FA7-881F-30A4589E2ECA}"/>
    <cellStyle name="Cálculo 2 19 2 3 2" xfId="7887" xr:uid="{C7EAE5A5-E58C-472E-97CC-49BA58C4E75A}"/>
    <cellStyle name="Cálculo 2 19 2 3 2 2" xfId="7888" xr:uid="{41F0AAB2-EDB2-414A-9F62-98D14A2C5852}"/>
    <cellStyle name="Cálculo 2 19 2 3 2_Volatility" xfId="7889" xr:uid="{D620F911-0F19-4AF4-B454-12B7EBB7B2B3}"/>
    <cellStyle name="Cálculo 2 19 2 3 3" xfId="7890" xr:uid="{D50A2161-3E0B-4460-814F-129EA7AA1D85}"/>
    <cellStyle name="Cálculo 2 19 2 3_Volatility" xfId="7891" xr:uid="{E7E0FB3E-C38F-4BF4-81D3-3DA122A11AD9}"/>
    <cellStyle name="Cálculo 2 19 2 4" xfId="7892" xr:uid="{E6FEF4EF-D185-4F7E-8F25-4FA918B0B84D}"/>
    <cellStyle name="Cálculo 2 19 2 4 2" xfId="7893" xr:uid="{657D94C9-E171-4DA1-AD79-00E6FD2BAB90}"/>
    <cellStyle name="Cálculo 2 19 2 4_Volatility" xfId="7894" xr:uid="{ADD8EF18-CD98-4DAB-A9E9-3CC14B1BF728}"/>
    <cellStyle name="Cálculo 2 19 2 5" xfId="7895" xr:uid="{03E31676-A434-4585-962B-A18A1F8749EA}"/>
    <cellStyle name="Cálculo 2 19 2_Volatility" xfId="7896" xr:uid="{C9E56C54-9B09-4FC3-B4A3-0B5F784EF63C}"/>
    <cellStyle name="Cálculo 2 19 3" xfId="7897" xr:uid="{F94FBEBE-5616-40E7-BDE2-CF3203CD3DAC}"/>
    <cellStyle name="Cálculo 2 19 3 2" xfId="7898" xr:uid="{401640BB-BF95-4685-BAB0-9C630820FF58}"/>
    <cellStyle name="Cálculo 2 19 3 2 2" xfId="7899" xr:uid="{FAF4AF4A-F7E1-45D7-AA02-D06736194CFE}"/>
    <cellStyle name="Cálculo 2 19 3 2_Volatility" xfId="7900" xr:uid="{42888140-341F-42A8-BE4E-2949165F359C}"/>
    <cellStyle name="Cálculo 2 19 3 3" xfId="7901" xr:uid="{B3ADA587-4BD1-4444-B089-4C1B9DFFA511}"/>
    <cellStyle name="Cálculo 2 19 3_Volatility" xfId="7902" xr:uid="{9595FAD9-E600-436D-97BE-182149C9A36A}"/>
    <cellStyle name="Cálculo 2 19 4" xfId="7903" xr:uid="{EE33B17D-E662-402C-B798-E826872B3CE1}"/>
    <cellStyle name="Cálculo 2 19 4 2" xfId="7904" xr:uid="{48615B0A-8799-453D-B5FD-9205A70BFEAA}"/>
    <cellStyle name="Cálculo 2 19 4_Volatility" xfId="7905" xr:uid="{97C438B9-CC7D-422B-BD05-75A62F3D6709}"/>
    <cellStyle name="Cálculo 2 19 5" xfId="7906" xr:uid="{E5797A49-BC5D-426E-A626-440144948A46}"/>
    <cellStyle name="Cálculo 2 19_Volatility" xfId="7907" xr:uid="{A68E4A18-FAC6-47E4-8B6B-2CF8DBF6AE8B}"/>
    <cellStyle name="Cálculo 2 2" xfId="7908" xr:uid="{ADD90CCF-F8CC-44C4-8EBD-951AFE634B99}"/>
    <cellStyle name="Cálculo 2 2 2" xfId="7909" xr:uid="{62E6BFD7-C18B-47F4-BEB5-DA277ED7C011}"/>
    <cellStyle name="Cálculo 2 2 2 2" xfId="7910" xr:uid="{6B374CEC-A6E3-4D98-BA45-8CA107F142B7}"/>
    <cellStyle name="Cálculo 2 2 2 2 2" xfId="7911" xr:uid="{9EC8A250-0A75-4FEB-839D-2C494A4A034F}"/>
    <cellStyle name="Cálculo 2 2 2 2 2 2" xfId="7912" xr:uid="{D323A75D-88D7-4783-844E-4FB635BB6E84}"/>
    <cellStyle name="Cálculo 2 2 2 2 2_Volatility" xfId="7913" xr:uid="{84DF1892-E44C-4B25-AC22-7FAEFE61CF92}"/>
    <cellStyle name="Cálculo 2 2 2 2 3" xfId="7914" xr:uid="{AF30C1E3-1F22-46FF-9A30-EBE1F18F182C}"/>
    <cellStyle name="Cálculo 2 2 2 2_Volatility" xfId="7915" xr:uid="{926C5054-5758-4A69-98A4-20D8B9F6D38F}"/>
    <cellStyle name="Cálculo 2 2 2 3" xfId="7916" xr:uid="{F13C6CBC-2708-49AA-9CB1-ED975FE3B4B0}"/>
    <cellStyle name="Cálculo 2 2 2 3 2" xfId="7917" xr:uid="{E1EEAB42-5F3C-4CD1-B8A8-3B2043488570}"/>
    <cellStyle name="Cálculo 2 2 2 3 2 2" xfId="7918" xr:uid="{C829DE02-9A44-4802-9C7A-87CB6310006B}"/>
    <cellStyle name="Cálculo 2 2 2 3 2_Volatility" xfId="7919" xr:uid="{D36EC25B-CD7B-42E9-979A-99033BD9ECE7}"/>
    <cellStyle name="Cálculo 2 2 2 3 3" xfId="7920" xr:uid="{9E44676E-F553-4D13-9A29-A3E71E57DF94}"/>
    <cellStyle name="Cálculo 2 2 2 3_Volatility" xfId="7921" xr:uid="{C92A51FD-64A2-4FE4-9388-17A04840F8B7}"/>
    <cellStyle name="Cálculo 2 2 2 4" xfId="7922" xr:uid="{8A42292B-F580-48D6-8B72-5F84C160EDC0}"/>
    <cellStyle name="Cálculo 2 2 2 4 2" xfId="7923" xr:uid="{9E410B70-9BB2-4CC0-AC5A-2353FE021F1D}"/>
    <cellStyle name="Cálculo 2 2 2 4_Volatility" xfId="7924" xr:uid="{EA03BECB-7770-4C0A-AC1B-4640EB83E492}"/>
    <cellStyle name="Cálculo 2 2 2 5" xfId="7925" xr:uid="{D6C2A3B7-6ABF-4E0E-A54B-5448DC99F0B2}"/>
    <cellStyle name="Cálculo 2 2 2_Volatility" xfId="7926" xr:uid="{29DAF2E6-C572-4A25-BB1A-478B58818F1B}"/>
    <cellStyle name="Cálculo 2 2 3" xfId="7927" xr:uid="{C52173E0-E74A-4E36-A194-0324DE48DC5B}"/>
    <cellStyle name="Cálculo 2 2 3 2" xfId="7928" xr:uid="{0C1959D5-C377-4737-864C-5B679F94F1B2}"/>
    <cellStyle name="Cálculo 2 2 3 2 2" xfId="7929" xr:uid="{F08B42F1-5187-48CB-A9DD-64CBD7F1C6D4}"/>
    <cellStyle name="Cálculo 2 2 3 2_Volatility" xfId="7930" xr:uid="{45B1DCCB-9FC1-41B5-9DA0-2BC31E0B45A9}"/>
    <cellStyle name="Cálculo 2 2 3 3" xfId="7931" xr:uid="{B598C445-2453-4BA6-B307-668D0C57AECE}"/>
    <cellStyle name="Cálculo 2 2 3_Volatility" xfId="7932" xr:uid="{DB51052B-5C36-42BA-9F00-FB00E4CB48FE}"/>
    <cellStyle name="Cálculo 2 2 4" xfId="7933" xr:uid="{2207A8CC-51A0-488F-9500-B7443A5AFF94}"/>
    <cellStyle name="Cálculo 2 2 4 2" xfId="7934" xr:uid="{67B3B7EB-0D86-4452-A046-DBC370F34AB9}"/>
    <cellStyle name="Cálculo 2 2 4_Volatility" xfId="7935" xr:uid="{155868EA-7A18-43D4-BCCE-6889ACC56277}"/>
    <cellStyle name="Cálculo 2 2 5" xfId="7936" xr:uid="{EDC19752-9922-40CE-A719-28DF17E3891F}"/>
    <cellStyle name="Cálculo 2 2_Volatility" xfId="7937" xr:uid="{816A7DE9-7F50-4A9A-83C8-0E72669503DC}"/>
    <cellStyle name="Cálculo 2 20" xfId="7938" xr:uid="{747B3609-DAF0-422A-9975-8073F00F0182}"/>
    <cellStyle name="Cálculo 2 20 2" xfId="7939" xr:uid="{5EDD5D29-82B0-4A82-AC8C-3C2D36F0CBDD}"/>
    <cellStyle name="Cálculo 2 20 2 2" xfId="7940" xr:uid="{7D66AF49-2695-467A-B651-AAC41C60B3F1}"/>
    <cellStyle name="Cálculo 2 20 2 2 2" xfId="7941" xr:uid="{4B993899-7E8B-4EAB-8655-92428853DF25}"/>
    <cellStyle name="Cálculo 2 20 2 2 2 2" xfId="7942" xr:uid="{F4AAB376-1EF1-4AE1-8D2B-2F6C21FA0382}"/>
    <cellStyle name="Cálculo 2 20 2 2 2_Volatility" xfId="7943" xr:uid="{6D68578A-1B7A-43C4-BE88-B1A774EF8C06}"/>
    <cellStyle name="Cálculo 2 20 2 2 3" xfId="7944" xr:uid="{10A155A7-58C3-4EFC-BAE7-E32D838A8177}"/>
    <cellStyle name="Cálculo 2 20 2 2_Volatility" xfId="7945" xr:uid="{A15BB01C-D354-41AC-BE9D-ACA592BA2466}"/>
    <cellStyle name="Cálculo 2 20 2 3" xfId="7946" xr:uid="{DE545386-F32D-437B-8851-512A2FD82B92}"/>
    <cellStyle name="Cálculo 2 20 2 3 2" xfId="7947" xr:uid="{90A76EFC-1D4D-4222-8693-A21C37FC6ECD}"/>
    <cellStyle name="Cálculo 2 20 2 3 2 2" xfId="7948" xr:uid="{FFF47CA4-C811-4502-B525-348D4B9E5336}"/>
    <cellStyle name="Cálculo 2 20 2 3 2_Volatility" xfId="7949" xr:uid="{7C03C400-607D-45EE-A828-075D8DD3E91F}"/>
    <cellStyle name="Cálculo 2 20 2 3 3" xfId="7950" xr:uid="{CD17E127-D6C6-44D3-A033-E04C3356F3DE}"/>
    <cellStyle name="Cálculo 2 20 2 3_Volatility" xfId="7951" xr:uid="{7AABF7D4-9F2C-4A71-BFE3-12F86A33FFF4}"/>
    <cellStyle name="Cálculo 2 20 2 4" xfId="7952" xr:uid="{55A79299-861A-40B2-ACD1-B277F734A7B9}"/>
    <cellStyle name="Cálculo 2 20 2 4 2" xfId="7953" xr:uid="{1A78B9F0-37FF-4DD1-848A-3F67D4D28A55}"/>
    <cellStyle name="Cálculo 2 20 2 4_Volatility" xfId="7954" xr:uid="{2423C861-2526-4712-8A47-38DEDAB3600D}"/>
    <cellStyle name="Cálculo 2 20 2 5" xfId="7955" xr:uid="{20F24CD8-616F-4AA2-B51C-E21888411F13}"/>
    <cellStyle name="Cálculo 2 20 2_Volatility" xfId="7956" xr:uid="{C257D21E-73B9-403F-B788-E6A28194DFD1}"/>
    <cellStyle name="Cálculo 2 20 3" xfId="7957" xr:uid="{30E28166-D39B-41E7-9B03-B82C34BA6E2A}"/>
    <cellStyle name="Cálculo 2 20 3 2" xfId="7958" xr:uid="{D1DF0E8D-CBB1-4D1C-BC4D-7133811CE913}"/>
    <cellStyle name="Cálculo 2 20 3 2 2" xfId="7959" xr:uid="{175B4C30-7CA3-41B6-8A86-A1584625FA82}"/>
    <cellStyle name="Cálculo 2 20 3 2_Volatility" xfId="7960" xr:uid="{C21F478F-CC1E-4963-9CF6-A3BEDE0E7CA4}"/>
    <cellStyle name="Cálculo 2 20 3 3" xfId="7961" xr:uid="{25542700-29DC-4CDE-93EC-34071667F36B}"/>
    <cellStyle name="Cálculo 2 20 3_Volatility" xfId="7962" xr:uid="{E05602E1-36F3-49DC-B92C-61E0C6AA5EE7}"/>
    <cellStyle name="Cálculo 2 20 4" xfId="7963" xr:uid="{5C697549-0F26-4986-801D-E201C5458F55}"/>
    <cellStyle name="Cálculo 2 20 4 2" xfId="7964" xr:uid="{506F1720-0C8B-4264-9A0C-D6771E92FD3A}"/>
    <cellStyle name="Cálculo 2 20 4_Volatility" xfId="7965" xr:uid="{896A4499-324B-4D5B-8210-5F3918E9067F}"/>
    <cellStyle name="Cálculo 2 20 5" xfId="7966" xr:uid="{55107F75-681F-4D27-9BE2-C2B86049A9D3}"/>
    <cellStyle name="Cálculo 2 20_Volatility" xfId="7967" xr:uid="{486D2C45-6763-4A6B-BC4F-D5727A5B78F5}"/>
    <cellStyle name="Cálculo 2 21" xfId="7968" xr:uid="{1B794AF5-78F4-4BD7-886D-1C0E185A9C2E}"/>
    <cellStyle name="Cálculo 2 21 2" xfId="7969" xr:uid="{A8E8E2D4-B165-43F8-91E6-4BA9A3DBFCD0}"/>
    <cellStyle name="Cálculo 2 21 2 2" xfId="7970" xr:uid="{DBA47517-B5ED-4C9F-95AF-CCD75FEFEA94}"/>
    <cellStyle name="Cálculo 2 21 2 2 2" xfId="7971" xr:uid="{ABDB46E1-3F95-4C75-8EFB-2D9144F8C97D}"/>
    <cellStyle name="Cálculo 2 21 2 2 2 2" xfId="7972" xr:uid="{74342399-4074-4517-9D7C-1B0E4B0FAAD9}"/>
    <cellStyle name="Cálculo 2 21 2 2 2_Volatility" xfId="7973" xr:uid="{5F913DB5-5D04-41E3-85A0-BFAF29D65F40}"/>
    <cellStyle name="Cálculo 2 21 2 2 3" xfId="7974" xr:uid="{E2F48D71-D1E0-46D5-AD90-9F5C41EBB362}"/>
    <cellStyle name="Cálculo 2 21 2 2_Volatility" xfId="7975" xr:uid="{F86E7655-E429-4C05-A9AF-2FEB877D820D}"/>
    <cellStyle name="Cálculo 2 21 2 3" xfId="7976" xr:uid="{C9EB05A0-7AA4-4FCD-B112-B17DB4C9E818}"/>
    <cellStyle name="Cálculo 2 21 2 3 2" xfId="7977" xr:uid="{2A07BB89-6587-4052-BCB3-6CE23AEFB610}"/>
    <cellStyle name="Cálculo 2 21 2 3 2 2" xfId="7978" xr:uid="{B6619093-B185-4535-95A2-7E1BB4E32987}"/>
    <cellStyle name="Cálculo 2 21 2 3 2_Volatility" xfId="7979" xr:uid="{435168BA-E3FB-4EDF-BCB7-892798CECDDD}"/>
    <cellStyle name="Cálculo 2 21 2 3 3" xfId="7980" xr:uid="{7221FFDC-E877-40EF-BA0D-17B4E4750A8D}"/>
    <cellStyle name="Cálculo 2 21 2 3_Volatility" xfId="7981" xr:uid="{4A9AE98C-D5F6-4F6C-A337-A0BCAB2121A9}"/>
    <cellStyle name="Cálculo 2 21 2 4" xfId="7982" xr:uid="{EE4A38D1-255A-457D-BE95-B4B275372F23}"/>
    <cellStyle name="Cálculo 2 21 2 4 2" xfId="7983" xr:uid="{88415B3B-0117-43BF-9CC6-855611DB4345}"/>
    <cellStyle name="Cálculo 2 21 2 4_Volatility" xfId="7984" xr:uid="{1D3C668B-3187-4452-974F-51DC8B2C96FD}"/>
    <cellStyle name="Cálculo 2 21 2 5" xfId="7985" xr:uid="{5C39AA3E-5EFB-4EF5-B0E0-D151D5C4BB5D}"/>
    <cellStyle name="Cálculo 2 21 2_Volatility" xfId="7986" xr:uid="{C1F635CF-3DF5-4924-875E-87A42560DD25}"/>
    <cellStyle name="Cálculo 2 21 3" xfId="7987" xr:uid="{1761F0BB-73FA-4AFC-B608-69E430B4641A}"/>
    <cellStyle name="Cálculo 2 21 3 2" xfId="7988" xr:uid="{634DA429-E38A-42EA-872B-112E77A97375}"/>
    <cellStyle name="Cálculo 2 21 3 2 2" xfId="7989" xr:uid="{ECFA4321-92EC-4ADB-AE3F-6E8F005B7CB6}"/>
    <cellStyle name="Cálculo 2 21 3 2_Volatility" xfId="7990" xr:uid="{4C2C0A40-CD62-4AA7-AB8B-4BEE246E4C14}"/>
    <cellStyle name="Cálculo 2 21 3 3" xfId="7991" xr:uid="{8B643495-0A65-4F57-AD02-4CB2A3483B2B}"/>
    <cellStyle name="Cálculo 2 21 3_Volatility" xfId="7992" xr:uid="{F592D3AD-F402-4E55-9C5E-03D2782751C2}"/>
    <cellStyle name="Cálculo 2 21 4" xfId="7993" xr:uid="{9CE3283C-1B21-4C0D-A56E-268E88A13A3C}"/>
    <cellStyle name="Cálculo 2 21 4 2" xfId="7994" xr:uid="{836258EE-243D-4217-BEC8-C22430FEE850}"/>
    <cellStyle name="Cálculo 2 21 4_Volatility" xfId="7995" xr:uid="{0FABC01F-E9B6-4ADC-B9E8-14907AC13A43}"/>
    <cellStyle name="Cálculo 2 21 5" xfId="7996" xr:uid="{880C704B-0087-4940-9122-B5E49CBB205D}"/>
    <cellStyle name="Cálculo 2 21_Volatility" xfId="7997" xr:uid="{B2253394-9440-4C9E-8D63-B592766E7B57}"/>
    <cellStyle name="Cálculo 2 22" xfId="7998" xr:uid="{EDB21C69-EA13-49D4-8AB3-59E3CB4B5203}"/>
    <cellStyle name="Cálculo 2 22 2" xfId="7999" xr:uid="{E5849667-051D-4920-B784-D2EECE36CA8A}"/>
    <cellStyle name="Cálculo 2 22 2 2" xfId="8000" xr:uid="{A2C2AD53-8DE1-465C-ADFF-D9520447F9BF}"/>
    <cellStyle name="Cálculo 2 22 2 2 2" xfId="8001" xr:uid="{7DCDF1AE-9671-4041-AB3D-65C77F9529AC}"/>
    <cellStyle name="Cálculo 2 22 2 2 2 2" xfId="8002" xr:uid="{1A76D21A-83A3-43E0-BD39-56D7ED2180F0}"/>
    <cellStyle name="Cálculo 2 22 2 2 2_Volatility" xfId="8003" xr:uid="{5BFB28B8-EBE7-4B43-9F40-12E446C2C28E}"/>
    <cellStyle name="Cálculo 2 22 2 2 3" xfId="8004" xr:uid="{574640EC-2C62-4D36-BEEE-B80B24A19D7A}"/>
    <cellStyle name="Cálculo 2 22 2 2_Volatility" xfId="8005" xr:uid="{F76CA7E3-B6AD-44C0-B0C9-C6651D6AC625}"/>
    <cellStyle name="Cálculo 2 22 2 3" xfId="8006" xr:uid="{70906680-4758-4F0B-8143-C2EE5E546CE0}"/>
    <cellStyle name="Cálculo 2 22 2 3 2" xfId="8007" xr:uid="{36368BEC-DB10-4751-B181-C3CF814D3A40}"/>
    <cellStyle name="Cálculo 2 22 2 3 2 2" xfId="8008" xr:uid="{BA3D92E5-EEEF-4FB9-A2EA-14856C20A07B}"/>
    <cellStyle name="Cálculo 2 22 2 3 2_Volatility" xfId="8009" xr:uid="{8ECD63DE-E944-4966-BA7E-AF8AD8AC0005}"/>
    <cellStyle name="Cálculo 2 22 2 3 3" xfId="8010" xr:uid="{8F844F02-716F-4794-BF16-34BD0A610EC3}"/>
    <cellStyle name="Cálculo 2 22 2 3_Volatility" xfId="8011" xr:uid="{FCBA746E-7757-49EC-A4DE-43B3A8A8B065}"/>
    <cellStyle name="Cálculo 2 22 2 4" xfId="8012" xr:uid="{1DCF0620-DC90-408D-A9F6-0515643BCC97}"/>
    <cellStyle name="Cálculo 2 22 2 4 2" xfId="8013" xr:uid="{3B0C0DFC-1265-46DB-817E-62D8E57614C3}"/>
    <cellStyle name="Cálculo 2 22 2 4_Volatility" xfId="8014" xr:uid="{1CBEC43A-A17B-4210-852E-5CE2A1632E6F}"/>
    <cellStyle name="Cálculo 2 22 2 5" xfId="8015" xr:uid="{4236AB37-696A-4463-9D56-7383F14F4BED}"/>
    <cellStyle name="Cálculo 2 22 2_Volatility" xfId="8016" xr:uid="{1CC806FA-A4CA-4AE6-B234-530D487FA696}"/>
    <cellStyle name="Cálculo 2 22 3" xfId="8017" xr:uid="{E56AB99B-BD29-435C-9B8A-C2320BFC0E65}"/>
    <cellStyle name="Cálculo 2 22 3 2" xfId="8018" xr:uid="{4D5B9C50-475E-4FD6-A556-C579C62AD9FE}"/>
    <cellStyle name="Cálculo 2 22 3 2 2" xfId="8019" xr:uid="{99C566B8-2E02-4032-8554-26B3413F4373}"/>
    <cellStyle name="Cálculo 2 22 3 2_Volatility" xfId="8020" xr:uid="{E863F7C9-A586-409B-865E-27FE13639E48}"/>
    <cellStyle name="Cálculo 2 22 3 3" xfId="8021" xr:uid="{06E0DCBF-1B66-4F6B-9106-6A4139C136EE}"/>
    <cellStyle name="Cálculo 2 22 3_Volatility" xfId="8022" xr:uid="{359B15E7-FB88-45F6-85CA-028FB767EF60}"/>
    <cellStyle name="Cálculo 2 22 4" xfId="8023" xr:uid="{9A5EDB06-3A4B-42BB-B5C4-6797C8999A0F}"/>
    <cellStyle name="Cálculo 2 22 4 2" xfId="8024" xr:uid="{B8897941-8BF1-4197-ABEC-C2EC9E72BC02}"/>
    <cellStyle name="Cálculo 2 22 4_Volatility" xfId="8025" xr:uid="{584516A0-0356-4128-86D5-35D7BFBD4C61}"/>
    <cellStyle name="Cálculo 2 22 5" xfId="8026" xr:uid="{3F514EDF-1956-4BE9-8E15-44C5B19C5637}"/>
    <cellStyle name="Cálculo 2 22_Volatility" xfId="8027" xr:uid="{7674CF7B-D4B5-4901-AD15-166B3AF6CCE0}"/>
    <cellStyle name="Cálculo 2 23" xfId="8028" xr:uid="{495A5338-455E-45A7-9EA9-34191E67B8C5}"/>
    <cellStyle name="Cálculo 2 23 2" xfId="8029" xr:uid="{DBD40B82-EDC8-4EFB-BFE1-41E97D569687}"/>
    <cellStyle name="Cálculo 2 23 2 2" xfId="8030" xr:uid="{59735173-91E8-49E8-9276-41DDD4F0220C}"/>
    <cellStyle name="Cálculo 2 23 2 2 2" xfId="8031" xr:uid="{D7D98FFE-0F58-413A-8253-DBA010BC224E}"/>
    <cellStyle name="Cálculo 2 23 2 2 2 2" xfId="8032" xr:uid="{7E513215-501C-4A09-91E4-3EF77343B19F}"/>
    <cellStyle name="Cálculo 2 23 2 2 2_Volatility" xfId="8033" xr:uid="{30D4C067-AED0-400A-800F-502063ACD5AE}"/>
    <cellStyle name="Cálculo 2 23 2 2 3" xfId="8034" xr:uid="{27BBDB69-D161-4A7B-9FDF-0F71D1F12334}"/>
    <cellStyle name="Cálculo 2 23 2 2_Volatility" xfId="8035" xr:uid="{C640F302-7939-4CDD-84B9-88635318C467}"/>
    <cellStyle name="Cálculo 2 23 2 3" xfId="8036" xr:uid="{D96E3C36-A02D-4D1E-A32B-8FB660C45CB7}"/>
    <cellStyle name="Cálculo 2 23 2 3 2" xfId="8037" xr:uid="{1FAE7B8B-51C4-4F96-9B96-4313B1DE2295}"/>
    <cellStyle name="Cálculo 2 23 2 3 2 2" xfId="8038" xr:uid="{6D845490-2DE5-4C17-8A1B-4A2CF72C4513}"/>
    <cellStyle name="Cálculo 2 23 2 3 2_Volatility" xfId="8039" xr:uid="{B5BD4290-1427-4700-A4D5-83AD7BDA8F40}"/>
    <cellStyle name="Cálculo 2 23 2 3 3" xfId="8040" xr:uid="{421194AC-83CC-4BEF-B988-75F67B1AC809}"/>
    <cellStyle name="Cálculo 2 23 2 3_Volatility" xfId="8041" xr:uid="{0F877E83-F681-4142-BC5F-91A235880B08}"/>
    <cellStyle name="Cálculo 2 23 2 4" xfId="8042" xr:uid="{1F340FC9-0879-4BF1-8785-9278D4CFC438}"/>
    <cellStyle name="Cálculo 2 23 2 4 2" xfId="8043" xr:uid="{7B1A52BC-AFC1-4919-820B-A202DC330970}"/>
    <cellStyle name="Cálculo 2 23 2 4_Volatility" xfId="8044" xr:uid="{E53848F2-E2BE-4EEC-8745-2E62E5B8FDBC}"/>
    <cellStyle name="Cálculo 2 23 2 5" xfId="8045" xr:uid="{5A3897F3-EFE7-488A-938B-76803E0606D1}"/>
    <cellStyle name="Cálculo 2 23 2_Volatility" xfId="8046" xr:uid="{8E25BF83-5129-49A4-9B16-F119A817EBC3}"/>
    <cellStyle name="Cálculo 2 23 3" xfId="8047" xr:uid="{55D4774E-FE23-4DB1-BCC6-F7F0298D82D5}"/>
    <cellStyle name="Cálculo 2 23 3 2" xfId="8048" xr:uid="{EBD7F394-F1A0-4B80-A776-757E2A7BA16A}"/>
    <cellStyle name="Cálculo 2 23 3 2 2" xfId="8049" xr:uid="{72E2316C-E47B-40D2-B05C-DA9694A1B1E8}"/>
    <cellStyle name="Cálculo 2 23 3 2_Volatility" xfId="8050" xr:uid="{D0E9A237-9598-40FC-B7F1-55129FB1F414}"/>
    <cellStyle name="Cálculo 2 23 3 3" xfId="8051" xr:uid="{E9C4B258-A431-4A3D-A56E-4F4DAAC76A01}"/>
    <cellStyle name="Cálculo 2 23 3_Volatility" xfId="8052" xr:uid="{DCBD242A-D80C-44D2-A11C-37354FE5C3BA}"/>
    <cellStyle name="Cálculo 2 23 4" xfId="8053" xr:uid="{EEAC2E06-C9CB-402D-9D60-376FA27D9586}"/>
    <cellStyle name="Cálculo 2 23 4 2" xfId="8054" xr:uid="{DAD4599F-5B39-4BE7-830F-7640D43C2B55}"/>
    <cellStyle name="Cálculo 2 23 4_Volatility" xfId="8055" xr:uid="{7EE5B750-F33A-4295-B4AC-845BF1D81A5B}"/>
    <cellStyle name="Cálculo 2 23 5" xfId="8056" xr:uid="{277EDA63-CB16-469C-8214-08CD11026288}"/>
    <cellStyle name="Cálculo 2 23_Volatility" xfId="8057" xr:uid="{79F6A3B4-45B1-4A36-93CC-FE73F3A97AFF}"/>
    <cellStyle name="Cálculo 2 24" xfId="8058" xr:uid="{1648DB8F-0EBC-4E99-938A-3AA3E45CE704}"/>
    <cellStyle name="Cálculo 2 24 2" xfId="8059" xr:uid="{96D9D5F0-0E00-4384-9A2F-1E0D1DFEA7CD}"/>
    <cellStyle name="Cálculo 2 24 2 2" xfId="8060" xr:uid="{E6B8C2E9-EB9F-474B-8547-839A8E7F144A}"/>
    <cellStyle name="Cálculo 2 24 2 2 2" xfId="8061" xr:uid="{83964BA1-C0E5-4B13-A503-682AB0369AC7}"/>
    <cellStyle name="Cálculo 2 24 2 2 2 2" xfId="8062" xr:uid="{5E7DBF0A-C4E1-4034-BE98-344E8D5B65B6}"/>
    <cellStyle name="Cálculo 2 24 2 2 2_Volatility" xfId="8063" xr:uid="{B36B5319-661B-4655-8B64-F77719F7266E}"/>
    <cellStyle name="Cálculo 2 24 2 2 3" xfId="8064" xr:uid="{EAFF8F02-3742-4709-93EE-DFAC58C69FEC}"/>
    <cellStyle name="Cálculo 2 24 2 2_Volatility" xfId="8065" xr:uid="{EE380D84-25F6-4D19-9402-27082C92B193}"/>
    <cellStyle name="Cálculo 2 24 2 3" xfId="8066" xr:uid="{BBAEB9ED-76F2-4465-9654-705FCFBD8917}"/>
    <cellStyle name="Cálculo 2 24 2 3 2" xfId="8067" xr:uid="{5EAACB5B-28EE-4CAF-9203-96E674F453A5}"/>
    <cellStyle name="Cálculo 2 24 2 3 2 2" xfId="8068" xr:uid="{6A0D03D8-0A79-469B-85BD-D210E3259D60}"/>
    <cellStyle name="Cálculo 2 24 2 3 2_Volatility" xfId="8069" xr:uid="{496D2723-B2B1-46BB-893A-04FFDE36BCBF}"/>
    <cellStyle name="Cálculo 2 24 2 3 3" xfId="8070" xr:uid="{1058D554-88B0-48A8-8B37-458B5C5BC0FA}"/>
    <cellStyle name="Cálculo 2 24 2 3_Volatility" xfId="8071" xr:uid="{91FC512B-560D-4D4A-9CE5-A90574B09FF1}"/>
    <cellStyle name="Cálculo 2 24 2 4" xfId="8072" xr:uid="{1C749DE5-AF75-4761-8294-77FD50AF98D1}"/>
    <cellStyle name="Cálculo 2 24 2 4 2" xfId="8073" xr:uid="{A2DAC931-7AF7-418E-9FEE-73D94897C01E}"/>
    <cellStyle name="Cálculo 2 24 2 4_Volatility" xfId="8074" xr:uid="{B8F1EB2B-D08F-44AA-BEC1-204577BD2B65}"/>
    <cellStyle name="Cálculo 2 24 2 5" xfId="8075" xr:uid="{5612783C-0346-4377-BF89-4DA2F33E21C2}"/>
    <cellStyle name="Cálculo 2 24 2_Volatility" xfId="8076" xr:uid="{9ECB5FD0-DA3C-4CF5-88FB-8B3C865E3F28}"/>
    <cellStyle name="Cálculo 2 24 3" xfId="8077" xr:uid="{ADCFD81B-2612-4181-94E0-60E3A4E762D9}"/>
    <cellStyle name="Cálculo 2 24 3 2" xfId="8078" xr:uid="{7D2EF109-95B3-4BC9-91A9-1B41FECFECCE}"/>
    <cellStyle name="Cálculo 2 24 3 2 2" xfId="8079" xr:uid="{69BC4975-0F85-4F18-951E-440832ACBC57}"/>
    <cellStyle name="Cálculo 2 24 3 2_Volatility" xfId="8080" xr:uid="{76FF1C10-509A-4376-9E16-39E7C1F98D1D}"/>
    <cellStyle name="Cálculo 2 24 3 3" xfId="8081" xr:uid="{E8413A95-3675-4E66-AD2D-0874D769C409}"/>
    <cellStyle name="Cálculo 2 24 3_Volatility" xfId="8082" xr:uid="{CDD12705-5380-4529-B190-9A43F128C793}"/>
    <cellStyle name="Cálculo 2 24 4" xfId="8083" xr:uid="{9F1231A9-D019-49B3-977C-CCF9167C5EFB}"/>
    <cellStyle name="Cálculo 2 24 4 2" xfId="8084" xr:uid="{4657D650-3949-4C3D-9924-BEAC00045049}"/>
    <cellStyle name="Cálculo 2 24 4_Volatility" xfId="8085" xr:uid="{22B0C550-7E94-4A91-B753-1822D741FD67}"/>
    <cellStyle name="Cálculo 2 24 5" xfId="8086" xr:uid="{5972C7D6-FF43-4B9B-A46E-AD23E83FA904}"/>
    <cellStyle name="Cálculo 2 24_Volatility" xfId="8087" xr:uid="{D94B6E24-38B8-4313-B2C6-2EA8774D5FFF}"/>
    <cellStyle name="Cálculo 2 25" xfId="8088" xr:uid="{78D60E9C-F61C-420A-A6E0-43040ECEC578}"/>
    <cellStyle name="Cálculo 2 25 2" xfId="8089" xr:uid="{A45A5C1A-5F3E-47E6-9CCD-CAEC1E2BDB57}"/>
    <cellStyle name="Cálculo 2 25 2 2" xfId="8090" xr:uid="{C67425EE-74D3-428E-B87F-E7BC0EFA74A5}"/>
    <cellStyle name="Cálculo 2 25 2 2 2" xfId="8091" xr:uid="{C384B755-99B1-4BEF-AE29-DFFFCC8F00C9}"/>
    <cellStyle name="Cálculo 2 25 2 2 2 2" xfId="8092" xr:uid="{B2797DEB-0118-404F-AD49-DE9ED522218F}"/>
    <cellStyle name="Cálculo 2 25 2 2 2_Volatility" xfId="8093" xr:uid="{6A25092A-5C9E-4936-A88B-F51EA11DB779}"/>
    <cellStyle name="Cálculo 2 25 2 2 3" xfId="8094" xr:uid="{FB795308-BE34-4F15-A4D3-4521994C87F5}"/>
    <cellStyle name="Cálculo 2 25 2 2_Volatility" xfId="8095" xr:uid="{007819CA-0EB3-431E-BE83-35BB06C7DA06}"/>
    <cellStyle name="Cálculo 2 25 2 3" xfId="8096" xr:uid="{9412C1F9-0F28-4646-A6DF-C4D902B5D08B}"/>
    <cellStyle name="Cálculo 2 25 2 3 2" xfId="8097" xr:uid="{393A75D9-698D-4CE1-83B9-360ED0133A2C}"/>
    <cellStyle name="Cálculo 2 25 2 3 2 2" xfId="8098" xr:uid="{032C6396-284F-41BB-B283-AB1F62DE0C9B}"/>
    <cellStyle name="Cálculo 2 25 2 3 2_Volatility" xfId="8099" xr:uid="{18297F89-ECC8-4451-829B-1AD3E071658B}"/>
    <cellStyle name="Cálculo 2 25 2 3 3" xfId="8100" xr:uid="{D4E0C6F5-B42A-4873-A531-98156247A3E1}"/>
    <cellStyle name="Cálculo 2 25 2 3_Volatility" xfId="8101" xr:uid="{8500BBFD-E2E7-400A-87C2-404E76B1BE1A}"/>
    <cellStyle name="Cálculo 2 25 2 4" xfId="8102" xr:uid="{3CE20ABD-93C8-4530-8524-E12CEDA996A8}"/>
    <cellStyle name="Cálculo 2 25 2 4 2" xfId="8103" xr:uid="{B7D5560F-1606-4635-92EA-12A0C4B1509D}"/>
    <cellStyle name="Cálculo 2 25 2 4_Volatility" xfId="8104" xr:uid="{38F34318-114B-44F8-864B-BAC8E818AED7}"/>
    <cellStyle name="Cálculo 2 25 2 5" xfId="8105" xr:uid="{7260CE0F-C7F3-4BC1-A0E6-729DFB669DFA}"/>
    <cellStyle name="Cálculo 2 25 2_Volatility" xfId="8106" xr:uid="{020FB65D-9F6F-4FA7-954B-C9C1C5D2CA23}"/>
    <cellStyle name="Cálculo 2 25 3" xfId="8107" xr:uid="{EB627804-2DA4-45A1-B662-6E4B01C8885C}"/>
    <cellStyle name="Cálculo 2 25 3 2" xfId="8108" xr:uid="{C1673554-18D0-4844-BB3D-626E5C4F0268}"/>
    <cellStyle name="Cálculo 2 25 3 2 2" xfId="8109" xr:uid="{674D8920-5CA4-4915-BF9E-AF7F361B7740}"/>
    <cellStyle name="Cálculo 2 25 3 2_Volatility" xfId="8110" xr:uid="{02834E76-DB99-4524-8811-D1F42581FB2E}"/>
    <cellStyle name="Cálculo 2 25 3 3" xfId="8111" xr:uid="{76A27135-9020-4192-9311-BF59F56D1240}"/>
    <cellStyle name="Cálculo 2 25 3_Volatility" xfId="8112" xr:uid="{2E39A046-3BDA-411F-97FA-B8BF36DAD314}"/>
    <cellStyle name="Cálculo 2 25 4" xfId="8113" xr:uid="{AF8518D4-9BD8-4DE6-9B39-74C3712A5A39}"/>
    <cellStyle name="Cálculo 2 25 4 2" xfId="8114" xr:uid="{3EB1D335-BE3F-4400-AC26-95FCF61744C9}"/>
    <cellStyle name="Cálculo 2 25 4_Volatility" xfId="8115" xr:uid="{633F7FCF-CB34-4BDE-95F0-09701636C071}"/>
    <cellStyle name="Cálculo 2 25 5" xfId="8116" xr:uid="{B5ABE7C8-10A7-43A6-9779-CA68C6425C54}"/>
    <cellStyle name="Cálculo 2 25_Volatility" xfId="8117" xr:uid="{2A37CD12-E82E-4BC5-B97D-D9C359A2ECD1}"/>
    <cellStyle name="Cálculo 2 26" xfId="8118" xr:uid="{DD81B06A-1A4D-42DD-8110-6CD9F1FDE8EF}"/>
    <cellStyle name="Cálculo 2 26 2" xfId="8119" xr:uid="{7BF587FF-50B2-4E81-9EF4-0017453BEDC5}"/>
    <cellStyle name="Cálculo 2 26 2 2" xfId="8120" xr:uid="{7ECCD2E5-EF16-41A0-86E5-626D0D075834}"/>
    <cellStyle name="Cálculo 2 26 2 2 2" xfId="8121" xr:uid="{F740C267-23A5-47D0-86FB-ADF58E605F3B}"/>
    <cellStyle name="Cálculo 2 26 2 2 2 2" xfId="8122" xr:uid="{A96F8C7C-0516-44B3-A2A5-D7FECC15A356}"/>
    <cellStyle name="Cálculo 2 26 2 2 2_Volatility" xfId="8123" xr:uid="{D1D628DC-C744-4FFB-8207-346F999DAAB0}"/>
    <cellStyle name="Cálculo 2 26 2 2 3" xfId="8124" xr:uid="{F1D974C8-5C57-4C84-A233-E39CBB349DA3}"/>
    <cellStyle name="Cálculo 2 26 2 2_Volatility" xfId="8125" xr:uid="{15B879DF-D873-4172-93A4-4204CD09F38F}"/>
    <cellStyle name="Cálculo 2 26 2 3" xfId="8126" xr:uid="{AFEADA7B-BD9D-472F-A7A0-A6FCCF4DDE7F}"/>
    <cellStyle name="Cálculo 2 26 2 3 2" xfId="8127" xr:uid="{09F0E973-39C6-4565-AC8D-D0FD6F3835E1}"/>
    <cellStyle name="Cálculo 2 26 2 3 2 2" xfId="8128" xr:uid="{36EF902D-0F29-4EC5-942C-2FBC538FFFBD}"/>
    <cellStyle name="Cálculo 2 26 2 3 2_Volatility" xfId="8129" xr:uid="{306AADD8-6D86-4956-98AC-EED48B64E974}"/>
    <cellStyle name="Cálculo 2 26 2 3 3" xfId="8130" xr:uid="{DFF2E31F-1A00-4275-9FD2-CD423780A3D3}"/>
    <cellStyle name="Cálculo 2 26 2 3_Volatility" xfId="8131" xr:uid="{77BA5BA2-B041-446C-9833-EBD5286D62B4}"/>
    <cellStyle name="Cálculo 2 26 2 4" xfId="8132" xr:uid="{861221FC-96A9-4515-B43D-29A3311DB30C}"/>
    <cellStyle name="Cálculo 2 26 2 4 2" xfId="8133" xr:uid="{E1DB9694-9167-4B95-8691-4AF92CEBCC7B}"/>
    <cellStyle name="Cálculo 2 26 2 4_Volatility" xfId="8134" xr:uid="{83C01B49-DBF8-409F-A7E4-0011289AE20C}"/>
    <cellStyle name="Cálculo 2 26 2 5" xfId="8135" xr:uid="{273E3FDC-57FD-46F5-B776-AE26521E0650}"/>
    <cellStyle name="Cálculo 2 26 2_Volatility" xfId="8136" xr:uid="{CB289641-9714-4617-8867-D01D4A2F1C9C}"/>
    <cellStyle name="Cálculo 2 26 3" xfId="8137" xr:uid="{EA298D03-E135-4304-9F6E-C4CA165A139D}"/>
    <cellStyle name="Cálculo 2 26 3 2" xfId="8138" xr:uid="{DCD160AD-4922-4504-BE9E-4945101F8044}"/>
    <cellStyle name="Cálculo 2 26 3 2 2" xfId="8139" xr:uid="{E13AAE2B-0B23-4916-869E-2AE9F8748C5F}"/>
    <cellStyle name="Cálculo 2 26 3 2_Volatility" xfId="8140" xr:uid="{015CF13A-5A09-44D3-B3D2-1BF4CB29E3E0}"/>
    <cellStyle name="Cálculo 2 26 3 3" xfId="8141" xr:uid="{A372B5EE-C2F5-4F2C-9869-30C0E2716830}"/>
    <cellStyle name="Cálculo 2 26 3_Volatility" xfId="8142" xr:uid="{6BE29511-FD60-4885-8339-A62C8C69E6FB}"/>
    <cellStyle name="Cálculo 2 26 4" xfId="8143" xr:uid="{D222A4F0-9772-4008-BD12-4EB5182C09C7}"/>
    <cellStyle name="Cálculo 2 26 4 2" xfId="8144" xr:uid="{FC8AD46A-8D5F-4F0D-B366-1FF09ECCFCC9}"/>
    <cellStyle name="Cálculo 2 26 4_Volatility" xfId="8145" xr:uid="{D92DA832-1B91-45EE-BC20-0830E757F1CA}"/>
    <cellStyle name="Cálculo 2 26 5" xfId="8146" xr:uid="{1DB7A0D8-D93F-4C02-B65A-5B03063EE984}"/>
    <cellStyle name="Cálculo 2 26_Volatility" xfId="8147" xr:uid="{D097C7DA-F61B-4665-814A-4EC03DCF46B4}"/>
    <cellStyle name="Cálculo 2 27" xfId="8148" xr:uid="{06A35767-EAE7-4F3B-9481-71BBB9703F15}"/>
    <cellStyle name="Cálculo 2 27 2" xfId="8149" xr:uid="{ED3F9C6F-E426-41BC-9259-C7DD006DD4A0}"/>
    <cellStyle name="Cálculo 2 27 2 2" xfId="8150" xr:uid="{9283E2B9-E4D6-4BEA-BAF0-87A32CB37F30}"/>
    <cellStyle name="Cálculo 2 27 2 2 2" xfId="8151" xr:uid="{976528C2-E777-4F6E-A3D9-F772DAA2B1E4}"/>
    <cellStyle name="Cálculo 2 27 2 2 2 2" xfId="8152" xr:uid="{68A29A56-07C2-4344-81E4-EC1EDEB656CB}"/>
    <cellStyle name="Cálculo 2 27 2 2 2_Volatility" xfId="8153" xr:uid="{73FAFCCC-09B1-444B-8243-9B2CD3318EE5}"/>
    <cellStyle name="Cálculo 2 27 2 2 3" xfId="8154" xr:uid="{724C0B9B-EFFB-44A2-BAC2-5795B696E8F3}"/>
    <cellStyle name="Cálculo 2 27 2 2_Volatility" xfId="8155" xr:uid="{5A811090-F815-4698-B110-60BAD8151BF0}"/>
    <cellStyle name="Cálculo 2 27 2 3" xfId="8156" xr:uid="{8F1C6FE8-678A-4B93-A668-954A45C92CDB}"/>
    <cellStyle name="Cálculo 2 27 2 3 2" xfId="8157" xr:uid="{BE3D6902-EDA4-43E5-B885-5B748B10CE15}"/>
    <cellStyle name="Cálculo 2 27 2 3 2 2" xfId="8158" xr:uid="{FEEC41E8-F8F8-478D-A94C-B72641558CA2}"/>
    <cellStyle name="Cálculo 2 27 2 3 2_Volatility" xfId="8159" xr:uid="{691DAB86-1853-4884-A751-5BF3E255A752}"/>
    <cellStyle name="Cálculo 2 27 2 3 3" xfId="8160" xr:uid="{9419D1BB-B3A3-4CD1-A27D-E0DF1B818D30}"/>
    <cellStyle name="Cálculo 2 27 2 3_Volatility" xfId="8161" xr:uid="{F9AD4597-1072-4960-B47A-CEFD0FE8F89A}"/>
    <cellStyle name="Cálculo 2 27 2 4" xfId="8162" xr:uid="{D39445B0-0A1F-4D6B-8096-1555AE67BCE7}"/>
    <cellStyle name="Cálculo 2 27 2 4 2" xfId="8163" xr:uid="{7CB2E5B7-3DCE-46E0-A654-C96E3406A154}"/>
    <cellStyle name="Cálculo 2 27 2 4_Volatility" xfId="8164" xr:uid="{F9E6FE1E-113B-4F0A-866E-9CE7B64BCCE5}"/>
    <cellStyle name="Cálculo 2 27 2 5" xfId="8165" xr:uid="{7ED0172A-BF5E-450A-918E-7FB9584986C6}"/>
    <cellStyle name="Cálculo 2 27 2_Volatility" xfId="8166" xr:uid="{613F116E-F376-4764-8D4C-54F7C917F712}"/>
    <cellStyle name="Cálculo 2 27 3" xfId="8167" xr:uid="{2443C714-607B-4FB7-A192-7A01E3789347}"/>
    <cellStyle name="Cálculo 2 27 3 2" xfId="8168" xr:uid="{860E8FDB-65F7-4B30-A831-2904B1F2E821}"/>
    <cellStyle name="Cálculo 2 27 3 2 2" xfId="8169" xr:uid="{890B9A8C-B204-4FE6-BA0F-C909DD4D8461}"/>
    <cellStyle name="Cálculo 2 27 3 2_Volatility" xfId="8170" xr:uid="{7068EDF1-6E91-4D9B-B725-DDBDB9FFFE22}"/>
    <cellStyle name="Cálculo 2 27 3 3" xfId="8171" xr:uid="{EC1B99B3-C3AB-4073-9E0B-EDDA94511863}"/>
    <cellStyle name="Cálculo 2 27 3_Volatility" xfId="8172" xr:uid="{E1EBD908-4AF0-4A26-9717-F937DA75DAFB}"/>
    <cellStyle name="Cálculo 2 27 4" xfId="8173" xr:uid="{6796548A-3B4B-4AF1-A3E2-40DCB1339A6C}"/>
    <cellStyle name="Cálculo 2 27 4 2" xfId="8174" xr:uid="{C1477F3B-2326-4678-8934-54E2994201F6}"/>
    <cellStyle name="Cálculo 2 27 4_Volatility" xfId="8175" xr:uid="{18532906-1D8C-4BE3-BC73-CD7B09502744}"/>
    <cellStyle name="Cálculo 2 27 5" xfId="8176" xr:uid="{4899FF1E-7F29-4894-B710-1882AF6541BB}"/>
    <cellStyle name="Cálculo 2 27_Volatility" xfId="8177" xr:uid="{90B20611-B407-4B0E-9132-9EDDD5EEF611}"/>
    <cellStyle name="Cálculo 2 28" xfId="8178" xr:uid="{564148CD-766F-4BB2-B47A-787367ED1EA6}"/>
    <cellStyle name="Cálculo 2 28 2" xfId="8179" xr:uid="{A1ED48FF-84F0-411E-B419-1EB1E0C94979}"/>
    <cellStyle name="Cálculo 2 28 2 2" xfId="8180" xr:uid="{D7DCC8AF-7A92-40D4-BDF1-5CCB4F148F55}"/>
    <cellStyle name="Cálculo 2 28 2 2 2" xfId="8181" xr:uid="{B7809AD5-2D04-40F0-85AA-FEB62F43B14C}"/>
    <cellStyle name="Cálculo 2 28 2 2 2 2" xfId="8182" xr:uid="{4E294597-042E-402D-AE7F-47B235665E73}"/>
    <cellStyle name="Cálculo 2 28 2 2 2_Volatility" xfId="8183" xr:uid="{901552B6-52DD-4BC6-816A-263AFD420BC0}"/>
    <cellStyle name="Cálculo 2 28 2 2 3" xfId="8184" xr:uid="{36D350F9-489D-4819-A73A-5BFCB9D6FE78}"/>
    <cellStyle name="Cálculo 2 28 2 2_Volatility" xfId="8185" xr:uid="{97C6F618-AB0E-4655-95E4-C05B81EE78F9}"/>
    <cellStyle name="Cálculo 2 28 2 3" xfId="8186" xr:uid="{C2D8E62C-29EC-4BCE-BFAC-6E974CD11069}"/>
    <cellStyle name="Cálculo 2 28 2 3 2" xfId="8187" xr:uid="{5C6DD297-F98D-4898-9040-1BE190B93307}"/>
    <cellStyle name="Cálculo 2 28 2 3 2 2" xfId="8188" xr:uid="{7551A6FC-6674-4D7E-991E-0E40913D3DD1}"/>
    <cellStyle name="Cálculo 2 28 2 3 2_Volatility" xfId="8189" xr:uid="{6A505582-F9D7-4509-97D1-14427AD0A1EA}"/>
    <cellStyle name="Cálculo 2 28 2 3 3" xfId="8190" xr:uid="{89E029E2-05BD-4DA3-86AD-CCC3E5FF5B47}"/>
    <cellStyle name="Cálculo 2 28 2 3_Volatility" xfId="8191" xr:uid="{E5B5BCFC-8850-4E80-A442-6C4B5E855C45}"/>
    <cellStyle name="Cálculo 2 28 2 4" xfId="8192" xr:uid="{54113BC5-1A01-4EF8-8DD1-4EE44A53B17A}"/>
    <cellStyle name="Cálculo 2 28 2 4 2" xfId="8193" xr:uid="{25E02F6A-B7BB-47ED-A63F-94ED72C4F50B}"/>
    <cellStyle name="Cálculo 2 28 2 4_Volatility" xfId="8194" xr:uid="{0BB8AEEE-A4D3-46D8-B570-72C97DB04F64}"/>
    <cellStyle name="Cálculo 2 28 2 5" xfId="8195" xr:uid="{255F8D3A-01EE-4F59-A738-2BEFA95589D4}"/>
    <cellStyle name="Cálculo 2 28 2_Volatility" xfId="8196" xr:uid="{80883B8A-D889-428F-A32F-BF51E67C7B2D}"/>
    <cellStyle name="Cálculo 2 28 3" xfId="8197" xr:uid="{F3EACB42-240B-4FB2-B74B-F1ED0960E7C6}"/>
    <cellStyle name="Cálculo 2 28 3 2" xfId="8198" xr:uid="{7BBE9C1E-4FA1-4697-B77D-A55F8B628C14}"/>
    <cellStyle name="Cálculo 2 28 3 2 2" xfId="8199" xr:uid="{DB30ADF6-A44D-4656-8D14-0752791747C5}"/>
    <cellStyle name="Cálculo 2 28 3 2_Volatility" xfId="8200" xr:uid="{B3A5B08F-2C26-41E3-BF9E-67A13A7E44E3}"/>
    <cellStyle name="Cálculo 2 28 3 3" xfId="8201" xr:uid="{754F3DAE-64F4-473F-A439-D869A2106B4D}"/>
    <cellStyle name="Cálculo 2 28 3_Volatility" xfId="8202" xr:uid="{9275CC92-8B6A-4B8C-903D-4D39F06F8DD9}"/>
    <cellStyle name="Cálculo 2 28 4" xfId="8203" xr:uid="{34A2ED2F-739C-4E11-94FC-CDB079F15A7B}"/>
    <cellStyle name="Cálculo 2 28 4 2" xfId="8204" xr:uid="{2E1E253D-5E3F-417D-BD7D-5993FFD675FE}"/>
    <cellStyle name="Cálculo 2 28 4_Volatility" xfId="8205" xr:uid="{B4091001-576E-471C-8CE6-E8CAB7C35D35}"/>
    <cellStyle name="Cálculo 2 28 5" xfId="8206" xr:uid="{46D194AB-485B-46A7-A388-E428A612FEB9}"/>
    <cellStyle name="Cálculo 2 28_Volatility" xfId="8207" xr:uid="{CEF54FEB-39D0-4E04-9C59-F6D05F33BA7D}"/>
    <cellStyle name="Cálculo 2 29" xfId="8208" xr:uid="{D6E7076F-29B3-44BB-928B-7B479878CE47}"/>
    <cellStyle name="Cálculo 2 29 2" xfId="8209" xr:uid="{C15A296A-40AB-4D15-B41E-FED2D7CE4571}"/>
    <cellStyle name="Cálculo 2 29 2 2" xfId="8210" xr:uid="{E4E990CE-8707-4FF2-8B35-F14F61D0850A}"/>
    <cellStyle name="Cálculo 2 29 2 2 2" xfId="8211" xr:uid="{9C79CA85-76EC-4037-9104-109B06F6FC54}"/>
    <cellStyle name="Cálculo 2 29 2 2 2 2" xfId="8212" xr:uid="{FC52E790-1DD6-4175-BA09-113B53DF0735}"/>
    <cellStyle name="Cálculo 2 29 2 2 2_Volatility" xfId="8213" xr:uid="{93CAF79A-3829-46BB-8CD6-D46C7F3EA2BB}"/>
    <cellStyle name="Cálculo 2 29 2 2 3" xfId="8214" xr:uid="{646EFFBF-FBD0-45ED-9AAF-0D3FE6570EAE}"/>
    <cellStyle name="Cálculo 2 29 2 2_Volatility" xfId="8215" xr:uid="{22273F37-67AD-4653-9877-A0F5B85C6F0F}"/>
    <cellStyle name="Cálculo 2 29 2 3" xfId="8216" xr:uid="{510E9167-82BA-49BB-8AFB-A9CBDE494F50}"/>
    <cellStyle name="Cálculo 2 29 2 3 2" xfId="8217" xr:uid="{82CD92DF-6155-46BE-8238-FB4E6A2D9B6A}"/>
    <cellStyle name="Cálculo 2 29 2 3 2 2" xfId="8218" xr:uid="{A6B31E70-2E21-44C6-913D-C73F56EFAE94}"/>
    <cellStyle name="Cálculo 2 29 2 3 2_Volatility" xfId="8219" xr:uid="{9B7B32D7-F69A-423B-9B09-20430105E890}"/>
    <cellStyle name="Cálculo 2 29 2 3 3" xfId="8220" xr:uid="{F4D4F25D-8608-4F56-B69F-4DE5B2E717AC}"/>
    <cellStyle name="Cálculo 2 29 2 3_Volatility" xfId="8221" xr:uid="{5FDD9B64-4C41-4593-9A67-63D1559E685A}"/>
    <cellStyle name="Cálculo 2 29 2 4" xfId="8222" xr:uid="{617EE2C6-4746-43D4-B738-D980C8E25EC6}"/>
    <cellStyle name="Cálculo 2 29 2 4 2" xfId="8223" xr:uid="{EC2F6B42-D0AB-47C8-AF63-10692DED7A99}"/>
    <cellStyle name="Cálculo 2 29 2 4_Volatility" xfId="8224" xr:uid="{CA6BA4C0-6C21-43A7-A086-006CA7423B78}"/>
    <cellStyle name="Cálculo 2 29 2 5" xfId="8225" xr:uid="{65299C49-D24C-4D22-965F-179101D08E37}"/>
    <cellStyle name="Cálculo 2 29 2_Volatility" xfId="8226" xr:uid="{B12C8B33-80F6-4DF6-AD31-29650B69CDE2}"/>
    <cellStyle name="Cálculo 2 29 3" xfId="8227" xr:uid="{D101ECCD-1107-4610-B0B6-8F680CC8B8E5}"/>
    <cellStyle name="Cálculo 2 29 3 2" xfId="8228" xr:uid="{58A749F5-C5E4-4CA7-ACAD-8F07C0B72385}"/>
    <cellStyle name="Cálculo 2 29 3 2 2" xfId="8229" xr:uid="{3D7C1CC1-00AF-47F2-9EE2-7B766C1D0320}"/>
    <cellStyle name="Cálculo 2 29 3 2_Volatility" xfId="8230" xr:uid="{4E4246E7-61BE-409B-B12C-F2B6C281F49D}"/>
    <cellStyle name="Cálculo 2 29 3 3" xfId="8231" xr:uid="{149903C7-87D4-4751-A195-0D7B586D5AA9}"/>
    <cellStyle name="Cálculo 2 29 3_Volatility" xfId="8232" xr:uid="{C862B59E-9B3E-4817-99AD-53104409E89D}"/>
    <cellStyle name="Cálculo 2 29 4" xfId="8233" xr:uid="{B69EE7E0-0E20-4C51-91A6-FDAE08BD7DA1}"/>
    <cellStyle name="Cálculo 2 29 4 2" xfId="8234" xr:uid="{146708E7-8131-4311-94D5-A742FC7DB852}"/>
    <cellStyle name="Cálculo 2 29 4_Volatility" xfId="8235" xr:uid="{17D9731F-612E-49F9-A43F-77CE85FC35CA}"/>
    <cellStyle name="Cálculo 2 29 5" xfId="8236" xr:uid="{10239B87-BC1A-4ED6-BC5A-733E0205C41C}"/>
    <cellStyle name="Cálculo 2 29_Volatility" xfId="8237" xr:uid="{E3061A06-C273-4533-BF3D-81489B6F8B75}"/>
    <cellStyle name="Cálculo 2 3" xfId="8238" xr:uid="{D5A0AA60-90DC-4105-8572-106F694D4EF4}"/>
    <cellStyle name="Cálculo 2 3 2" xfId="8239" xr:uid="{38B89985-40CD-4FE6-B31E-D53199A09893}"/>
    <cellStyle name="Cálculo 2 3 2 2" xfId="8240" xr:uid="{B386D471-3328-4BA6-8875-E9EEF0B05C32}"/>
    <cellStyle name="Cálculo 2 3 2 2 2" xfId="8241" xr:uid="{849CC10C-05C3-45B2-A78C-F8B3477D16FC}"/>
    <cellStyle name="Cálculo 2 3 2 2 2 2" xfId="8242" xr:uid="{339B639A-4EE5-440D-A05A-4C3ACA520A00}"/>
    <cellStyle name="Cálculo 2 3 2 2 2_Volatility" xfId="8243" xr:uid="{505C36A2-0133-49F4-8E57-40F3B7EAA864}"/>
    <cellStyle name="Cálculo 2 3 2 2 3" xfId="8244" xr:uid="{11C76C2F-B73E-4FFD-8E5A-08C86D7366D8}"/>
    <cellStyle name="Cálculo 2 3 2 2_Volatility" xfId="8245" xr:uid="{89FF7181-FCC9-4A18-8FB8-36DE133E4131}"/>
    <cellStyle name="Cálculo 2 3 2 3" xfId="8246" xr:uid="{C80B9301-3D97-45BC-B390-39D8FC43C855}"/>
    <cellStyle name="Cálculo 2 3 2 3 2" xfId="8247" xr:uid="{AC537DD7-7ECC-4E23-8CE0-9CA26DAE4D66}"/>
    <cellStyle name="Cálculo 2 3 2 3 2 2" xfId="8248" xr:uid="{970CF1F8-8B99-456A-86D6-5161D3766D3E}"/>
    <cellStyle name="Cálculo 2 3 2 3 2_Volatility" xfId="8249" xr:uid="{B6AB37F8-56EC-4948-9EF3-BF8167A46B58}"/>
    <cellStyle name="Cálculo 2 3 2 3 3" xfId="8250" xr:uid="{29843C85-22F8-450F-A273-D10199436AEB}"/>
    <cellStyle name="Cálculo 2 3 2 3_Volatility" xfId="8251" xr:uid="{B8663F15-02DA-4F53-B672-C0D55743A7ED}"/>
    <cellStyle name="Cálculo 2 3 2 4" xfId="8252" xr:uid="{3AAC3426-BE56-44F2-BB88-47036013F604}"/>
    <cellStyle name="Cálculo 2 3 2 4 2" xfId="8253" xr:uid="{2E1BED4B-9F6C-4838-BF01-53C7DB9EB230}"/>
    <cellStyle name="Cálculo 2 3 2 4_Volatility" xfId="8254" xr:uid="{FDC25F7F-1621-49B8-860F-2D6A6FAB456F}"/>
    <cellStyle name="Cálculo 2 3 2 5" xfId="8255" xr:uid="{CF241C94-F0B7-4675-A897-A50B7DA74B52}"/>
    <cellStyle name="Cálculo 2 3 2_Volatility" xfId="8256" xr:uid="{FE8A37C5-FD06-4D73-A27D-3BB6B14B386B}"/>
    <cellStyle name="Cálculo 2 3 3" xfId="8257" xr:uid="{15778262-D0A0-4676-BE3E-52BCDF44681D}"/>
    <cellStyle name="Cálculo 2 3 3 2" xfId="8258" xr:uid="{59BFBF32-ADE8-414D-9060-21ABA71F9596}"/>
    <cellStyle name="Cálculo 2 3 3 2 2" xfId="8259" xr:uid="{119D515D-26B2-4103-AB71-65A4F8A0954C}"/>
    <cellStyle name="Cálculo 2 3 3 2_Volatility" xfId="8260" xr:uid="{58B54049-BADF-4955-A80C-FF7A50D34295}"/>
    <cellStyle name="Cálculo 2 3 3 3" xfId="8261" xr:uid="{286AB60E-4D02-4B58-ADB6-2B3AD128E806}"/>
    <cellStyle name="Cálculo 2 3 3_Volatility" xfId="8262" xr:uid="{537C0114-927F-47AB-B242-44444B25F59F}"/>
    <cellStyle name="Cálculo 2 3 4" xfId="8263" xr:uid="{A03B94DF-AF7C-4C0A-802A-FAF682A2CB58}"/>
    <cellStyle name="Cálculo 2 3 4 2" xfId="8264" xr:uid="{467089FF-0C1A-4392-A016-B4BF510B687A}"/>
    <cellStyle name="Cálculo 2 3 4_Volatility" xfId="8265" xr:uid="{4D232DC3-A234-4FCD-81B2-91FA75FAF223}"/>
    <cellStyle name="Cálculo 2 3 5" xfId="8266" xr:uid="{FB5D96E2-5D31-4E62-8B86-3575343F6E32}"/>
    <cellStyle name="Cálculo 2 3_Volatility" xfId="8267" xr:uid="{9B2D9B4A-0001-4C97-A74B-34D33A629B45}"/>
    <cellStyle name="Cálculo 2 30" xfId="8268" xr:uid="{A5C29C81-A1A1-474C-9A74-6A112A5F80CF}"/>
    <cellStyle name="Cálculo 2 30 2" xfId="8269" xr:uid="{7A927E4D-93BB-4BEF-B5B4-FAA1E387D2FD}"/>
    <cellStyle name="Cálculo 2 30 2 2" xfId="8270" xr:uid="{AA602903-CDC5-4824-97DE-1E44DCDF8B17}"/>
    <cellStyle name="Cálculo 2 30 2 2 2" xfId="8271" xr:uid="{87FA7E27-D0D0-4E04-A996-1F4E7A3958E9}"/>
    <cellStyle name="Cálculo 2 30 2 2 2 2" xfId="8272" xr:uid="{B5B5D5AF-16E0-4311-A497-F8CA7C158528}"/>
    <cellStyle name="Cálculo 2 30 2 2 2_Volatility" xfId="8273" xr:uid="{810BBAEE-33B6-4793-9953-193281BB3398}"/>
    <cellStyle name="Cálculo 2 30 2 2 3" xfId="8274" xr:uid="{0586026A-20D0-465E-A9DF-99AAA8D84982}"/>
    <cellStyle name="Cálculo 2 30 2 2_Volatility" xfId="8275" xr:uid="{F31A2DC5-304D-4193-898C-C8788A260FCE}"/>
    <cellStyle name="Cálculo 2 30 2 3" xfId="8276" xr:uid="{DA3FF616-7680-41C4-9A24-F674985F66F5}"/>
    <cellStyle name="Cálculo 2 30 2 3 2" xfId="8277" xr:uid="{776E3086-B89B-4021-9235-8DDED5A2D637}"/>
    <cellStyle name="Cálculo 2 30 2 3 2 2" xfId="8278" xr:uid="{0C6F2976-A907-4B94-B7D0-2DBC29989F99}"/>
    <cellStyle name="Cálculo 2 30 2 3 2_Volatility" xfId="8279" xr:uid="{F78DF21D-D481-4E4C-BF63-CFE90748AD03}"/>
    <cellStyle name="Cálculo 2 30 2 3 3" xfId="8280" xr:uid="{30AB738E-76EC-41FA-B944-3D007D3889B5}"/>
    <cellStyle name="Cálculo 2 30 2 3_Volatility" xfId="8281" xr:uid="{1A21AC66-85DC-454C-A2B9-4FC34A4350A6}"/>
    <cellStyle name="Cálculo 2 30 2 4" xfId="8282" xr:uid="{E279B5DC-44F3-415A-9E98-446CD84368A2}"/>
    <cellStyle name="Cálculo 2 30 2 4 2" xfId="8283" xr:uid="{BFEA8EDC-C8B6-4837-98DF-067D1AB98256}"/>
    <cellStyle name="Cálculo 2 30 2 4_Volatility" xfId="8284" xr:uid="{3FECF598-065A-4799-B612-665660E85A68}"/>
    <cellStyle name="Cálculo 2 30 2 5" xfId="8285" xr:uid="{5B6D8A89-26DC-4960-BC2E-D6FD514584E7}"/>
    <cellStyle name="Cálculo 2 30 2_Volatility" xfId="8286" xr:uid="{2B13861C-4804-444F-A4B0-547A73465DE8}"/>
    <cellStyle name="Cálculo 2 30 3" xfId="8287" xr:uid="{BD106D5E-4A35-4BFA-BDEF-C431243BC2A5}"/>
    <cellStyle name="Cálculo 2 30 3 2" xfId="8288" xr:uid="{41A187FA-DDCD-48D4-A8EF-442E9578A397}"/>
    <cellStyle name="Cálculo 2 30 3 2 2" xfId="8289" xr:uid="{B61F0562-4C46-4134-8B94-38D623B81E46}"/>
    <cellStyle name="Cálculo 2 30 3 2_Volatility" xfId="8290" xr:uid="{239407F0-CE2E-4634-8E1E-310592600F2C}"/>
    <cellStyle name="Cálculo 2 30 3 3" xfId="8291" xr:uid="{6F07A55C-C2EA-4A62-A519-F76EEA0F2082}"/>
    <cellStyle name="Cálculo 2 30 3_Volatility" xfId="8292" xr:uid="{07A2A940-F184-4B11-A8BC-C6D45305FD1D}"/>
    <cellStyle name="Cálculo 2 30 4" xfId="8293" xr:uid="{4561ACD6-D4B6-4F99-A843-1884A747DA8C}"/>
    <cellStyle name="Cálculo 2 30 4 2" xfId="8294" xr:uid="{1EE76C71-8FCC-4790-B1CF-3FA4ECC9098A}"/>
    <cellStyle name="Cálculo 2 30 4_Volatility" xfId="8295" xr:uid="{F6846041-E889-445F-A876-A1A142182033}"/>
    <cellStyle name="Cálculo 2 30 5" xfId="8296" xr:uid="{F3394D9F-0E13-4AE4-A413-95F7A793974B}"/>
    <cellStyle name="Cálculo 2 30_Volatility" xfId="8297" xr:uid="{EEDB1F63-2A45-4C92-80E1-BC0834201873}"/>
    <cellStyle name="Cálculo 2 31" xfId="8298" xr:uid="{922768C7-3DC5-4474-BE7B-9EBA7B62FB0F}"/>
    <cellStyle name="Cálculo 2 31 2" xfId="8299" xr:uid="{3B02A421-40DE-4E52-8023-1B6FDFF90151}"/>
    <cellStyle name="Cálculo 2 31 2 2" xfId="8300" xr:uid="{0C0B8920-7797-447F-8B4D-64D1DFA03F33}"/>
    <cellStyle name="Cálculo 2 31 2 2 2" xfId="8301" xr:uid="{AE0053EC-41F4-4598-89FF-C06547207282}"/>
    <cellStyle name="Cálculo 2 31 2 2 2 2" xfId="8302" xr:uid="{2155E57E-8036-4709-A03A-2D31C0020D23}"/>
    <cellStyle name="Cálculo 2 31 2 2 2_Volatility" xfId="8303" xr:uid="{3F322AE2-1C5D-409A-822C-326CFDF96A03}"/>
    <cellStyle name="Cálculo 2 31 2 2 3" xfId="8304" xr:uid="{FDD30A1E-A332-48A6-B904-2A90F9F143D6}"/>
    <cellStyle name="Cálculo 2 31 2 2_Volatility" xfId="8305" xr:uid="{078FF537-7A2D-4D5B-872B-D96169E33032}"/>
    <cellStyle name="Cálculo 2 31 2 3" xfId="8306" xr:uid="{71AC1F73-4075-4FF3-8F76-2CEFE262D4EA}"/>
    <cellStyle name="Cálculo 2 31 2 3 2" xfId="8307" xr:uid="{FCBB743D-1FE2-424A-BE56-4D0CFF90D5CA}"/>
    <cellStyle name="Cálculo 2 31 2 3 2 2" xfId="8308" xr:uid="{F5C55D39-34CF-465C-A2A6-C4787B560B18}"/>
    <cellStyle name="Cálculo 2 31 2 3 2_Volatility" xfId="8309" xr:uid="{D2DB6929-C8B9-4165-93E3-99AB1B27FDEC}"/>
    <cellStyle name="Cálculo 2 31 2 3 3" xfId="8310" xr:uid="{262A86B4-3821-42A2-90EC-2122A2660FEE}"/>
    <cellStyle name="Cálculo 2 31 2 3_Volatility" xfId="8311" xr:uid="{C06D2691-5BF8-47DB-944D-5E5A283A8E58}"/>
    <cellStyle name="Cálculo 2 31 2 4" xfId="8312" xr:uid="{06B768BC-9FE2-40EA-8667-9B76ECB1B98A}"/>
    <cellStyle name="Cálculo 2 31 2 4 2" xfId="8313" xr:uid="{DCD99629-3171-43D9-A8BB-02F00A7D58CE}"/>
    <cellStyle name="Cálculo 2 31 2 4_Volatility" xfId="8314" xr:uid="{FDA61854-069F-4035-BE32-74FB525E2F55}"/>
    <cellStyle name="Cálculo 2 31 2 5" xfId="8315" xr:uid="{ADC6F722-4844-480C-8DF9-CAEBC191E4DF}"/>
    <cellStyle name="Cálculo 2 31 2_Volatility" xfId="8316" xr:uid="{A0D5B3D3-3126-484B-B257-9E8398D76E1F}"/>
    <cellStyle name="Cálculo 2 31 3" xfId="8317" xr:uid="{F06CFCF6-0A87-4999-9B75-3C6E0B5CE353}"/>
    <cellStyle name="Cálculo 2 31 3 2" xfId="8318" xr:uid="{AAAE29F2-9A0C-4BA8-B8B6-4F623B25678D}"/>
    <cellStyle name="Cálculo 2 31 3 2 2" xfId="8319" xr:uid="{2565FC2F-4F1A-420E-ACE4-0C7EDC69A878}"/>
    <cellStyle name="Cálculo 2 31 3 2_Volatility" xfId="8320" xr:uid="{7BEA378E-1437-4108-8E0B-55CFD71BCA34}"/>
    <cellStyle name="Cálculo 2 31 3 3" xfId="8321" xr:uid="{F577B49B-45D7-489E-BFAA-CDC43B811054}"/>
    <cellStyle name="Cálculo 2 31 3_Volatility" xfId="8322" xr:uid="{B51522A5-EDA8-4CD7-B428-1F0BEFC73C4F}"/>
    <cellStyle name="Cálculo 2 31 4" xfId="8323" xr:uid="{C0BE70E9-8F1E-40F4-B6F6-DA94139ECE89}"/>
    <cellStyle name="Cálculo 2 31 4 2" xfId="8324" xr:uid="{D9055499-16C1-44EB-A58D-C8C07FEBC246}"/>
    <cellStyle name="Cálculo 2 31 4_Volatility" xfId="8325" xr:uid="{1B5D5DB1-8AFD-41DE-B65B-EC7E89E51DC7}"/>
    <cellStyle name="Cálculo 2 31 5" xfId="8326" xr:uid="{C6C2930D-DBBE-4792-8C67-4BCE135F1894}"/>
    <cellStyle name="Cálculo 2 31_Volatility" xfId="8327" xr:uid="{1F788EC6-E387-485A-91CD-4962FBDAA16D}"/>
    <cellStyle name="Cálculo 2 32" xfId="8328" xr:uid="{46474119-005B-43FD-B56F-3BA7933E503C}"/>
    <cellStyle name="Cálculo 2 32 2" xfId="8329" xr:uid="{19B207EC-C653-4869-B6D2-D0AB5DDDFB0E}"/>
    <cellStyle name="Cálculo 2 32 2 2" xfId="8330" xr:uid="{3B0B3BA6-4960-4B10-BBFA-D75531091872}"/>
    <cellStyle name="Cálculo 2 32 2 2 2" xfId="8331" xr:uid="{8929B500-2E05-4BFE-BC98-A6D0A9643492}"/>
    <cellStyle name="Cálculo 2 32 2 2 2 2" xfId="8332" xr:uid="{88372188-9240-41C5-A6D6-F269FBDEE13D}"/>
    <cellStyle name="Cálculo 2 32 2 2 2_Volatility" xfId="8333" xr:uid="{E0169753-407D-4E24-8B90-21745FB262CE}"/>
    <cellStyle name="Cálculo 2 32 2 2 3" xfId="8334" xr:uid="{9EA22924-85F4-40D9-841E-A2E88DD5ECC6}"/>
    <cellStyle name="Cálculo 2 32 2 2_Volatility" xfId="8335" xr:uid="{01597896-A6A8-4F7F-BA9F-6FC56122A7E9}"/>
    <cellStyle name="Cálculo 2 32 2 3" xfId="8336" xr:uid="{CCEED801-2C78-4D67-B358-67059A018452}"/>
    <cellStyle name="Cálculo 2 32 2 3 2" xfId="8337" xr:uid="{D2624DE1-A304-4A72-829A-AC9F8B2C609F}"/>
    <cellStyle name="Cálculo 2 32 2 3 2 2" xfId="8338" xr:uid="{E04BFA83-BA2E-4454-A05A-FC84C7669148}"/>
    <cellStyle name="Cálculo 2 32 2 3 2_Volatility" xfId="8339" xr:uid="{D471E873-0833-4A71-B195-3BFCF007129E}"/>
    <cellStyle name="Cálculo 2 32 2 3 3" xfId="8340" xr:uid="{F3B1DF3E-C4DE-48C6-B49E-A83E5E67905C}"/>
    <cellStyle name="Cálculo 2 32 2 3_Volatility" xfId="8341" xr:uid="{BE2F9E9A-45D4-4D3A-8025-510B659B648E}"/>
    <cellStyle name="Cálculo 2 32 2 4" xfId="8342" xr:uid="{951AE48B-469D-4A0A-81CF-048E57DD5E47}"/>
    <cellStyle name="Cálculo 2 32 2 4 2" xfId="8343" xr:uid="{576AF727-F99B-4E9D-927A-9F890F6F7980}"/>
    <cellStyle name="Cálculo 2 32 2 4_Volatility" xfId="8344" xr:uid="{FA5A5A1A-D654-425A-B77A-58A59E4EC7F2}"/>
    <cellStyle name="Cálculo 2 32 2 5" xfId="8345" xr:uid="{F8817DCA-18A5-412D-AE26-72A80C0ADC16}"/>
    <cellStyle name="Cálculo 2 32 2_Volatility" xfId="8346" xr:uid="{3D4FCFCA-0111-4BDF-BF5B-61C571B8DA9C}"/>
    <cellStyle name="Cálculo 2 32 3" xfId="8347" xr:uid="{38EE3689-410D-4C23-ABD9-BCD81CD912BB}"/>
    <cellStyle name="Cálculo 2 32 3 2" xfId="8348" xr:uid="{A416E209-17CC-453E-A792-35B7A7539641}"/>
    <cellStyle name="Cálculo 2 32 3 2 2" xfId="8349" xr:uid="{7A18616F-B4C4-4095-8A65-535F4B938EA7}"/>
    <cellStyle name="Cálculo 2 32 3 2_Volatility" xfId="8350" xr:uid="{69E522DD-7083-483A-8697-88577EA77574}"/>
    <cellStyle name="Cálculo 2 32 3 3" xfId="8351" xr:uid="{F61B0AA9-767E-4214-92D3-247033BF9CD2}"/>
    <cellStyle name="Cálculo 2 32 3_Volatility" xfId="8352" xr:uid="{068696AF-E4E0-42E8-852B-CA0887E87C41}"/>
    <cellStyle name="Cálculo 2 32 4" xfId="8353" xr:uid="{B0CF6FA5-0BB9-4D6E-BD1C-D74249F52D99}"/>
    <cellStyle name="Cálculo 2 32 4 2" xfId="8354" xr:uid="{36C503EE-3285-4567-B29C-EC0838CFB9F9}"/>
    <cellStyle name="Cálculo 2 32 4_Volatility" xfId="8355" xr:uid="{FC16F342-0545-4FED-BA45-D90228CB8DBF}"/>
    <cellStyle name="Cálculo 2 32 5" xfId="8356" xr:uid="{ADA2B2CC-DFA0-4A14-ABBE-01B027E6845E}"/>
    <cellStyle name="Cálculo 2 32_Volatility" xfId="8357" xr:uid="{962A510D-AC11-4960-B35D-9B7446554D81}"/>
    <cellStyle name="Cálculo 2 33" xfId="8358" xr:uid="{8FCCD332-9F06-473B-B2D6-C36D29B05FD0}"/>
    <cellStyle name="Cálculo 2 33 2" xfId="8359" xr:uid="{FD67E370-9C9B-4368-A234-07AA60AA40BA}"/>
    <cellStyle name="Cálculo 2 33 2 2" xfId="8360" xr:uid="{03B659CE-BCD8-46FF-BF32-9C637534E3BA}"/>
    <cellStyle name="Cálculo 2 33 2 2 2" xfId="8361" xr:uid="{51FDD8CB-B068-4A1F-91AF-E86E19F209C0}"/>
    <cellStyle name="Cálculo 2 33 2 2 2 2" xfId="8362" xr:uid="{6D877995-0A27-4488-9129-935962BE4089}"/>
    <cellStyle name="Cálculo 2 33 2 2 2_Volatility" xfId="8363" xr:uid="{9A08DC22-E7FF-4CE9-AE46-AB8BC462A6F1}"/>
    <cellStyle name="Cálculo 2 33 2 2 3" xfId="8364" xr:uid="{B5D39E65-8CC7-420C-925A-C2CDCF05783B}"/>
    <cellStyle name="Cálculo 2 33 2 2_Volatility" xfId="8365" xr:uid="{8906A632-D547-46E8-8A58-A273DEEC7AA7}"/>
    <cellStyle name="Cálculo 2 33 2 3" xfId="8366" xr:uid="{51D7BD37-F24A-4225-8476-30211C599864}"/>
    <cellStyle name="Cálculo 2 33 2 3 2" xfId="8367" xr:uid="{79D87C88-064C-43BE-9188-6D797138FC87}"/>
    <cellStyle name="Cálculo 2 33 2 3 2 2" xfId="8368" xr:uid="{59C61E7F-3BD5-4894-9D7C-B98C921007C4}"/>
    <cellStyle name="Cálculo 2 33 2 3 2_Volatility" xfId="8369" xr:uid="{A25FF61F-82AA-4EEE-8E21-D4A1926733F8}"/>
    <cellStyle name="Cálculo 2 33 2 3 3" xfId="8370" xr:uid="{39FDD94D-861B-48B3-988D-846B9F7E3039}"/>
    <cellStyle name="Cálculo 2 33 2 3_Volatility" xfId="8371" xr:uid="{F960592D-D264-4444-B5A5-F229160B8BA9}"/>
    <cellStyle name="Cálculo 2 33 2 4" xfId="8372" xr:uid="{93EA1755-E6ED-4D6A-B1B6-0C1A759AAC39}"/>
    <cellStyle name="Cálculo 2 33 2 4 2" xfId="8373" xr:uid="{537ADE00-4DA6-473C-80C8-50C7C70C8967}"/>
    <cellStyle name="Cálculo 2 33 2 4_Volatility" xfId="8374" xr:uid="{DDB1F5AB-E037-4079-9ABF-DD6E2BE5DF9A}"/>
    <cellStyle name="Cálculo 2 33 2 5" xfId="8375" xr:uid="{F86A5294-8395-4DC4-94F4-24D659FA4CF8}"/>
    <cellStyle name="Cálculo 2 33 2_Volatility" xfId="8376" xr:uid="{40FBC648-3547-4BC3-BD2B-8CD74E40B4D8}"/>
    <cellStyle name="Cálculo 2 33 3" xfId="8377" xr:uid="{25B4C283-E0D8-4984-A103-558F64896B2F}"/>
    <cellStyle name="Cálculo 2 33 3 2" xfId="8378" xr:uid="{D35CB983-B5F8-46FF-B2F5-FAD2D2559BC2}"/>
    <cellStyle name="Cálculo 2 33 3 2 2" xfId="8379" xr:uid="{06358319-A6A8-4650-BA24-3F4D4402C8E2}"/>
    <cellStyle name="Cálculo 2 33 3 2_Volatility" xfId="8380" xr:uid="{E059060F-27E7-4115-89B2-2478BD48BEBC}"/>
    <cellStyle name="Cálculo 2 33 3 3" xfId="8381" xr:uid="{77035986-ABAE-4230-BD67-96053284F7C5}"/>
    <cellStyle name="Cálculo 2 33 3_Volatility" xfId="8382" xr:uid="{1A04E25D-7FD9-4304-85B4-E03DA1F863B0}"/>
    <cellStyle name="Cálculo 2 33 4" xfId="8383" xr:uid="{01F68F70-A7D8-4225-8159-87D80142CC99}"/>
    <cellStyle name="Cálculo 2 33 4 2" xfId="8384" xr:uid="{EC4CC92B-599A-4973-8D86-98F30DFE3E43}"/>
    <cellStyle name="Cálculo 2 33 4_Volatility" xfId="8385" xr:uid="{D76D2AAC-488C-4998-8B37-0C5567B96B0C}"/>
    <cellStyle name="Cálculo 2 33 5" xfId="8386" xr:uid="{A4BF74A4-AF3F-44BE-AB8F-3108DD34D8F8}"/>
    <cellStyle name="Cálculo 2 33_Volatility" xfId="8387" xr:uid="{224457D5-5F7B-47CB-88F6-12418FCF6C6F}"/>
    <cellStyle name="Cálculo 2 34" xfId="8388" xr:uid="{37BA9E41-82FA-4A4E-A06B-AC005AE9C95D}"/>
    <cellStyle name="Cálculo 2 34 2" xfId="8389" xr:uid="{6A560878-95DE-41C2-B5B0-68878299EB65}"/>
    <cellStyle name="Cálculo 2 34 2 2" xfId="8390" xr:uid="{6BC84429-7363-4C2F-8DA9-E1B231813C97}"/>
    <cellStyle name="Cálculo 2 34 2 2 2" xfId="8391" xr:uid="{B5946763-F59F-407F-801D-ED513A661163}"/>
    <cellStyle name="Cálculo 2 34 2 2 2 2" xfId="8392" xr:uid="{DA90E0AC-454C-47C5-A2B0-0CCDC2290818}"/>
    <cellStyle name="Cálculo 2 34 2 2 2_Volatility" xfId="8393" xr:uid="{B9FB937E-B591-4361-8A83-7A7A004E7B66}"/>
    <cellStyle name="Cálculo 2 34 2 2 3" xfId="8394" xr:uid="{BB7242FD-769D-4E52-8D34-0282B83A2019}"/>
    <cellStyle name="Cálculo 2 34 2 2_Volatility" xfId="8395" xr:uid="{F3F6A1C5-98E9-465C-A6DD-0AAD0D957BB9}"/>
    <cellStyle name="Cálculo 2 34 2 3" xfId="8396" xr:uid="{A1BE4045-74C5-46E5-960D-1749889B230E}"/>
    <cellStyle name="Cálculo 2 34 2 3 2" xfId="8397" xr:uid="{4F6C6F62-4558-4F5B-B293-FDC89D84A633}"/>
    <cellStyle name="Cálculo 2 34 2 3 2 2" xfId="8398" xr:uid="{43D9E6EC-FC05-40B6-9F4D-7D91C1CF9686}"/>
    <cellStyle name="Cálculo 2 34 2 3 2_Volatility" xfId="8399" xr:uid="{416CA964-649D-480D-A329-8CD4137B3E8C}"/>
    <cellStyle name="Cálculo 2 34 2 3 3" xfId="8400" xr:uid="{4D3283CA-969A-4498-BF43-B74901592125}"/>
    <cellStyle name="Cálculo 2 34 2 3_Volatility" xfId="8401" xr:uid="{EBFE98DF-1E8C-4863-BB39-ED09F95DA1D7}"/>
    <cellStyle name="Cálculo 2 34 2 4" xfId="8402" xr:uid="{A347DD91-2D96-4053-AFAC-B2053FA95CA8}"/>
    <cellStyle name="Cálculo 2 34 2 4 2" xfId="8403" xr:uid="{C3CDD4BA-DE43-4F97-8090-1E77E97DCA17}"/>
    <cellStyle name="Cálculo 2 34 2 4_Volatility" xfId="8404" xr:uid="{9918B36C-6706-467B-AD1D-A1781F64FF73}"/>
    <cellStyle name="Cálculo 2 34 2 5" xfId="8405" xr:uid="{F07C98FF-CFC4-4BD9-9AF4-A2D9AC8BA78B}"/>
    <cellStyle name="Cálculo 2 34 2_Volatility" xfId="8406" xr:uid="{37DCD57F-C108-4651-B98E-9ACC27D5DCB1}"/>
    <cellStyle name="Cálculo 2 34 3" xfId="8407" xr:uid="{2F7C5424-74BC-4EC6-8FB5-B97C3B507E68}"/>
    <cellStyle name="Cálculo 2 34 3 2" xfId="8408" xr:uid="{C3CC5E9A-63A9-471C-AC62-572C15E61707}"/>
    <cellStyle name="Cálculo 2 34 3 2 2" xfId="8409" xr:uid="{30224C80-62CD-4805-9183-2665F587FBB4}"/>
    <cellStyle name="Cálculo 2 34 3 2_Volatility" xfId="8410" xr:uid="{F75589BB-678D-4305-8A86-FD2E6D0E372F}"/>
    <cellStyle name="Cálculo 2 34 3 3" xfId="8411" xr:uid="{272754AC-C449-43FE-9F53-4FE908D72C0E}"/>
    <cellStyle name="Cálculo 2 34 3_Volatility" xfId="8412" xr:uid="{502F1BEF-DB66-42E6-B2CD-3DEF0CF8CE29}"/>
    <cellStyle name="Cálculo 2 34 4" xfId="8413" xr:uid="{360860E5-8C5E-49DE-A87B-EE0028EE053E}"/>
    <cellStyle name="Cálculo 2 34 4 2" xfId="8414" xr:uid="{0D93D857-701D-416E-86AC-2BA68DDAF26F}"/>
    <cellStyle name="Cálculo 2 34 4_Volatility" xfId="8415" xr:uid="{DC71D92D-2BC3-4727-8415-494CEE3E66EA}"/>
    <cellStyle name="Cálculo 2 34 5" xfId="8416" xr:uid="{F8DE09E8-D029-4CF4-A757-757263C483EE}"/>
    <cellStyle name="Cálculo 2 34_Volatility" xfId="8417" xr:uid="{6BF05E80-37B6-4F8F-A3A9-71759A66C817}"/>
    <cellStyle name="Cálculo 2 35" xfId="8418" xr:uid="{A04B2EDD-040B-45F4-9F5F-7570D8596521}"/>
    <cellStyle name="Cálculo 2 35 2" xfId="8419" xr:uid="{05D646E5-11A7-4F7D-961B-5678C5881EBE}"/>
    <cellStyle name="Cálculo 2 35 2 2" xfId="8420" xr:uid="{8508F0EA-F76D-4AEF-86FB-3EBB7DD00817}"/>
    <cellStyle name="Cálculo 2 35 2 2 2" xfId="8421" xr:uid="{2F66F5D2-4B50-4A2C-B21E-AC31664301A8}"/>
    <cellStyle name="Cálculo 2 35 2 2 2 2" xfId="8422" xr:uid="{3EE4C57A-8F20-43F9-A559-E19509B6C56E}"/>
    <cellStyle name="Cálculo 2 35 2 2 2_Volatility" xfId="8423" xr:uid="{682FA228-F9D4-4EC6-B0AF-38191A77ED50}"/>
    <cellStyle name="Cálculo 2 35 2 2 3" xfId="8424" xr:uid="{00CCC0DB-1CD6-47B2-B990-3BB102254084}"/>
    <cellStyle name="Cálculo 2 35 2 2_Volatility" xfId="8425" xr:uid="{CD01934F-4073-480F-85E8-BC5BCF942800}"/>
    <cellStyle name="Cálculo 2 35 2 3" xfId="8426" xr:uid="{6E210349-4EEC-4E3E-AC2D-60085A882A19}"/>
    <cellStyle name="Cálculo 2 35 2 3 2" xfId="8427" xr:uid="{2029D357-D14B-4DAF-9D31-A50F36797939}"/>
    <cellStyle name="Cálculo 2 35 2 3 2 2" xfId="8428" xr:uid="{0F1CCD34-C33E-48C2-AA88-CA47A4B022B0}"/>
    <cellStyle name="Cálculo 2 35 2 3 2_Volatility" xfId="8429" xr:uid="{712F1AB3-822E-4048-8E20-EF23926F56EE}"/>
    <cellStyle name="Cálculo 2 35 2 3 3" xfId="8430" xr:uid="{298361B7-EF68-4568-AE25-D949B70FDDA6}"/>
    <cellStyle name="Cálculo 2 35 2 3_Volatility" xfId="8431" xr:uid="{E59D75DA-F346-4F46-9265-17B9852BE9BB}"/>
    <cellStyle name="Cálculo 2 35 2 4" xfId="8432" xr:uid="{DB6BDDAD-E686-43E1-89C6-E0503D80533D}"/>
    <cellStyle name="Cálculo 2 35 2 4 2" xfId="8433" xr:uid="{7DE7C864-D691-40CD-830E-DB1FB695EC40}"/>
    <cellStyle name="Cálculo 2 35 2 4_Volatility" xfId="8434" xr:uid="{36B4751D-6222-4717-863E-6DD7E0EC23C9}"/>
    <cellStyle name="Cálculo 2 35 2 5" xfId="8435" xr:uid="{9071EDB5-B848-425F-9DAA-8818DB019ED4}"/>
    <cellStyle name="Cálculo 2 35 2_Volatility" xfId="8436" xr:uid="{B87EDF02-F949-4ED7-B523-A58CA7465DCD}"/>
    <cellStyle name="Cálculo 2 35 3" xfId="8437" xr:uid="{4E608D27-7BA4-4A7E-B63C-A567170BCD8B}"/>
    <cellStyle name="Cálculo 2 35 3 2" xfId="8438" xr:uid="{498A56BA-5BD6-41BC-9AC4-26A5FD7157CB}"/>
    <cellStyle name="Cálculo 2 35 3 2 2" xfId="8439" xr:uid="{44F380B5-F070-45DA-81C6-01265D2F6F52}"/>
    <cellStyle name="Cálculo 2 35 3 2_Volatility" xfId="8440" xr:uid="{591FE8A6-4FB4-4F32-ABC1-6008F326E2D9}"/>
    <cellStyle name="Cálculo 2 35 3 3" xfId="8441" xr:uid="{5D2B9327-3F25-4597-8B71-FFB4B10CE78C}"/>
    <cellStyle name="Cálculo 2 35 3_Volatility" xfId="8442" xr:uid="{5788CDFF-EB7C-4715-924C-A00CE9A57369}"/>
    <cellStyle name="Cálculo 2 35 4" xfId="8443" xr:uid="{6EB6CEFD-D8A0-4F18-9578-ABE766FED610}"/>
    <cellStyle name="Cálculo 2 35 4 2" xfId="8444" xr:uid="{BCF73DF7-0465-4067-A7FC-7713468A5CD4}"/>
    <cellStyle name="Cálculo 2 35 4_Volatility" xfId="8445" xr:uid="{72179378-89D4-405B-BA9D-EB044DA52FCF}"/>
    <cellStyle name="Cálculo 2 35 5" xfId="8446" xr:uid="{C5347865-B727-45B2-B74C-50EAA6D32466}"/>
    <cellStyle name="Cálculo 2 35_Volatility" xfId="8447" xr:uid="{050AD892-7679-42DD-8878-768EE9EA16EC}"/>
    <cellStyle name="Cálculo 2 36" xfId="8448" xr:uid="{C3E87ACA-D64F-4521-ABC4-E6B72A52BA50}"/>
    <cellStyle name="Cálculo 2 36 2" xfId="8449" xr:uid="{A0C9D32C-BA2E-4D4D-938D-46A0DDFF121E}"/>
    <cellStyle name="Cálculo 2 36 2 2" xfId="8450" xr:uid="{8624D71D-15BF-4495-ADB3-76521724A847}"/>
    <cellStyle name="Cálculo 2 36 2 2 2" xfId="8451" xr:uid="{1C098EAB-25E7-4286-887E-0B486CF988C6}"/>
    <cellStyle name="Cálculo 2 36 2 2 2 2" xfId="8452" xr:uid="{251863BB-8B87-4C6D-B699-DEAD4C653ECF}"/>
    <cellStyle name="Cálculo 2 36 2 2 2_Volatility" xfId="8453" xr:uid="{D6A8A1A4-189D-4AE2-8A4F-174E8EB85BF4}"/>
    <cellStyle name="Cálculo 2 36 2 2 3" xfId="8454" xr:uid="{B003C858-5BAB-485D-BF85-BE4888ACE9C6}"/>
    <cellStyle name="Cálculo 2 36 2 2_Volatility" xfId="8455" xr:uid="{71AA597A-4BFA-4A6B-838D-63476ED40EB4}"/>
    <cellStyle name="Cálculo 2 36 2 3" xfId="8456" xr:uid="{E1632E65-98E7-4254-819B-AA2BD9F9B4D9}"/>
    <cellStyle name="Cálculo 2 36 2 3 2" xfId="8457" xr:uid="{DA1BF4BE-AF8D-423F-ADE4-E955F7AD2C41}"/>
    <cellStyle name="Cálculo 2 36 2 3 2 2" xfId="8458" xr:uid="{6B46A3E4-F9E7-46C3-A890-7740405079EA}"/>
    <cellStyle name="Cálculo 2 36 2 3 2_Volatility" xfId="8459" xr:uid="{F2365A1A-28CA-495D-97DA-1F31C9FFE806}"/>
    <cellStyle name="Cálculo 2 36 2 3 3" xfId="8460" xr:uid="{554118B6-D43A-4377-943A-7D5FEC50AB74}"/>
    <cellStyle name="Cálculo 2 36 2 3_Volatility" xfId="8461" xr:uid="{815AB61B-F974-4B9A-AC76-D857B41886D1}"/>
    <cellStyle name="Cálculo 2 36 2 4" xfId="8462" xr:uid="{4ADDB2DF-4FCF-418A-BC80-986448AF5B13}"/>
    <cellStyle name="Cálculo 2 36 2 4 2" xfId="8463" xr:uid="{DBBDA409-0B74-437A-AA1E-A954C9E30712}"/>
    <cellStyle name="Cálculo 2 36 2 4_Volatility" xfId="8464" xr:uid="{2D24E85F-C1F9-46E3-B0DA-14FDA8D07EC7}"/>
    <cellStyle name="Cálculo 2 36 2 5" xfId="8465" xr:uid="{9D6DBA6D-D826-4A07-A2D1-F61295106974}"/>
    <cellStyle name="Cálculo 2 36 2_Volatility" xfId="8466" xr:uid="{35CB9B3F-F45A-4391-BB22-51A66F8B924B}"/>
    <cellStyle name="Cálculo 2 36 3" xfId="8467" xr:uid="{8DB40C48-5307-4886-9950-4488C3DE95F9}"/>
    <cellStyle name="Cálculo 2 36 3 2" xfId="8468" xr:uid="{AF26A92F-E6BA-450D-B9B9-43E426B74CBB}"/>
    <cellStyle name="Cálculo 2 36 3 2 2" xfId="8469" xr:uid="{22ED73E3-42C7-4EBB-85C5-236F1784A715}"/>
    <cellStyle name="Cálculo 2 36 3 2_Volatility" xfId="8470" xr:uid="{63772CD9-E485-4758-A837-20C1882C9953}"/>
    <cellStyle name="Cálculo 2 36 3 3" xfId="8471" xr:uid="{4FC9CF8E-15B1-44BA-B60A-85CF79E3E272}"/>
    <cellStyle name="Cálculo 2 36 3_Volatility" xfId="8472" xr:uid="{55EB74C0-3946-48B0-9982-CD6AB98702D5}"/>
    <cellStyle name="Cálculo 2 36 4" xfId="8473" xr:uid="{D5B2F86B-8C66-4260-BAAB-676DC70F30AB}"/>
    <cellStyle name="Cálculo 2 36 4 2" xfId="8474" xr:uid="{D3AD8380-A319-4851-BBB2-0BC18C4098BE}"/>
    <cellStyle name="Cálculo 2 36 4_Volatility" xfId="8475" xr:uid="{CEE44678-61CF-4F92-AFF4-5E318D86D3CE}"/>
    <cellStyle name="Cálculo 2 36 5" xfId="8476" xr:uid="{7DD4A89D-AF70-42B7-8A66-B0A91A06CA2D}"/>
    <cellStyle name="Cálculo 2 36_Volatility" xfId="8477" xr:uid="{5CF597DC-769B-4CD4-9AE2-05D3218AD1FF}"/>
    <cellStyle name="Cálculo 2 37" xfId="8478" xr:uid="{2C5912F9-82C1-4063-BB70-B3402E91BD0D}"/>
    <cellStyle name="Cálculo 2 37 2" xfId="8479" xr:uid="{345D8337-642C-44AE-ACD1-AC8F78189747}"/>
    <cellStyle name="Cálculo 2 37 2 2" xfId="8480" xr:uid="{1DF79CC5-EBB0-4B90-9126-165E8B9188B4}"/>
    <cellStyle name="Cálculo 2 37 2 2 2" xfId="8481" xr:uid="{A094D534-18EB-4AA5-8EC1-E2C8947361F9}"/>
    <cellStyle name="Cálculo 2 37 2 2 2 2" xfId="8482" xr:uid="{0F84D307-C05C-47A0-A6A0-6D63BC46B881}"/>
    <cellStyle name="Cálculo 2 37 2 2 2_Volatility" xfId="8483" xr:uid="{2E28C4F6-DE57-408C-BE7A-14B3D859EF84}"/>
    <cellStyle name="Cálculo 2 37 2 2 3" xfId="8484" xr:uid="{E511018F-ACF4-4004-A852-73F70903F615}"/>
    <cellStyle name="Cálculo 2 37 2 2_Volatility" xfId="8485" xr:uid="{56BC39A2-25AE-4241-BDE9-8DF024E77907}"/>
    <cellStyle name="Cálculo 2 37 2 3" xfId="8486" xr:uid="{B5FFDC7D-7DEE-4221-A985-8333EAC0F39B}"/>
    <cellStyle name="Cálculo 2 37 2 3 2" xfId="8487" xr:uid="{A6CE9770-07A4-43E6-BCEB-F23C368C65BE}"/>
    <cellStyle name="Cálculo 2 37 2 3 2 2" xfId="8488" xr:uid="{0F6BCF7D-7953-4FC7-9E28-946624C42FF9}"/>
    <cellStyle name="Cálculo 2 37 2 3 2_Volatility" xfId="8489" xr:uid="{EB3F1728-8DC1-4486-BBCF-935F45B87156}"/>
    <cellStyle name="Cálculo 2 37 2 3 3" xfId="8490" xr:uid="{92404AD1-B8A6-4A52-A279-CAE409FFEA87}"/>
    <cellStyle name="Cálculo 2 37 2 3_Volatility" xfId="8491" xr:uid="{1A23F813-6277-43CD-AEB6-955E0E4BA95D}"/>
    <cellStyle name="Cálculo 2 37 2 4" xfId="8492" xr:uid="{024C85DB-77D2-4BB5-8901-16F348F41E11}"/>
    <cellStyle name="Cálculo 2 37 2 4 2" xfId="8493" xr:uid="{A2BAF7A2-B789-4949-9AD0-A9F6C77DF244}"/>
    <cellStyle name="Cálculo 2 37 2 4_Volatility" xfId="8494" xr:uid="{4383DEA0-6097-4266-92E4-6FE9F3A55533}"/>
    <cellStyle name="Cálculo 2 37 2 5" xfId="8495" xr:uid="{7763987D-A430-45C9-9239-D6D9CF15C0E8}"/>
    <cellStyle name="Cálculo 2 37 2_Volatility" xfId="8496" xr:uid="{2E0B764E-D11B-4560-84C2-97FEDA5FBF53}"/>
    <cellStyle name="Cálculo 2 37 3" xfId="8497" xr:uid="{114DA6E9-AD1A-4895-AABF-DAEF4FFE4D37}"/>
    <cellStyle name="Cálculo 2 37 3 2" xfId="8498" xr:uid="{AC69E4F3-FB34-4B5F-8DBB-6FD5F9EE5C8E}"/>
    <cellStyle name="Cálculo 2 37 3 2 2" xfId="8499" xr:uid="{2FD88AAD-9D3D-4573-9A11-6BDE9DD542C9}"/>
    <cellStyle name="Cálculo 2 37 3 2_Volatility" xfId="8500" xr:uid="{6A31FE09-C789-45F6-B336-590BE1B029D8}"/>
    <cellStyle name="Cálculo 2 37 3 3" xfId="8501" xr:uid="{14D4A828-21E9-4904-BCB0-D552C373728F}"/>
    <cellStyle name="Cálculo 2 37 3_Volatility" xfId="8502" xr:uid="{27AFF34A-9628-48A0-892C-59D4297BB51C}"/>
    <cellStyle name="Cálculo 2 37 4" xfId="8503" xr:uid="{CF1B9C52-6EEF-42A7-A618-D5A4B8F93E42}"/>
    <cellStyle name="Cálculo 2 37 4 2" xfId="8504" xr:uid="{E244187C-8CE9-4B6C-AA0B-843F8CE3B066}"/>
    <cellStyle name="Cálculo 2 37 4_Volatility" xfId="8505" xr:uid="{455DE4BF-CE04-43DC-B4BC-461EBEC51CCC}"/>
    <cellStyle name="Cálculo 2 37 5" xfId="8506" xr:uid="{00700E67-794F-427E-B9CC-B4E129447329}"/>
    <cellStyle name="Cálculo 2 37_Volatility" xfId="8507" xr:uid="{A7326DEE-F9DF-4463-9D93-B5BAB5423B4D}"/>
    <cellStyle name="Cálculo 2 38" xfId="8508" xr:uid="{58A6D04E-1915-491D-863C-42E9117D364F}"/>
    <cellStyle name="Cálculo 2 38 2" xfId="8509" xr:uid="{B29C4163-E019-49C3-8265-96BC65ADD0A3}"/>
    <cellStyle name="Cálculo 2 38 2 2" xfId="8510" xr:uid="{0C583125-A130-421B-8162-0C52A24C0C73}"/>
    <cellStyle name="Cálculo 2 38 2 2 2" xfId="8511" xr:uid="{6A50D5B9-8D64-49D7-BD19-2264BF77E0D4}"/>
    <cellStyle name="Cálculo 2 38 2 2 2 2" xfId="8512" xr:uid="{2EA40FB6-CEDB-492A-9C4B-D2D51F8F5E34}"/>
    <cellStyle name="Cálculo 2 38 2 2 2_Volatility" xfId="8513" xr:uid="{F610D7FC-1E92-4793-A963-C3C9CC9A569C}"/>
    <cellStyle name="Cálculo 2 38 2 2 3" xfId="8514" xr:uid="{C134EF78-0712-41BC-B398-4119E3549150}"/>
    <cellStyle name="Cálculo 2 38 2 2_Volatility" xfId="8515" xr:uid="{BFD9F807-2EBA-4BD9-88F8-1BE628A65193}"/>
    <cellStyle name="Cálculo 2 38 2 3" xfId="8516" xr:uid="{587DFA20-A64A-4D02-AE0B-13F304E2EFB4}"/>
    <cellStyle name="Cálculo 2 38 2 3 2" xfId="8517" xr:uid="{8B9A32BC-C110-4BC0-840F-3132CE2FEFE4}"/>
    <cellStyle name="Cálculo 2 38 2 3 2 2" xfId="8518" xr:uid="{5AEACCA8-E144-4A7E-B406-F149AC46694D}"/>
    <cellStyle name="Cálculo 2 38 2 3 2_Volatility" xfId="8519" xr:uid="{8837B86B-3A37-456D-925D-0AE47B754ECF}"/>
    <cellStyle name="Cálculo 2 38 2 3 3" xfId="8520" xr:uid="{133EB4E9-6478-46C1-A893-32F74B7015F0}"/>
    <cellStyle name="Cálculo 2 38 2 3_Volatility" xfId="8521" xr:uid="{74C54833-E9E3-4158-9149-52C74123FB80}"/>
    <cellStyle name="Cálculo 2 38 2 4" xfId="8522" xr:uid="{0FE9E4FE-6234-403F-9975-33F0D8FDB81F}"/>
    <cellStyle name="Cálculo 2 38 2 4 2" xfId="8523" xr:uid="{60B465E6-2BD5-4C00-A10E-CB1D116D17E7}"/>
    <cellStyle name="Cálculo 2 38 2 4_Volatility" xfId="8524" xr:uid="{F54B05FB-7B05-4407-A6D9-1C0E250B7FD4}"/>
    <cellStyle name="Cálculo 2 38 2 5" xfId="8525" xr:uid="{5A547216-DA9E-4064-A412-520B23349DA4}"/>
    <cellStyle name="Cálculo 2 38 2_Volatility" xfId="8526" xr:uid="{D987F795-FD5A-40C3-A99F-0AF9BD9E506E}"/>
    <cellStyle name="Cálculo 2 38 3" xfId="8527" xr:uid="{2B304B9E-4A62-49DE-885E-F9B6701FB720}"/>
    <cellStyle name="Cálculo 2 38 3 2" xfId="8528" xr:uid="{C59D05C8-1C23-46D1-8533-9EC9EA36EEB8}"/>
    <cellStyle name="Cálculo 2 38 3 2 2" xfId="8529" xr:uid="{D3EBF8F3-72DA-45B7-B9F1-3F749790063B}"/>
    <cellStyle name="Cálculo 2 38 3 2_Volatility" xfId="8530" xr:uid="{52ACC9F1-0823-4ED7-9533-9A268C426FE7}"/>
    <cellStyle name="Cálculo 2 38 3 3" xfId="8531" xr:uid="{4D1D229A-31FD-43E4-A223-324465F87960}"/>
    <cellStyle name="Cálculo 2 38 3_Volatility" xfId="8532" xr:uid="{052ADC4E-3E8B-4EE7-9076-CEE046D32099}"/>
    <cellStyle name="Cálculo 2 38 4" xfId="8533" xr:uid="{BA52CD69-98B7-41C8-9AF4-3806A91893D3}"/>
    <cellStyle name="Cálculo 2 38 4 2" xfId="8534" xr:uid="{3DB6DB53-B904-45F2-8DBC-0754A3E9CB92}"/>
    <cellStyle name="Cálculo 2 38 4_Volatility" xfId="8535" xr:uid="{2172CAA4-8EC0-42EC-B15C-E2E53D84B925}"/>
    <cellStyle name="Cálculo 2 38 5" xfId="8536" xr:uid="{C4A3F58D-3A2A-43AF-8398-1E25C5F625F7}"/>
    <cellStyle name="Cálculo 2 38_Volatility" xfId="8537" xr:uid="{CD24FF1A-96A1-47BC-9922-E8C9F2C25DD1}"/>
    <cellStyle name="Cálculo 2 39" xfId="8538" xr:uid="{CDE90232-66E1-49F5-9C9C-C5FBF422B7AE}"/>
    <cellStyle name="Cálculo 2 39 2" xfId="8539" xr:uid="{748E3E71-ADAD-4253-8EBA-8593D3F3D4CC}"/>
    <cellStyle name="Cálculo 2 39 2 2" xfId="8540" xr:uid="{9B6E0DAF-C855-4ECA-8C8A-97516CD93BF2}"/>
    <cellStyle name="Cálculo 2 39 2 2 2" xfId="8541" xr:uid="{12E720A2-B3E6-4B78-88F7-4ACDEA49581D}"/>
    <cellStyle name="Cálculo 2 39 2 2 2 2" xfId="8542" xr:uid="{672152EA-B19A-44CF-915A-45D54AD7700C}"/>
    <cellStyle name="Cálculo 2 39 2 2 2_Volatility" xfId="8543" xr:uid="{AD47FBAC-87EB-42D3-8702-135F60D019D4}"/>
    <cellStyle name="Cálculo 2 39 2 2 3" xfId="8544" xr:uid="{DC8C7890-5387-4B66-A022-F8F65E6CE78A}"/>
    <cellStyle name="Cálculo 2 39 2 2_Volatility" xfId="8545" xr:uid="{E4D5B614-17F5-44CE-A6EF-94A95AF7106A}"/>
    <cellStyle name="Cálculo 2 39 2 3" xfId="8546" xr:uid="{208840BE-6159-4B24-8067-D37380914FEA}"/>
    <cellStyle name="Cálculo 2 39 2 3 2" xfId="8547" xr:uid="{1AFDD5A7-7465-4F00-9581-A8E17AC5BE56}"/>
    <cellStyle name="Cálculo 2 39 2 3 2 2" xfId="8548" xr:uid="{4440496D-A631-44D4-B628-CF28138FBF2E}"/>
    <cellStyle name="Cálculo 2 39 2 3 2_Volatility" xfId="8549" xr:uid="{24FF0A7A-BDB4-48D6-ACAE-AC5AF940F7CE}"/>
    <cellStyle name="Cálculo 2 39 2 3 3" xfId="8550" xr:uid="{40A2F20B-B9A5-448A-B716-4E46D3D210C6}"/>
    <cellStyle name="Cálculo 2 39 2 3_Volatility" xfId="8551" xr:uid="{2C3354FD-36A6-4C25-816A-25BA5D081E13}"/>
    <cellStyle name="Cálculo 2 39 2 4" xfId="8552" xr:uid="{91BC64EF-3829-4543-A679-BE88145D3066}"/>
    <cellStyle name="Cálculo 2 39 2 4 2" xfId="8553" xr:uid="{6291324B-5B3D-48C3-8E7A-57B07F3C61AC}"/>
    <cellStyle name="Cálculo 2 39 2 4_Volatility" xfId="8554" xr:uid="{D60E5A06-25D3-4246-8FEF-194347686375}"/>
    <cellStyle name="Cálculo 2 39 2 5" xfId="8555" xr:uid="{A84D245D-4858-4530-B7B6-7A8FB3C5F624}"/>
    <cellStyle name="Cálculo 2 39 2_Volatility" xfId="8556" xr:uid="{E4A0009A-63B4-45D5-985A-2BD578D654BB}"/>
    <cellStyle name="Cálculo 2 39 3" xfId="8557" xr:uid="{465A2019-A82F-45DA-A034-70B3DCABBCE0}"/>
    <cellStyle name="Cálculo 2 39 3 2" xfId="8558" xr:uid="{4C40AB64-DF06-45DD-B13E-2618D2F10203}"/>
    <cellStyle name="Cálculo 2 39 3 2 2" xfId="8559" xr:uid="{B9E75162-A5DF-4305-A17E-97E4259F27FE}"/>
    <cellStyle name="Cálculo 2 39 3 2_Volatility" xfId="8560" xr:uid="{B5CB3615-AA17-4244-9D1D-6DB17097206E}"/>
    <cellStyle name="Cálculo 2 39 3 3" xfId="8561" xr:uid="{89B8B07C-290D-4838-B186-B660581E4510}"/>
    <cellStyle name="Cálculo 2 39 3_Volatility" xfId="8562" xr:uid="{5F99FC19-AD2E-4068-92EF-5D5C041A2055}"/>
    <cellStyle name="Cálculo 2 39 4" xfId="8563" xr:uid="{D0FBD36D-DF1B-4C86-9F3F-C6B18A4314A6}"/>
    <cellStyle name="Cálculo 2 39 4 2" xfId="8564" xr:uid="{7601F1B4-9C15-4155-A2B2-AB9C49685BB8}"/>
    <cellStyle name="Cálculo 2 39 4_Volatility" xfId="8565" xr:uid="{72C0BA3D-054D-4ABF-A710-27E621C52900}"/>
    <cellStyle name="Cálculo 2 39 5" xfId="8566" xr:uid="{9691A48D-7AE8-4811-A516-7873D80C6CBD}"/>
    <cellStyle name="Cálculo 2 39_Volatility" xfId="8567" xr:uid="{E18DEFD6-8637-468D-9B22-CF98A35BC10E}"/>
    <cellStyle name="Cálculo 2 4" xfId="8568" xr:uid="{CC66D403-4046-4AC7-B7E1-DB70965380F5}"/>
    <cellStyle name="Cálculo 2 4 2" xfId="8569" xr:uid="{60CF505E-2616-4E98-8A96-07E64F0E3CCE}"/>
    <cellStyle name="Cálculo 2 4 2 2" xfId="8570" xr:uid="{2D3FCAFC-B3F1-4610-8C55-231AEC8B1BD6}"/>
    <cellStyle name="Cálculo 2 4 2 2 2" xfId="8571" xr:uid="{96E05F7A-708E-4159-8D71-CFC263239041}"/>
    <cellStyle name="Cálculo 2 4 2 2 2 2" xfId="8572" xr:uid="{219F32E1-201D-47DD-8727-E5B44BF6A2DD}"/>
    <cellStyle name="Cálculo 2 4 2 2 2_Volatility" xfId="8573" xr:uid="{0E2A36CB-3C61-4D34-B26E-C8FE294111DB}"/>
    <cellStyle name="Cálculo 2 4 2 2 3" xfId="8574" xr:uid="{F7AD371F-B89D-43FC-B6B8-5C9909B20632}"/>
    <cellStyle name="Cálculo 2 4 2 2_Volatility" xfId="8575" xr:uid="{F18448E3-D218-4BA1-AF40-0DB941768A31}"/>
    <cellStyle name="Cálculo 2 4 2 3" xfId="8576" xr:uid="{C73CB934-E7CD-4E73-821A-3B8966A3B368}"/>
    <cellStyle name="Cálculo 2 4 2 3 2" xfId="8577" xr:uid="{0FD3AEB0-6A54-4AD0-864A-2C9582EDFD59}"/>
    <cellStyle name="Cálculo 2 4 2 3 2 2" xfId="8578" xr:uid="{F69147E3-CB9C-444C-A601-1B32FF3310DE}"/>
    <cellStyle name="Cálculo 2 4 2 3 2_Volatility" xfId="8579" xr:uid="{74DD9CA6-E159-498C-84C4-F70F8403DA00}"/>
    <cellStyle name="Cálculo 2 4 2 3 3" xfId="8580" xr:uid="{F018B083-C1A3-47A2-B359-B80573F5B1D4}"/>
    <cellStyle name="Cálculo 2 4 2 3_Volatility" xfId="8581" xr:uid="{F287BE19-DB8A-4EFB-982F-76564084E0B7}"/>
    <cellStyle name="Cálculo 2 4 2 4" xfId="8582" xr:uid="{573D0326-08AA-4902-8B9A-AFAE645D83B2}"/>
    <cellStyle name="Cálculo 2 4 2 4 2" xfId="8583" xr:uid="{E14195F6-A7A7-4BA1-A934-2F3E66565045}"/>
    <cellStyle name="Cálculo 2 4 2 4_Volatility" xfId="8584" xr:uid="{9F121100-D127-43F8-B4E2-2B59FE0C4643}"/>
    <cellStyle name="Cálculo 2 4 2 5" xfId="8585" xr:uid="{F46ED9BF-A27E-4204-BEB1-F55B03B0C578}"/>
    <cellStyle name="Cálculo 2 4 2_Volatility" xfId="8586" xr:uid="{BC9867CD-AD26-4A18-B2DE-3DC61853C16E}"/>
    <cellStyle name="Cálculo 2 4 3" xfId="8587" xr:uid="{B9A292A8-A563-4BA4-8FDF-C21F8F747A96}"/>
    <cellStyle name="Cálculo 2 4 3 2" xfId="8588" xr:uid="{DD922486-F18B-4791-8898-D7BED0D2EE1C}"/>
    <cellStyle name="Cálculo 2 4 3 2 2" xfId="8589" xr:uid="{3B69566F-3C48-4680-8CDF-DB1A23A1A94B}"/>
    <cellStyle name="Cálculo 2 4 3 2_Volatility" xfId="8590" xr:uid="{B04D6E71-B0D4-467B-9D76-249249B3DFF5}"/>
    <cellStyle name="Cálculo 2 4 3 3" xfId="8591" xr:uid="{B9BEF740-FB38-471F-AA5F-5E3A2621D929}"/>
    <cellStyle name="Cálculo 2 4 3_Volatility" xfId="8592" xr:uid="{9E6E84C3-A9F7-4AE0-96DC-5565135C0B93}"/>
    <cellStyle name="Cálculo 2 4 4" xfId="8593" xr:uid="{AEFDB8FA-B9B1-4A3B-9463-EE4262CED0F6}"/>
    <cellStyle name="Cálculo 2 4 4 2" xfId="8594" xr:uid="{06FF4EB8-A194-41F9-8D40-B3D420AE1448}"/>
    <cellStyle name="Cálculo 2 4 4_Volatility" xfId="8595" xr:uid="{41E4DD0E-320D-4F6F-913D-0B8242C6D706}"/>
    <cellStyle name="Cálculo 2 4 5" xfId="8596" xr:uid="{1AB918ED-2568-432B-8EF1-7838FD81EFF3}"/>
    <cellStyle name="Cálculo 2 4_Volatility" xfId="8597" xr:uid="{235BCD6F-47E7-4E50-90B7-BE5E8AE0474A}"/>
    <cellStyle name="Cálculo 2 40" xfId="8598" xr:uid="{D182EAC4-6F01-4ED7-BDB4-3D9E8E2E3151}"/>
    <cellStyle name="Cálculo 2 40 2" xfId="8599" xr:uid="{1BA66C0E-BA66-4B62-9622-9F15837E7CF3}"/>
    <cellStyle name="Cálculo 2 40 2 2" xfId="8600" xr:uid="{73836B45-CF6C-4399-ADC9-7594322B9B3E}"/>
    <cellStyle name="Cálculo 2 40 2 2 2" xfId="8601" xr:uid="{543B1AB2-779F-4635-8900-B655272EE427}"/>
    <cellStyle name="Cálculo 2 40 2 2 2 2" xfId="8602" xr:uid="{6E5E2265-6E11-493A-9576-8416CBB49F6C}"/>
    <cellStyle name="Cálculo 2 40 2 2 2_Volatility" xfId="8603" xr:uid="{7273BD7A-AE23-4745-B16D-7ABE7E693A52}"/>
    <cellStyle name="Cálculo 2 40 2 2 3" xfId="8604" xr:uid="{56FE25BC-1D35-4BC5-9D7E-A7781FAE0DFF}"/>
    <cellStyle name="Cálculo 2 40 2 2_Volatility" xfId="8605" xr:uid="{42622D07-8CBB-4303-9E17-4869DB74B49A}"/>
    <cellStyle name="Cálculo 2 40 2 3" xfId="8606" xr:uid="{25ECE4E6-E060-4CA8-81DE-FC0EC4D4029E}"/>
    <cellStyle name="Cálculo 2 40 2 3 2" xfId="8607" xr:uid="{2EFDBEEE-4EDA-437C-9FE6-203EA2502E34}"/>
    <cellStyle name="Cálculo 2 40 2 3 2 2" xfId="8608" xr:uid="{ED80B123-BB91-4512-8E83-A4FE9F2CAE60}"/>
    <cellStyle name="Cálculo 2 40 2 3 2_Volatility" xfId="8609" xr:uid="{9131AE41-A618-4648-AD43-15BC480BF09C}"/>
    <cellStyle name="Cálculo 2 40 2 3 3" xfId="8610" xr:uid="{F08684FF-5616-4DC0-AD11-85FBED4C5EB5}"/>
    <cellStyle name="Cálculo 2 40 2 3_Volatility" xfId="8611" xr:uid="{5E9F84F9-F1EF-46BE-A3B7-08C76D3A7873}"/>
    <cellStyle name="Cálculo 2 40 2 4" xfId="8612" xr:uid="{118D22FA-19D3-42DA-9041-4E023CA830C3}"/>
    <cellStyle name="Cálculo 2 40 2 4 2" xfId="8613" xr:uid="{E6B7DDC9-90E7-4BC5-A5DA-5D1B00A1B04E}"/>
    <cellStyle name="Cálculo 2 40 2 4_Volatility" xfId="8614" xr:uid="{369838E1-725F-4019-8253-880C1B54F9BA}"/>
    <cellStyle name="Cálculo 2 40 2 5" xfId="8615" xr:uid="{F7E2F4DF-065A-4D6E-AAD9-731EDDD4230A}"/>
    <cellStyle name="Cálculo 2 40 2_Volatility" xfId="8616" xr:uid="{8449E978-CCA9-4582-AF60-5C9D797D1D22}"/>
    <cellStyle name="Cálculo 2 40 3" xfId="8617" xr:uid="{BC7F01CF-24CC-42B9-96A6-8F6091430BBC}"/>
    <cellStyle name="Cálculo 2 40 3 2" xfId="8618" xr:uid="{5FAD226A-4A32-4659-8C3C-F951425CBF21}"/>
    <cellStyle name="Cálculo 2 40 3 2 2" xfId="8619" xr:uid="{6BD8AFAA-EE9F-4153-B92C-6609B14789BB}"/>
    <cellStyle name="Cálculo 2 40 3 2_Volatility" xfId="8620" xr:uid="{E1C48719-B326-47A4-91A4-BCCAA32EAB50}"/>
    <cellStyle name="Cálculo 2 40 3 3" xfId="8621" xr:uid="{A8CD021C-F7B0-4F85-9BCC-FE17E1093480}"/>
    <cellStyle name="Cálculo 2 40 3_Volatility" xfId="8622" xr:uid="{E5760E0D-A0F7-4DFA-BDEF-F266E27B8782}"/>
    <cellStyle name="Cálculo 2 40 4" xfId="8623" xr:uid="{FD214FB8-7239-41BB-AF19-95A638670F1F}"/>
    <cellStyle name="Cálculo 2 40 4 2" xfId="8624" xr:uid="{5B89FF43-4853-4C0F-8B04-C28204FBB9F3}"/>
    <cellStyle name="Cálculo 2 40 4_Volatility" xfId="8625" xr:uid="{761F5DD0-8056-48F9-B9E9-3FA7A2A32978}"/>
    <cellStyle name="Cálculo 2 40 5" xfId="8626" xr:uid="{F84D6D16-1054-462E-9DA2-FC94ADDFCDF5}"/>
    <cellStyle name="Cálculo 2 40_Volatility" xfId="8627" xr:uid="{05A23EFC-0C49-41B5-A010-567D858BB531}"/>
    <cellStyle name="Cálculo 2 41" xfId="8628" xr:uid="{59B8BB75-604A-4C36-B172-AEA08047A9CF}"/>
    <cellStyle name="Cálculo 2 41 2" xfId="8629" xr:uid="{713DF768-50B2-4894-9384-C85727CD0FBA}"/>
    <cellStyle name="Cálculo 2 41 2 2" xfId="8630" xr:uid="{88FDD68E-B3A3-4746-A69A-F6888692EBBA}"/>
    <cellStyle name="Cálculo 2 41 2 2 2" xfId="8631" xr:uid="{4C5A4E38-FF9F-4FC5-8778-B3D02AA57BF5}"/>
    <cellStyle name="Cálculo 2 41 2 2 2 2" xfId="8632" xr:uid="{BA481844-1F6E-4204-B6A4-76C5D9F4D83C}"/>
    <cellStyle name="Cálculo 2 41 2 2 2_Volatility" xfId="8633" xr:uid="{F5C75EC9-67E5-4B2B-9B76-192EA1328D11}"/>
    <cellStyle name="Cálculo 2 41 2 2 3" xfId="8634" xr:uid="{63DD4966-70DC-4B72-994D-3C0C95572831}"/>
    <cellStyle name="Cálculo 2 41 2 2_Volatility" xfId="8635" xr:uid="{53255DD3-0AF9-49FA-B28B-9FE3A5C4C088}"/>
    <cellStyle name="Cálculo 2 41 2 3" xfId="8636" xr:uid="{BCDDD5C6-3D30-4D6C-9B4A-8B15C7C83B2A}"/>
    <cellStyle name="Cálculo 2 41 2 3 2" xfId="8637" xr:uid="{9C7A20FE-ED1E-44A1-A532-CE8720993E17}"/>
    <cellStyle name="Cálculo 2 41 2 3 2 2" xfId="8638" xr:uid="{5AF1FBC1-D21C-4378-B4F1-28F10BAF74A9}"/>
    <cellStyle name="Cálculo 2 41 2 3 2_Volatility" xfId="8639" xr:uid="{6E7B9A4C-D7E8-4263-A780-6111C4C231B2}"/>
    <cellStyle name="Cálculo 2 41 2 3 3" xfId="8640" xr:uid="{61BB9E7F-8266-41C5-967A-46A554E14FF7}"/>
    <cellStyle name="Cálculo 2 41 2 3_Volatility" xfId="8641" xr:uid="{3565CF1A-7C34-40D7-BF6E-578734D7C798}"/>
    <cellStyle name="Cálculo 2 41 2 4" xfId="8642" xr:uid="{D6DB35E7-01B5-497F-ABF4-3133F00AF1B6}"/>
    <cellStyle name="Cálculo 2 41 2 4 2" xfId="8643" xr:uid="{FE64A43A-7EE3-484E-8259-A49FED7FF620}"/>
    <cellStyle name="Cálculo 2 41 2 4_Volatility" xfId="8644" xr:uid="{96AAB3D9-73DD-4CB4-9E25-BFE1264EDB1C}"/>
    <cellStyle name="Cálculo 2 41 2 5" xfId="8645" xr:uid="{8602B334-307B-4E0A-8DE4-D877FAAC0D2C}"/>
    <cellStyle name="Cálculo 2 41 2_Volatility" xfId="8646" xr:uid="{745B307A-D949-432E-8C74-0153F40A766D}"/>
    <cellStyle name="Cálculo 2 41 3" xfId="8647" xr:uid="{F44B070E-A265-4BDB-BBA2-712C776F9F2A}"/>
    <cellStyle name="Cálculo 2 41 3 2" xfId="8648" xr:uid="{98B33E40-64E8-45B0-8173-489BBB642B85}"/>
    <cellStyle name="Cálculo 2 41 3 2 2" xfId="8649" xr:uid="{5864A33A-64D9-4A24-AC3C-ACA806E69376}"/>
    <cellStyle name="Cálculo 2 41 3 2_Volatility" xfId="8650" xr:uid="{3399A173-CB5F-41C2-8A34-3E8E3CA42FE1}"/>
    <cellStyle name="Cálculo 2 41 3 3" xfId="8651" xr:uid="{EBC778C5-7DE2-489A-8A7D-69424DF7BFDC}"/>
    <cellStyle name="Cálculo 2 41 3_Volatility" xfId="8652" xr:uid="{27541497-78AE-4F2C-8C0B-659F9E8C91DE}"/>
    <cellStyle name="Cálculo 2 41 4" xfId="8653" xr:uid="{E0640B45-F398-47BE-8081-AAFD2D39AA60}"/>
    <cellStyle name="Cálculo 2 41 4 2" xfId="8654" xr:uid="{7F3CD35C-0BFD-4325-B2FE-A71ED72AB462}"/>
    <cellStyle name="Cálculo 2 41 4_Volatility" xfId="8655" xr:uid="{D14297CE-F6F1-4854-8CF3-5A477FB02F32}"/>
    <cellStyle name="Cálculo 2 41 5" xfId="8656" xr:uid="{65EA088C-9674-47B9-AEC7-FB78527BE6F6}"/>
    <cellStyle name="Cálculo 2 41_Volatility" xfId="8657" xr:uid="{F0BB0DB4-FE35-4651-8AB2-A6676CB0480C}"/>
    <cellStyle name="Cálculo 2 42" xfId="8658" xr:uid="{F3FA4879-9D82-40C6-894C-8DD45C737AA6}"/>
    <cellStyle name="Cálculo 2 42 2" xfId="8659" xr:uid="{8F07EE0B-7F26-451C-81DC-B6D3FC9931A1}"/>
    <cellStyle name="Cálculo 2 42 2 2" xfId="8660" xr:uid="{600A8A4C-32AD-41A2-A7BC-C3E2AAC85F17}"/>
    <cellStyle name="Cálculo 2 42 2 2 2" xfId="8661" xr:uid="{000FEF7E-102E-46BC-A0EB-B246F32303B2}"/>
    <cellStyle name="Cálculo 2 42 2 2 2 2" xfId="8662" xr:uid="{3F36F385-7A34-4DAC-BC2E-6508A40103EC}"/>
    <cellStyle name="Cálculo 2 42 2 2 2_Volatility" xfId="8663" xr:uid="{5095E966-3998-4723-B8B0-623B89B8BC2B}"/>
    <cellStyle name="Cálculo 2 42 2 2 3" xfId="8664" xr:uid="{B383B59A-1772-480C-8C2E-FA688D4251D4}"/>
    <cellStyle name="Cálculo 2 42 2 2_Volatility" xfId="8665" xr:uid="{4521BA67-992C-44A4-A162-ECD0736A7932}"/>
    <cellStyle name="Cálculo 2 42 2 3" xfId="8666" xr:uid="{0C684270-DAC0-44FE-908B-DA3E669035BC}"/>
    <cellStyle name="Cálculo 2 42 2 3 2" xfId="8667" xr:uid="{51D70AD1-39F3-49CF-9CEF-D0FD1B93F0BD}"/>
    <cellStyle name="Cálculo 2 42 2 3 2 2" xfId="8668" xr:uid="{59494BD4-675C-402E-B5D6-65B897F97CF6}"/>
    <cellStyle name="Cálculo 2 42 2 3 2_Volatility" xfId="8669" xr:uid="{890DC1CC-1230-4258-8E86-E68FB83F324F}"/>
    <cellStyle name="Cálculo 2 42 2 3 3" xfId="8670" xr:uid="{69BAE300-061E-46E1-B35F-5316E495608E}"/>
    <cellStyle name="Cálculo 2 42 2 3_Volatility" xfId="8671" xr:uid="{DCA4BB18-5BEC-4409-BEA6-E6BBC42DA1FD}"/>
    <cellStyle name="Cálculo 2 42 2 4" xfId="8672" xr:uid="{03959048-2FFE-4625-96B5-53031AD0984B}"/>
    <cellStyle name="Cálculo 2 42 2 4 2" xfId="8673" xr:uid="{C0C9D00D-F25A-423A-8748-D1FDA3210D77}"/>
    <cellStyle name="Cálculo 2 42 2 4_Volatility" xfId="8674" xr:uid="{FA0940EE-5951-4B67-B886-CDB49CD06672}"/>
    <cellStyle name="Cálculo 2 42 2 5" xfId="8675" xr:uid="{93E0E018-54D7-49B2-AAC3-4CED7B52A13A}"/>
    <cellStyle name="Cálculo 2 42 2_Volatility" xfId="8676" xr:uid="{ABDE54B3-22FE-4CB2-8F3C-285F02238F63}"/>
    <cellStyle name="Cálculo 2 42 3" xfId="8677" xr:uid="{A98C6530-D7FD-4DB4-9C54-6E92D66D9728}"/>
    <cellStyle name="Cálculo 2 42 3 2" xfId="8678" xr:uid="{7BFC6D60-D3B6-4BF3-B35F-9FFA4CD81FAD}"/>
    <cellStyle name="Cálculo 2 42 3 2 2" xfId="8679" xr:uid="{4ABC21EB-F6D0-4BAC-B67A-2FAF7CA80CF8}"/>
    <cellStyle name="Cálculo 2 42 3 2_Volatility" xfId="8680" xr:uid="{C4DF2676-3B29-4854-8C67-E3E40CFC00D2}"/>
    <cellStyle name="Cálculo 2 42 3 3" xfId="8681" xr:uid="{A0A967FF-6721-4EF8-BC30-D8877C150940}"/>
    <cellStyle name="Cálculo 2 42 3_Volatility" xfId="8682" xr:uid="{86AF1C8E-6F86-48BE-A291-BDDB74AA20BD}"/>
    <cellStyle name="Cálculo 2 42 4" xfId="8683" xr:uid="{D1850355-CFE6-4127-8DC5-39621246114E}"/>
    <cellStyle name="Cálculo 2 42 4 2" xfId="8684" xr:uid="{E73F3496-B9FD-4F02-9CF9-94F0492E69E5}"/>
    <cellStyle name="Cálculo 2 42 4_Volatility" xfId="8685" xr:uid="{DEC706A9-A6B0-4CAF-B04C-3E07DF9A18DB}"/>
    <cellStyle name="Cálculo 2 42 5" xfId="8686" xr:uid="{BA38309A-7282-48CD-B123-22BCFA35BDB2}"/>
    <cellStyle name="Cálculo 2 42_Volatility" xfId="8687" xr:uid="{3E4419E9-C14F-4864-A5B2-619F8A342DD7}"/>
    <cellStyle name="Cálculo 2 43" xfId="8688" xr:uid="{D44D8977-8145-43D0-9A4C-95DF2075E043}"/>
    <cellStyle name="Cálculo 2 43 2" xfId="8689" xr:uid="{A26E3B37-B61C-4E19-9812-B00617CC894E}"/>
    <cellStyle name="Cálculo 2 43 2 2" xfId="8690" xr:uid="{81B2C94F-3D6B-44EC-925D-008E864D670D}"/>
    <cellStyle name="Cálculo 2 43 2 2 2" xfId="8691" xr:uid="{99F220AC-1F59-4703-869F-FC4901CE485E}"/>
    <cellStyle name="Cálculo 2 43 2 2 2 2" xfId="8692" xr:uid="{3889CD2B-6692-4C18-B7CD-BDE3DB715794}"/>
    <cellStyle name="Cálculo 2 43 2 2 2_Volatility" xfId="8693" xr:uid="{67E846FC-64FB-481D-BEA1-9624AEFB6CB5}"/>
    <cellStyle name="Cálculo 2 43 2 2 3" xfId="8694" xr:uid="{3C596D58-AF80-4731-91EB-C2911D9FF372}"/>
    <cellStyle name="Cálculo 2 43 2 2_Volatility" xfId="8695" xr:uid="{94B3163B-2152-436E-8FC5-553F7DAADB5B}"/>
    <cellStyle name="Cálculo 2 43 2 3" xfId="8696" xr:uid="{34FF0C31-15A3-4D77-8CF4-A32902E624F3}"/>
    <cellStyle name="Cálculo 2 43 2 3 2" xfId="8697" xr:uid="{D58877A8-ADD4-4C81-AF28-3F3CECEE3228}"/>
    <cellStyle name="Cálculo 2 43 2 3 2 2" xfId="8698" xr:uid="{4B10B416-B28D-4EF6-B8D6-231F393931AA}"/>
    <cellStyle name="Cálculo 2 43 2 3 2_Volatility" xfId="8699" xr:uid="{6C5CC903-97B0-414C-8C2B-D2486900F4CE}"/>
    <cellStyle name="Cálculo 2 43 2 3 3" xfId="8700" xr:uid="{70861F27-9948-40E6-B8B8-62A29D65CF93}"/>
    <cellStyle name="Cálculo 2 43 2 3_Volatility" xfId="8701" xr:uid="{4166F399-E246-4E48-9EEC-D9A0572F0271}"/>
    <cellStyle name="Cálculo 2 43 2 4" xfId="8702" xr:uid="{FE1418F9-ED3F-4AEB-9721-60A5106C29A3}"/>
    <cellStyle name="Cálculo 2 43 2 4 2" xfId="8703" xr:uid="{72B82CC8-8D86-4C91-83C6-AE3AAA2B88CA}"/>
    <cellStyle name="Cálculo 2 43 2 4_Volatility" xfId="8704" xr:uid="{00BC281C-FF1D-462A-BDAE-E69655F3B354}"/>
    <cellStyle name="Cálculo 2 43 2 5" xfId="8705" xr:uid="{215A0206-0486-4BF0-A3C0-4BA608528CAC}"/>
    <cellStyle name="Cálculo 2 43 2_Volatility" xfId="8706" xr:uid="{72D6E4C5-A1DB-442D-8E35-3BB8F0313C3D}"/>
    <cellStyle name="Cálculo 2 43 3" xfId="8707" xr:uid="{C9FF6063-5516-4888-9C60-0047093BEE67}"/>
    <cellStyle name="Cálculo 2 43 3 2" xfId="8708" xr:uid="{DED95D9F-1C00-4B3C-B399-5B1524E45F5A}"/>
    <cellStyle name="Cálculo 2 43 3 2 2" xfId="8709" xr:uid="{571DFC9B-776B-42BA-BABA-0608F99F28DB}"/>
    <cellStyle name="Cálculo 2 43 3 2_Volatility" xfId="8710" xr:uid="{5EBD3924-F921-49BB-9E9C-0FBA424ED702}"/>
    <cellStyle name="Cálculo 2 43 3 3" xfId="8711" xr:uid="{8BBC9999-88DF-4C0D-AAF9-CC811C7E7A04}"/>
    <cellStyle name="Cálculo 2 43 3_Volatility" xfId="8712" xr:uid="{B06067CF-F079-49B6-AF0C-B66B18F699DA}"/>
    <cellStyle name="Cálculo 2 43 4" xfId="8713" xr:uid="{18D68E11-53F5-4067-98DC-D714871F8EF4}"/>
    <cellStyle name="Cálculo 2 43 4 2" xfId="8714" xr:uid="{53C41EF3-78F1-453C-B8E7-94C5AFBD692C}"/>
    <cellStyle name="Cálculo 2 43 4_Volatility" xfId="8715" xr:uid="{BF4487CE-F5FD-48EA-A1D4-D8DB38F41660}"/>
    <cellStyle name="Cálculo 2 43 5" xfId="8716" xr:uid="{4C153652-F6EB-42E4-B07C-E6A266D8E3E3}"/>
    <cellStyle name="Cálculo 2 43_Volatility" xfId="8717" xr:uid="{10EAC39C-62DE-467E-B13A-7D467B9FEA31}"/>
    <cellStyle name="Cálculo 2 44" xfId="8718" xr:uid="{184CBEC1-125A-48F4-9D11-A7B0F5B180FB}"/>
    <cellStyle name="Cálculo 2 44 2" xfId="8719" xr:uid="{065AD71D-F883-40DC-8782-EDDFD8E156B1}"/>
    <cellStyle name="Cálculo 2 44 2 2" xfId="8720" xr:uid="{967BE84A-6D72-4DB3-978B-222FC5EAD781}"/>
    <cellStyle name="Cálculo 2 44 2 2 2" xfId="8721" xr:uid="{70533027-F64E-4E28-A42A-BBB67016B993}"/>
    <cellStyle name="Cálculo 2 44 2 2 2 2" xfId="8722" xr:uid="{A66EAF2A-555D-4747-9B37-7B47A8330D4B}"/>
    <cellStyle name="Cálculo 2 44 2 2 2_Volatility" xfId="8723" xr:uid="{B96CCDD7-0582-4076-8DE4-E9687B8BD2F4}"/>
    <cellStyle name="Cálculo 2 44 2 2 3" xfId="8724" xr:uid="{B87C7730-D2B2-47B9-8129-917C60B89F1D}"/>
    <cellStyle name="Cálculo 2 44 2 2_Volatility" xfId="8725" xr:uid="{FA67979D-9831-4B93-A2CB-2C7649498C23}"/>
    <cellStyle name="Cálculo 2 44 2 3" xfId="8726" xr:uid="{A71E726A-C578-465A-86C4-2079F9AE9271}"/>
    <cellStyle name="Cálculo 2 44 2 3 2" xfId="8727" xr:uid="{F7B06A72-BA9C-4480-AB3F-333B41A279E5}"/>
    <cellStyle name="Cálculo 2 44 2 3 2 2" xfId="8728" xr:uid="{637419D6-56C6-4300-B464-7F150528A265}"/>
    <cellStyle name="Cálculo 2 44 2 3 2_Volatility" xfId="8729" xr:uid="{1B261D2B-098A-4254-94FB-446852AEE9FA}"/>
    <cellStyle name="Cálculo 2 44 2 3 3" xfId="8730" xr:uid="{AEC81567-504F-4DC5-A638-AA03878D904F}"/>
    <cellStyle name="Cálculo 2 44 2 3_Volatility" xfId="8731" xr:uid="{9FBF41A8-AEC2-4D8E-9668-5471CDEB73AC}"/>
    <cellStyle name="Cálculo 2 44 2 4" xfId="8732" xr:uid="{C2D33B5F-53E5-4DA9-850D-D5E53F752366}"/>
    <cellStyle name="Cálculo 2 44 2 4 2" xfId="8733" xr:uid="{2E9F0D91-916F-4CC3-ABF7-326F48E8A139}"/>
    <cellStyle name="Cálculo 2 44 2 4_Volatility" xfId="8734" xr:uid="{02F07E5B-14A4-4694-88E3-387F44E1BE15}"/>
    <cellStyle name="Cálculo 2 44 2 5" xfId="8735" xr:uid="{75C9FE18-9DB7-4D6A-B5F2-59441F9D9CB6}"/>
    <cellStyle name="Cálculo 2 44 2_Volatility" xfId="8736" xr:uid="{127239F0-92E5-4F55-ADF5-E866DF775E5D}"/>
    <cellStyle name="Cálculo 2 44 3" xfId="8737" xr:uid="{B924D544-AFD1-4552-BFE8-8315BB8CE271}"/>
    <cellStyle name="Cálculo 2 44 3 2" xfId="8738" xr:uid="{AEBCFEB9-34B4-4390-B340-93C176D4ABB9}"/>
    <cellStyle name="Cálculo 2 44 3 2 2" xfId="8739" xr:uid="{CFAB89B7-40C5-45F1-8167-EB2A71B26112}"/>
    <cellStyle name="Cálculo 2 44 3 2_Volatility" xfId="8740" xr:uid="{3844EB46-89ED-4AAD-A777-1F999DE3CFA3}"/>
    <cellStyle name="Cálculo 2 44 3 3" xfId="8741" xr:uid="{7EBA8338-69DD-40BD-9668-A54AC8414284}"/>
    <cellStyle name="Cálculo 2 44 3_Volatility" xfId="8742" xr:uid="{021C2785-A04E-489A-B7AD-F16312E286F6}"/>
    <cellStyle name="Cálculo 2 44 4" xfId="8743" xr:uid="{3D70D5A8-9D6B-41D7-BFA1-AE245702A36B}"/>
    <cellStyle name="Cálculo 2 44 4 2" xfId="8744" xr:uid="{D38A3561-072F-464F-9542-B8E9728DE29B}"/>
    <cellStyle name="Cálculo 2 44 4_Volatility" xfId="8745" xr:uid="{02AD8DE8-FEB0-49A2-8448-4428F831C635}"/>
    <cellStyle name="Cálculo 2 44 5" xfId="8746" xr:uid="{43F8352C-86AF-4B5D-9148-5A95499EC23F}"/>
    <cellStyle name="Cálculo 2 44_Volatility" xfId="8747" xr:uid="{93674E37-01C2-4CA9-88A7-AEB4E57E0135}"/>
    <cellStyle name="Cálculo 2 45" xfId="8748" xr:uid="{2B701215-E5EF-473B-AB63-A153F45542C9}"/>
    <cellStyle name="Cálculo 2 45 2" xfId="8749" xr:uid="{84B1C429-915B-4B29-BF91-90F8C20C63B0}"/>
    <cellStyle name="Cálculo 2 45 2 2" xfId="8750" xr:uid="{0A01587C-6F2F-4640-9F16-2E112521EC23}"/>
    <cellStyle name="Cálculo 2 45 2 2 2" xfId="8751" xr:uid="{FC37121A-14B7-4748-A351-88AF21CF576E}"/>
    <cellStyle name="Cálculo 2 45 2 2 2 2" xfId="8752" xr:uid="{5F78C5C8-C705-4782-AD4A-69FAA6A1748C}"/>
    <cellStyle name="Cálculo 2 45 2 2 2_Volatility" xfId="8753" xr:uid="{BA5C1C6F-15F0-498C-8712-C3E185748D8F}"/>
    <cellStyle name="Cálculo 2 45 2 2 3" xfId="8754" xr:uid="{4A064FC1-59AB-4510-A619-433CCF3CBC60}"/>
    <cellStyle name="Cálculo 2 45 2 2_Volatility" xfId="8755" xr:uid="{4ED312EB-E305-4AD2-95E8-D8DDBB40DB41}"/>
    <cellStyle name="Cálculo 2 45 2 3" xfId="8756" xr:uid="{DCFE73F8-4C92-4B51-85B2-1D0747487CDE}"/>
    <cellStyle name="Cálculo 2 45 2 3 2" xfId="8757" xr:uid="{48549276-8304-4310-A532-6F849BC5A5B3}"/>
    <cellStyle name="Cálculo 2 45 2 3 2 2" xfId="8758" xr:uid="{78381880-472E-4D6C-A529-4F3D12A1B713}"/>
    <cellStyle name="Cálculo 2 45 2 3 2_Volatility" xfId="8759" xr:uid="{9ECB6D1B-4E41-45B6-BA02-718353EF0A40}"/>
    <cellStyle name="Cálculo 2 45 2 3 3" xfId="8760" xr:uid="{AA860E4D-D989-4975-B9D9-18E698506737}"/>
    <cellStyle name="Cálculo 2 45 2 3_Volatility" xfId="8761" xr:uid="{D1059FBE-9419-4F8D-B67A-1E8DAE3EED10}"/>
    <cellStyle name="Cálculo 2 45 2 4" xfId="8762" xr:uid="{B159B617-8A85-4759-BD82-AA14F99C106B}"/>
    <cellStyle name="Cálculo 2 45 2 4 2" xfId="8763" xr:uid="{392BFECE-6A13-4561-AA17-CBB50A5B8E69}"/>
    <cellStyle name="Cálculo 2 45 2 4_Volatility" xfId="8764" xr:uid="{3FF505D7-29E4-4A7F-8FEF-75F69D42D66B}"/>
    <cellStyle name="Cálculo 2 45 2 5" xfId="8765" xr:uid="{811C282D-A49B-48E3-B290-40ADD3A825F3}"/>
    <cellStyle name="Cálculo 2 45 2_Volatility" xfId="8766" xr:uid="{3A13384A-7C76-4F57-A632-CAA81CDC7E79}"/>
    <cellStyle name="Cálculo 2 45 3" xfId="8767" xr:uid="{168FB540-8E7F-4D02-A3C1-62C3EE82C5EF}"/>
    <cellStyle name="Cálculo 2 45 3 2" xfId="8768" xr:uid="{69D81025-E0D2-42D0-B023-380F470C98BD}"/>
    <cellStyle name="Cálculo 2 45 3 2 2" xfId="8769" xr:uid="{35942910-BB8C-4A7C-B1A6-E4EED4699592}"/>
    <cellStyle name="Cálculo 2 45 3 2_Volatility" xfId="8770" xr:uid="{B5CCB4B4-67CC-4E23-A879-09CAF5390A18}"/>
    <cellStyle name="Cálculo 2 45 3 3" xfId="8771" xr:uid="{34F4877A-11B3-469D-8249-97A002C808DA}"/>
    <cellStyle name="Cálculo 2 45 3_Volatility" xfId="8772" xr:uid="{4C852824-15A0-4D2B-8606-B3DAAF16425A}"/>
    <cellStyle name="Cálculo 2 45 4" xfId="8773" xr:uid="{209DA87E-77A4-439A-BC0E-5423B811B9C3}"/>
    <cellStyle name="Cálculo 2 45 4 2" xfId="8774" xr:uid="{9EBC81ED-08FA-48AF-AEE2-89DC654B98C5}"/>
    <cellStyle name="Cálculo 2 45 4_Volatility" xfId="8775" xr:uid="{6EB88FE7-2647-4E5F-96A2-7E024AA1E55D}"/>
    <cellStyle name="Cálculo 2 45 5" xfId="8776" xr:uid="{346B8C12-A585-42E0-BA5E-3E7B4CA25E4B}"/>
    <cellStyle name="Cálculo 2 45_Volatility" xfId="8777" xr:uid="{E0F27CA8-CECF-4BEB-A63F-04E8A13314AC}"/>
    <cellStyle name="Cálculo 2 46" xfId="8778" xr:uid="{76A32037-10C0-4280-B8AB-40FB30F6E896}"/>
    <cellStyle name="Cálculo 2 46 2" xfId="8779" xr:uid="{8D88E18A-BC99-4C1C-A5D3-FBCE6F3734EA}"/>
    <cellStyle name="Cálculo 2 46 2 2" xfId="8780" xr:uid="{F710A91A-F774-436C-A240-5E730CBE9BE0}"/>
    <cellStyle name="Cálculo 2 46 2 2 2" xfId="8781" xr:uid="{9332F62D-229E-43FF-B361-EDB63B0D1557}"/>
    <cellStyle name="Cálculo 2 46 2 2 2 2" xfId="8782" xr:uid="{463DD56D-0AFD-4304-97B6-0D6DB9791978}"/>
    <cellStyle name="Cálculo 2 46 2 2 2_Volatility" xfId="8783" xr:uid="{24F6DAD3-66EF-4089-B40B-CF594B55FFA8}"/>
    <cellStyle name="Cálculo 2 46 2 2 3" xfId="8784" xr:uid="{4F92E2D0-13EB-43FD-AB6F-75D1E6FF8058}"/>
    <cellStyle name="Cálculo 2 46 2 2_Volatility" xfId="8785" xr:uid="{0DA3A01B-5050-4B45-8C7F-DD5A1D88C1F6}"/>
    <cellStyle name="Cálculo 2 46 2 3" xfId="8786" xr:uid="{FE65133F-8E1D-456C-AF20-2980F226AE4E}"/>
    <cellStyle name="Cálculo 2 46 2 3 2" xfId="8787" xr:uid="{C90C418C-B6C3-4C2E-A707-DF977BC0F2B1}"/>
    <cellStyle name="Cálculo 2 46 2 3 2 2" xfId="8788" xr:uid="{E5F540C2-A69D-42BC-8B97-15AC3A2047A0}"/>
    <cellStyle name="Cálculo 2 46 2 3 2_Volatility" xfId="8789" xr:uid="{77BD5417-1A0F-49E2-AB19-032E23DAE7CF}"/>
    <cellStyle name="Cálculo 2 46 2 3 3" xfId="8790" xr:uid="{251B35E1-7FA4-4A5A-80CA-92ED6E2754CB}"/>
    <cellStyle name="Cálculo 2 46 2 3_Volatility" xfId="8791" xr:uid="{5F7871D2-3AD9-4E3E-A75C-C67D47C97634}"/>
    <cellStyle name="Cálculo 2 46 2 4" xfId="8792" xr:uid="{EE606A8E-9C50-4E1C-B004-54CB566EBBFE}"/>
    <cellStyle name="Cálculo 2 46 2 4 2" xfId="8793" xr:uid="{B1A34349-511D-469C-889B-FAB957CB98F1}"/>
    <cellStyle name="Cálculo 2 46 2 4_Volatility" xfId="8794" xr:uid="{AFAB6C6E-5E72-4FCE-826A-270DE34EF76C}"/>
    <cellStyle name="Cálculo 2 46 2 5" xfId="8795" xr:uid="{4743F544-8115-4630-ABA0-123665D53134}"/>
    <cellStyle name="Cálculo 2 46 2_Volatility" xfId="8796" xr:uid="{6484157D-5A58-4AE3-9DC2-0DF63DD3C72E}"/>
    <cellStyle name="Cálculo 2 46 3" xfId="8797" xr:uid="{CCE7BF02-799C-46BF-8CB8-F6B406186F0B}"/>
    <cellStyle name="Cálculo 2 46 3 2" xfId="8798" xr:uid="{EC0150CC-8192-4FBE-8EDA-EF53E6294650}"/>
    <cellStyle name="Cálculo 2 46 3 2 2" xfId="8799" xr:uid="{D5B5662A-4885-46DD-8609-5107A496E114}"/>
    <cellStyle name="Cálculo 2 46 3 2_Volatility" xfId="8800" xr:uid="{CEEB4A9A-86E9-4AFF-B898-741AFB7C6F09}"/>
    <cellStyle name="Cálculo 2 46 3 3" xfId="8801" xr:uid="{8BD0137F-04BF-473B-A7BD-5B625390F1EC}"/>
    <cellStyle name="Cálculo 2 46 3_Volatility" xfId="8802" xr:uid="{55418F75-5836-4B9B-B4A7-3E4CF1AB569E}"/>
    <cellStyle name="Cálculo 2 46 4" xfId="8803" xr:uid="{472FEDF1-C1A5-49F6-9A0E-651F82ED37C2}"/>
    <cellStyle name="Cálculo 2 46 4 2" xfId="8804" xr:uid="{81F30953-7C55-43C0-A119-F3F7D7DBE1E9}"/>
    <cellStyle name="Cálculo 2 46 4_Volatility" xfId="8805" xr:uid="{32302CA3-D443-478B-9B0E-376FA96CC944}"/>
    <cellStyle name="Cálculo 2 46 5" xfId="8806" xr:uid="{651B9BE2-7CE7-4712-B423-1E54373FA246}"/>
    <cellStyle name="Cálculo 2 46_Volatility" xfId="8807" xr:uid="{7245E887-B410-4235-AE5E-31776C39D01E}"/>
    <cellStyle name="Cálculo 2 47" xfId="8808" xr:uid="{605504AD-6A79-45AE-9804-664377309B3A}"/>
    <cellStyle name="Cálculo 2 47 2" xfId="8809" xr:uid="{0D2DC6CB-B6E1-46A7-A45F-95DC818B0B4A}"/>
    <cellStyle name="Cálculo 2 47 2 2" xfId="8810" xr:uid="{51BF04AD-426D-4300-A079-983524B891D5}"/>
    <cellStyle name="Cálculo 2 47 2 2 2" xfId="8811" xr:uid="{E0D384B6-6ADA-4DD2-91F7-EE736002C592}"/>
    <cellStyle name="Cálculo 2 47 2 2_Volatility" xfId="8812" xr:uid="{E48CB9BB-AADB-4801-AB61-D471364CDDD5}"/>
    <cellStyle name="Cálculo 2 47 2 3" xfId="8813" xr:uid="{28247911-D6DE-497A-A01A-B8756F158DA8}"/>
    <cellStyle name="Cálculo 2 47 2_Volatility" xfId="8814" xr:uid="{D83D1F9F-28AA-453F-963C-97A9F0DAA6C8}"/>
    <cellStyle name="Cálculo 2 47 3" xfId="8815" xr:uid="{90EDC29B-BF31-493A-A84A-EFF604A33EFE}"/>
    <cellStyle name="Cálculo 2 47 3 2" xfId="8816" xr:uid="{B14CF08A-2496-4999-A221-74907963975B}"/>
    <cellStyle name="Cálculo 2 47 3 2 2" xfId="8817" xr:uid="{4404599D-A1BF-4B1F-B7D1-B303864AA5E8}"/>
    <cellStyle name="Cálculo 2 47 3 2_Volatility" xfId="8818" xr:uid="{17FFACFB-A1E5-4511-8191-303E3DFB6899}"/>
    <cellStyle name="Cálculo 2 47 3 3" xfId="8819" xr:uid="{B1F2470C-2856-4557-BC3B-C83C62EA76E2}"/>
    <cellStyle name="Cálculo 2 47 3_Volatility" xfId="8820" xr:uid="{0E73EC54-178F-407A-8F04-5F9700074DBE}"/>
    <cellStyle name="Cálculo 2 47 4" xfId="8821" xr:uid="{25EC7702-9A03-44FA-88DD-3405549D46B3}"/>
    <cellStyle name="Cálculo 2 47 4 2" xfId="8822" xr:uid="{C3A898B1-602B-44C5-A65C-DB707B38D375}"/>
    <cellStyle name="Cálculo 2 47 4_Volatility" xfId="8823" xr:uid="{3E45CD59-E6D8-4665-A527-70B520780097}"/>
    <cellStyle name="Cálculo 2 47 5" xfId="8824" xr:uid="{ADD4E191-4467-4504-B265-789B683280D2}"/>
    <cellStyle name="Cálculo 2 47_Volatility" xfId="8825" xr:uid="{D8DF2B01-2CAB-4210-ABD5-C22AFA89ECB7}"/>
    <cellStyle name="Cálculo 2 48" xfId="8826" xr:uid="{1AEE4DF6-3249-4C3A-AB08-F60C76E1AFBE}"/>
    <cellStyle name="Cálculo 2 48 2" xfId="8827" xr:uid="{E43A4F14-19D2-4B12-AD4F-908DAFFBDBE2}"/>
    <cellStyle name="Cálculo 2 48 2 2" xfId="8828" xr:uid="{14F5D6B1-8C16-4EE9-B46D-B20B6E6A5E7C}"/>
    <cellStyle name="Cálculo 2 48 2_Volatility" xfId="8829" xr:uid="{D6D6C16D-9909-4475-A8BA-E5A6169DDC7C}"/>
    <cellStyle name="Cálculo 2 48 3" xfId="8830" xr:uid="{91814096-1E40-48FF-95AE-96F123ECC83B}"/>
    <cellStyle name="Cálculo 2 48_Volatility" xfId="8831" xr:uid="{AEE74FCC-B87E-4A7A-9361-D7469B16F25B}"/>
    <cellStyle name="Cálculo 2 49" xfId="8832" xr:uid="{21051432-D08F-4D68-B7B7-D3D77AEC62B6}"/>
    <cellStyle name="Cálculo 2 49 2" xfId="8833" xr:uid="{E85D9799-7447-4A67-B5EC-377303845604}"/>
    <cellStyle name="Cálculo 2 49_Volatility" xfId="8834" xr:uid="{49F614A2-15B0-42E6-8731-36FF0C056E83}"/>
    <cellStyle name="Cálculo 2 5" xfId="8835" xr:uid="{0ED5EA4E-3D16-4F5C-B664-53D8C12C6726}"/>
    <cellStyle name="Cálculo 2 5 2" xfId="8836" xr:uid="{87E1E32D-1E97-4A81-B5BA-56F6B05DC4EC}"/>
    <cellStyle name="Cálculo 2 5 2 2" xfId="8837" xr:uid="{0B21CC1B-798F-4337-BA97-0DDD6564E77A}"/>
    <cellStyle name="Cálculo 2 5 2 2 2" xfId="8838" xr:uid="{0959118D-4BCD-4E65-B66D-34D90F34323B}"/>
    <cellStyle name="Cálculo 2 5 2 2 2 2" xfId="8839" xr:uid="{D9063239-4A82-4C03-BEB3-2BAEDD20AA61}"/>
    <cellStyle name="Cálculo 2 5 2 2 2_Volatility" xfId="8840" xr:uid="{0F5A63A7-D44B-421D-8B24-93FD2DEBFC13}"/>
    <cellStyle name="Cálculo 2 5 2 2 3" xfId="8841" xr:uid="{A3E5FB7E-3332-4E32-B972-0E3AD402D0B0}"/>
    <cellStyle name="Cálculo 2 5 2 2_Volatility" xfId="8842" xr:uid="{6170619E-B386-4D5E-9888-ECDCF94C1931}"/>
    <cellStyle name="Cálculo 2 5 2 3" xfId="8843" xr:uid="{E0012D87-2EBC-4EDC-8843-D84DBE5199DC}"/>
    <cellStyle name="Cálculo 2 5 2 3 2" xfId="8844" xr:uid="{1E8EAD0E-EA5B-40C2-B477-3CC5A80DB73D}"/>
    <cellStyle name="Cálculo 2 5 2 3 2 2" xfId="8845" xr:uid="{AE91BE32-AD1F-479A-AB37-F9D2006998FB}"/>
    <cellStyle name="Cálculo 2 5 2 3 2_Volatility" xfId="8846" xr:uid="{562C7B52-BCCA-441A-BF9B-C291AC62547A}"/>
    <cellStyle name="Cálculo 2 5 2 3 3" xfId="8847" xr:uid="{6BF3B3CF-780A-4520-B3B3-EE26254D97F9}"/>
    <cellStyle name="Cálculo 2 5 2 3_Volatility" xfId="8848" xr:uid="{BB8CBE16-09E9-4A16-B8A5-E7B2965503A7}"/>
    <cellStyle name="Cálculo 2 5 2 4" xfId="8849" xr:uid="{9C75FE33-DBF3-4ABB-8B37-57FB164C0E19}"/>
    <cellStyle name="Cálculo 2 5 2 4 2" xfId="8850" xr:uid="{F28D3D9D-A507-4F23-8406-6CAAB757182E}"/>
    <cellStyle name="Cálculo 2 5 2 4_Volatility" xfId="8851" xr:uid="{982D5DC4-50A1-4152-B5C4-59F58A13FC62}"/>
    <cellStyle name="Cálculo 2 5 2 5" xfId="8852" xr:uid="{3858E60D-A524-4BE2-96A1-81842A96F223}"/>
    <cellStyle name="Cálculo 2 5 2_Volatility" xfId="8853" xr:uid="{111A4E9B-962C-4F1E-B7D3-3A74B8D58259}"/>
    <cellStyle name="Cálculo 2 5 3" xfId="8854" xr:uid="{563CDE0F-1DDF-439C-993F-7CE7BD59715B}"/>
    <cellStyle name="Cálculo 2 5 3 2" xfId="8855" xr:uid="{C4AA9793-53B0-48B7-895C-156E1CA9B75D}"/>
    <cellStyle name="Cálculo 2 5 3 2 2" xfId="8856" xr:uid="{83C76703-0ECB-4EC2-B93B-EB4627B99B00}"/>
    <cellStyle name="Cálculo 2 5 3 2_Volatility" xfId="8857" xr:uid="{94890F6B-4909-40B5-933E-155E0C371B3C}"/>
    <cellStyle name="Cálculo 2 5 3 3" xfId="8858" xr:uid="{0FE2CDE6-5405-47EB-9A2B-F34058586317}"/>
    <cellStyle name="Cálculo 2 5 3_Volatility" xfId="8859" xr:uid="{C2B376E2-FC57-4989-8387-ACB73E1E620D}"/>
    <cellStyle name="Cálculo 2 5 4" xfId="8860" xr:uid="{5E39AEFF-0563-4805-8222-A8288C1511B8}"/>
    <cellStyle name="Cálculo 2 5 4 2" xfId="8861" xr:uid="{85BA893B-0EDA-430C-B388-8B421E3AED88}"/>
    <cellStyle name="Cálculo 2 5 4_Volatility" xfId="8862" xr:uid="{D5318062-2D90-4797-AC6C-BDD03C4AB606}"/>
    <cellStyle name="Cálculo 2 5 5" xfId="8863" xr:uid="{57925885-7B93-45BF-A970-967FA19269CB}"/>
    <cellStyle name="Cálculo 2 5_Volatility" xfId="8864" xr:uid="{3AAD6FCF-F160-405B-BA49-46E7D6C109BB}"/>
    <cellStyle name="Cálculo 2 50" xfId="8865" xr:uid="{89606D6E-EF1C-4FAD-B7E8-BE457318C980}"/>
    <cellStyle name="Cálculo 2 6" xfId="8866" xr:uid="{FD4BE574-AC76-4C73-BC48-B06432E75D66}"/>
    <cellStyle name="Cálculo 2 6 2" xfId="8867" xr:uid="{82B1615B-85FD-4D22-9483-599BCF3CC869}"/>
    <cellStyle name="Cálculo 2 6 2 2" xfId="8868" xr:uid="{28ADFC92-C6E8-4641-8349-7466416FEDB8}"/>
    <cellStyle name="Cálculo 2 6 2 2 2" xfId="8869" xr:uid="{021AF373-DFF2-4D48-8F0B-060717CBAB65}"/>
    <cellStyle name="Cálculo 2 6 2 2 2 2" xfId="8870" xr:uid="{76056341-1C49-4DC6-A834-1F6A0C9348A1}"/>
    <cellStyle name="Cálculo 2 6 2 2 2_Volatility" xfId="8871" xr:uid="{9AAD6F8B-A79E-4C82-8B12-369419D88BD4}"/>
    <cellStyle name="Cálculo 2 6 2 2 3" xfId="8872" xr:uid="{1FD02A04-1C26-435E-A04D-C4CAFAE2ACC4}"/>
    <cellStyle name="Cálculo 2 6 2 2_Volatility" xfId="8873" xr:uid="{907DD18C-F4EC-4E91-8F8F-2E02412B319F}"/>
    <cellStyle name="Cálculo 2 6 2 3" xfId="8874" xr:uid="{6A42A8F3-B5CD-429E-9F3E-3D652C00F674}"/>
    <cellStyle name="Cálculo 2 6 2 3 2" xfId="8875" xr:uid="{3E080503-FBE7-4EBC-AF99-6B1F2691FE7E}"/>
    <cellStyle name="Cálculo 2 6 2 3 2 2" xfId="8876" xr:uid="{022AFFEE-6365-42E4-84A3-343C8723A6F7}"/>
    <cellStyle name="Cálculo 2 6 2 3 2_Volatility" xfId="8877" xr:uid="{9D699827-27B9-489C-A753-E9BD436F613F}"/>
    <cellStyle name="Cálculo 2 6 2 3 3" xfId="8878" xr:uid="{B2AA9CC9-D967-4179-BEBD-F7CABC5219DD}"/>
    <cellStyle name="Cálculo 2 6 2 3_Volatility" xfId="8879" xr:uid="{0E09C443-971B-420A-B43C-DBBD67C9A991}"/>
    <cellStyle name="Cálculo 2 6 2 4" xfId="8880" xr:uid="{6B61DC0E-E9A3-4152-A893-D7A3A65851D6}"/>
    <cellStyle name="Cálculo 2 6 2 4 2" xfId="8881" xr:uid="{57D45AC9-8989-448C-8A57-3112FB737A65}"/>
    <cellStyle name="Cálculo 2 6 2 4_Volatility" xfId="8882" xr:uid="{487015D6-6F20-4727-A9D2-1840E711ECA9}"/>
    <cellStyle name="Cálculo 2 6 2 5" xfId="8883" xr:uid="{3FAAAE8D-BEC5-4B70-8E1A-4D567A95701E}"/>
    <cellStyle name="Cálculo 2 6 2_Volatility" xfId="8884" xr:uid="{B0DC1D97-307E-4EE6-A80F-3B27E9072FBB}"/>
    <cellStyle name="Cálculo 2 6 3" xfId="8885" xr:uid="{0D515F15-2782-4FA2-800E-E379009736A3}"/>
    <cellStyle name="Cálculo 2 6 3 2" xfId="8886" xr:uid="{2E4BB7F2-B0EE-4807-B4B0-33A110718524}"/>
    <cellStyle name="Cálculo 2 6 3 2 2" xfId="8887" xr:uid="{016981BB-82CB-432B-88B8-74136A3FBD44}"/>
    <cellStyle name="Cálculo 2 6 3 2_Volatility" xfId="8888" xr:uid="{C7A8C942-9BB8-4FAC-AAD0-FF65B8BDCD87}"/>
    <cellStyle name="Cálculo 2 6 3 3" xfId="8889" xr:uid="{345CAA2D-47AD-4D7D-8465-3A9614C8751B}"/>
    <cellStyle name="Cálculo 2 6 3_Volatility" xfId="8890" xr:uid="{514DCDB1-A90C-48C4-8272-7CEAAB531E09}"/>
    <cellStyle name="Cálculo 2 6 4" xfId="8891" xr:uid="{12EA5406-1B91-4D3F-9927-8A2E39528744}"/>
    <cellStyle name="Cálculo 2 6 4 2" xfId="8892" xr:uid="{49CE3EC1-C145-44A3-9431-CA35B13A97BA}"/>
    <cellStyle name="Cálculo 2 6 4_Volatility" xfId="8893" xr:uid="{4DE16DC0-9D31-44E0-8D8F-BE0F68C6DBF0}"/>
    <cellStyle name="Cálculo 2 6 5" xfId="8894" xr:uid="{5E587049-ACA7-4A09-8AB2-F63EB1C6B32A}"/>
    <cellStyle name="Cálculo 2 6_Volatility" xfId="8895" xr:uid="{E505B558-2EC0-47BC-BAF4-501B5E714849}"/>
    <cellStyle name="Cálculo 2 7" xfId="8896" xr:uid="{ABFAAA7E-CE39-49C0-9EB4-45962194FFE5}"/>
    <cellStyle name="Cálculo 2 7 2" xfId="8897" xr:uid="{7722D64A-B195-4717-AC0A-3E3BF635C0E8}"/>
    <cellStyle name="Cálculo 2 7 2 2" xfId="8898" xr:uid="{B8339743-EC59-4ADC-BCE3-3E920E3F0E4D}"/>
    <cellStyle name="Cálculo 2 7 2 2 2" xfId="8899" xr:uid="{17EABDC5-F541-4617-BBE8-3529D636D664}"/>
    <cellStyle name="Cálculo 2 7 2 2 2 2" xfId="8900" xr:uid="{7E08D313-4F3B-4C18-BE0D-842418E6CAF2}"/>
    <cellStyle name="Cálculo 2 7 2 2 2_Volatility" xfId="8901" xr:uid="{D5FFC373-77ED-4FF1-989B-A8CF22EE8543}"/>
    <cellStyle name="Cálculo 2 7 2 2 3" xfId="8902" xr:uid="{7C77C5A0-3F9C-4EDD-B1DB-B3E354A6758F}"/>
    <cellStyle name="Cálculo 2 7 2 2_Volatility" xfId="8903" xr:uid="{5C814D50-362C-44B1-ADD5-49F5E6D3297F}"/>
    <cellStyle name="Cálculo 2 7 2 3" xfId="8904" xr:uid="{1E006EFB-BE82-49A9-9CAB-5C071327025C}"/>
    <cellStyle name="Cálculo 2 7 2 3 2" xfId="8905" xr:uid="{A09E54F4-D0AB-4253-A3E9-63425DA2F231}"/>
    <cellStyle name="Cálculo 2 7 2 3 2 2" xfId="8906" xr:uid="{9827964B-DC10-46C9-941E-E6CBA1A7B13B}"/>
    <cellStyle name="Cálculo 2 7 2 3 2_Volatility" xfId="8907" xr:uid="{8176A685-DA6B-4B9E-8B67-EA24BB70263A}"/>
    <cellStyle name="Cálculo 2 7 2 3 3" xfId="8908" xr:uid="{F85C1E3B-0FED-4681-95FE-E3E132E7EED4}"/>
    <cellStyle name="Cálculo 2 7 2 3_Volatility" xfId="8909" xr:uid="{41DCD4B0-E17A-415F-8366-8A42FE36B3E9}"/>
    <cellStyle name="Cálculo 2 7 2 4" xfId="8910" xr:uid="{C569490F-6A57-4D8C-84B8-98BFDEF59986}"/>
    <cellStyle name="Cálculo 2 7 2 4 2" xfId="8911" xr:uid="{122CAAE9-0C5D-4DED-8042-92C8AA6E910B}"/>
    <cellStyle name="Cálculo 2 7 2 4_Volatility" xfId="8912" xr:uid="{76B17C0E-4234-4991-9263-54FAB4EF73CF}"/>
    <cellStyle name="Cálculo 2 7 2 5" xfId="8913" xr:uid="{C745916F-E534-4CB7-907A-B716C48164E4}"/>
    <cellStyle name="Cálculo 2 7 2_Volatility" xfId="8914" xr:uid="{A693D230-ACA7-4461-9B09-F136C0DDF137}"/>
    <cellStyle name="Cálculo 2 7 3" xfId="8915" xr:uid="{812ABDD4-F3B5-40F5-B43F-5E9799539ABD}"/>
    <cellStyle name="Cálculo 2 7 3 2" xfId="8916" xr:uid="{34578897-1BCB-4AEF-87EB-F89DBAF6BB06}"/>
    <cellStyle name="Cálculo 2 7 3 2 2" xfId="8917" xr:uid="{5F56515D-1760-4DFE-87C8-82A449888412}"/>
    <cellStyle name="Cálculo 2 7 3 2_Volatility" xfId="8918" xr:uid="{782B7E17-D95C-46BD-97B5-0787D9F40208}"/>
    <cellStyle name="Cálculo 2 7 3 3" xfId="8919" xr:uid="{3CE2F87D-0E14-4CB1-BCA3-195BFE8D247E}"/>
    <cellStyle name="Cálculo 2 7 3_Volatility" xfId="8920" xr:uid="{E26923E3-A0C4-4D25-A240-70A86F0C495F}"/>
    <cellStyle name="Cálculo 2 7 4" xfId="8921" xr:uid="{626CBCFA-99EB-4233-B1AE-EAB69ACAA942}"/>
    <cellStyle name="Cálculo 2 7 4 2" xfId="8922" xr:uid="{FBCABB24-D979-468F-9436-BE4FD4BA51C2}"/>
    <cellStyle name="Cálculo 2 7 4_Volatility" xfId="8923" xr:uid="{AD9E7219-B747-4B14-9934-9E33A5825ED1}"/>
    <cellStyle name="Cálculo 2 7 5" xfId="8924" xr:uid="{DE401364-44F7-4ADA-BFE1-7204990D4CB9}"/>
    <cellStyle name="Cálculo 2 7_Volatility" xfId="8925" xr:uid="{1FF00335-34E9-4094-BBDC-C642BEC6524A}"/>
    <cellStyle name="Cálculo 2 8" xfId="8926" xr:uid="{DB495AF5-CF3F-460B-A895-A752A9A84EDF}"/>
    <cellStyle name="Cálculo 2 8 2" xfId="8927" xr:uid="{AC45473E-64C7-4D14-AF26-BCA9E224D3FF}"/>
    <cellStyle name="Cálculo 2 8 2 2" xfId="8928" xr:uid="{A5D42B7E-BA33-4B19-ACFB-C150DAD1C7EE}"/>
    <cellStyle name="Cálculo 2 8 2 2 2" xfId="8929" xr:uid="{F8AA72F6-1C91-4A4C-9810-9F2794DB5D28}"/>
    <cellStyle name="Cálculo 2 8 2 2 2 2" xfId="8930" xr:uid="{76C8661D-7D17-482D-881A-50029E128EB0}"/>
    <cellStyle name="Cálculo 2 8 2 2 2_Volatility" xfId="8931" xr:uid="{68639680-4A3D-453E-9329-86018A245E86}"/>
    <cellStyle name="Cálculo 2 8 2 2 3" xfId="8932" xr:uid="{4758414A-3293-42CC-8073-BCD3A346C2E3}"/>
    <cellStyle name="Cálculo 2 8 2 2_Volatility" xfId="8933" xr:uid="{BC191ACA-1B8C-4720-9621-B7A180277AF9}"/>
    <cellStyle name="Cálculo 2 8 2 3" xfId="8934" xr:uid="{AFCEE652-5091-437C-B855-F930E2CA54BE}"/>
    <cellStyle name="Cálculo 2 8 2 3 2" xfId="8935" xr:uid="{67D86960-3490-4C46-94DA-F355C8396290}"/>
    <cellStyle name="Cálculo 2 8 2 3 2 2" xfId="8936" xr:uid="{C5EC24C2-1A1E-458F-9DF7-F9E8FBFA0708}"/>
    <cellStyle name="Cálculo 2 8 2 3 2_Volatility" xfId="8937" xr:uid="{827145E8-648B-446D-A404-92B108EA5181}"/>
    <cellStyle name="Cálculo 2 8 2 3 3" xfId="8938" xr:uid="{016574EF-697A-4DCA-AC63-6BBBEC43ECAC}"/>
    <cellStyle name="Cálculo 2 8 2 3_Volatility" xfId="8939" xr:uid="{2290B939-177A-4135-BA10-CD955CC1FFC8}"/>
    <cellStyle name="Cálculo 2 8 2 4" xfId="8940" xr:uid="{3DF38246-C22D-47A7-B02C-DA54B0ED4CFE}"/>
    <cellStyle name="Cálculo 2 8 2 4 2" xfId="8941" xr:uid="{CCC85D0E-E02A-48A1-B4B5-6A0BFDE891D8}"/>
    <cellStyle name="Cálculo 2 8 2 4_Volatility" xfId="8942" xr:uid="{221AD4BB-97B3-4262-A45E-63F7045F2658}"/>
    <cellStyle name="Cálculo 2 8 2 5" xfId="8943" xr:uid="{BCA2E07F-D883-456E-AC58-506B83EB0052}"/>
    <cellStyle name="Cálculo 2 8 2_Volatility" xfId="8944" xr:uid="{EE071A96-F51D-4B7C-A8BB-4E239FF86F54}"/>
    <cellStyle name="Cálculo 2 8 3" xfId="8945" xr:uid="{4551346D-5669-4171-8C27-EE9993E0E0C4}"/>
    <cellStyle name="Cálculo 2 8 3 2" xfId="8946" xr:uid="{688D3150-AD20-4B01-AFBA-ECA31F8AC7C1}"/>
    <cellStyle name="Cálculo 2 8 3 2 2" xfId="8947" xr:uid="{D2401A8A-6600-4092-B778-D634F2F5E9F3}"/>
    <cellStyle name="Cálculo 2 8 3 2_Volatility" xfId="8948" xr:uid="{2D47C324-369D-42A8-A6F6-A1C9E6C58F1A}"/>
    <cellStyle name="Cálculo 2 8 3 3" xfId="8949" xr:uid="{95ED4B79-1026-42FB-B403-E8803938FBBF}"/>
    <cellStyle name="Cálculo 2 8 3_Volatility" xfId="8950" xr:uid="{D7806A3C-3152-4B2B-A2EC-2D240550A984}"/>
    <cellStyle name="Cálculo 2 8 4" xfId="8951" xr:uid="{D1262636-75D9-4A4C-9358-B145B6C76DA1}"/>
    <cellStyle name="Cálculo 2 8 4 2" xfId="8952" xr:uid="{FE46F3B4-5BCB-44AF-AA7E-0FAB964721C4}"/>
    <cellStyle name="Cálculo 2 8 4_Volatility" xfId="8953" xr:uid="{1503BC4C-F81C-4157-A34D-3F155A8DB02B}"/>
    <cellStyle name="Cálculo 2 8 5" xfId="8954" xr:uid="{5B244D8D-C5F7-4D8A-AF74-BCA8BF3887D0}"/>
    <cellStyle name="Cálculo 2 8_Volatility" xfId="8955" xr:uid="{824BE9A8-00DF-4711-A73C-720617FC0AE0}"/>
    <cellStyle name="Cálculo 2 9" xfId="8956" xr:uid="{B5FFCB67-822B-4B92-AC9F-F18B2C1BF0F1}"/>
    <cellStyle name="Cálculo 2 9 2" xfId="8957" xr:uid="{CC98A758-069B-4953-AD09-73617E2AA336}"/>
    <cellStyle name="Cálculo 2 9 2 2" xfId="8958" xr:uid="{629447F6-1ABB-49C6-B095-BCCCAD7D0037}"/>
    <cellStyle name="Cálculo 2 9 2 2 2" xfId="8959" xr:uid="{81037240-3EF6-45C6-9A04-D783B48F25BD}"/>
    <cellStyle name="Cálculo 2 9 2 2 2 2" xfId="8960" xr:uid="{F4E014D6-DC1E-4419-8EFF-26A4F95F5539}"/>
    <cellStyle name="Cálculo 2 9 2 2 2_Volatility" xfId="8961" xr:uid="{17CACC7B-31A5-4EF8-A47A-C2FD94059FDB}"/>
    <cellStyle name="Cálculo 2 9 2 2 3" xfId="8962" xr:uid="{FD7471BD-19F3-41F5-9224-DFD4CFDB00A3}"/>
    <cellStyle name="Cálculo 2 9 2 2_Volatility" xfId="8963" xr:uid="{AE328883-1C51-4035-BA9B-BC19FA6DE2D7}"/>
    <cellStyle name="Cálculo 2 9 2 3" xfId="8964" xr:uid="{2BD64142-95DD-45BF-B91A-3264EA66A43C}"/>
    <cellStyle name="Cálculo 2 9 2 3 2" xfId="8965" xr:uid="{C8DFAD12-B9BA-4980-A381-F6BEE5BFE5F6}"/>
    <cellStyle name="Cálculo 2 9 2 3 2 2" xfId="8966" xr:uid="{31CECCBC-441C-4C7F-A16A-42DF194D296F}"/>
    <cellStyle name="Cálculo 2 9 2 3 2_Volatility" xfId="8967" xr:uid="{FDD8EF32-9840-49B7-89AC-C33F6587E504}"/>
    <cellStyle name="Cálculo 2 9 2 3 3" xfId="8968" xr:uid="{0EFB1BDF-AC67-4A83-BEAC-38663E06D54C}"/>
    <cellStyle name="Cálculo 2 9 2 3_Volatility" xfId="8969" xr:uid="{FC31E318-FA12-4E04-9B22-12DB65C83067}"/>
    <cellStyle name="Cálculo 2 9 2 4" xfId="8970" xr:uid="{8EAB1132-7B54-494C-90F9-4852427CD2C4}"/>
    <cellStyle name="Cálculo 2 9 2 4 2" xfId="8971" xr:uid="{538B306E-A454-4175-9085-AE93256BD198}"/>
    <cellStyle name="Cálculo 2 9 2 4_Volatility" xfId="8972" xr:uid="{F7454310-FBFC-4C03-B3E0-2E38B2027E07}"/>
    <cellStyle name="Cálculo 2 9 2 5" xfId="8973" xr:uid="{FDCD2A5A-3377-4202-9900-09A3897EF886}"/>
    <cellStyle name="Cálculo 2 9 2_Volatility" xfId="8974" xr:uid="{A2F545D7-6D6E-4F46-A40F-564D452D360B}"/>
    <cellStyle name="Cálculo 2 9 3" xfId="8975" xr:uid="{6265779C-4993-4BF6-B591-EE46E91B2E15}"/>
    <cellStyle name="Cálculo 2 9 3 2" xfId="8976" xr:uid="{5C8FD857-839E-4807-98ED-E554F1ED4037}"/>
    <cellStyle name="Cálculo 2 9 3 2 2" xfId="8977" xr:uid="{3DB7748A-4659-4A7D-B921-DA592C51F6E2}"/>
    <cellStyle name="Cálculo 2 9 3 2_Volatility" xfId="8978" xr:uid="{B6CCA5EB-2565-4731-9F8B-2283EE7DD539}"/>
    <cellStyle name="Cálculo 2 9 3 3" xfId="8979" xr:uid="{ACA5D71C-BE1C-462B-BABA-2B5A21B0CC5A}"/>
    <cellStyle name="Cálculo 2 9 3_Volatility" xfId="8980" xr:uid="{C284A085-A9FD-46E4-92B8-DEED1A4D5241}"/>
    <cellStyle name="Cálculo 2 9 4" xfId="8981" xr:uid="{DB5226F7-40C5-45B2-98CD-868929EF2BF9}"/>
    <cellStyle name="Cálculo 2 9 4 2" xfId="8982" xr:uid="{136B416F-2884-4973-8FAB-8AE3EBEB11E4}"/>
    <cellStyle name="Cálculo 2 9 4_Volatility" xfId="8983" xr:uid="{79101E34-B1B6-4C3A-AACB-431EAC963F95}"/>
    <cellStyle name="Cálculo 2 9 5" xfId="8984" xr:uid="{0634E2DE-E551-45E8-840B-7CABAF2C3430}"/>
    <cellStyle name="Cálculo 2 9_Volatility" xfId="8985" xr:uid="{53C86753-7D61-4DCA-861E-292C6665E103}"/>
    <cellStyle name="Cálculo 2_Volatility" xfId="8986" xr:uid="{45168728-4D78-41F5-AFA3-774A58FFEFE5}"/>
    <cellStyle name="Cálculo 3" xfId="8987" xr:uid="{E5A6BC80-FCCF-4374-A1DC-94E4C4AFA7EB}"/>
    <cellStyle name="Cálculo 3 2" xfId="8988" xr:uid="{8A763708-BD1E-4DDA-B9C7-B24A00018FFC}"/>
    <cellStyle name="Cálculo 3 2 2" xfId="8989" xr:uid="{9DD36B03-B575-4B77-9C64-781A419C7D81}"/>
    <cellStyle name="Cálculo 3 2_Volatility" xfId="8990" xr:uid="{5AB0CECB-D1A9-48E6-BC36-C5A3347C44AA}"/>
    <cellStyle name="Cálculo 3 3" xfId="8991" xr:uid="{40D8F8AC-E21F-44AE-98B9-F145F0FB2FD7}"/>
    <cellStyle name="Cálculo 3_Volatility" xfId="8992" xr:uid="{717622D5-A794-4737-8FE7-D9DDA0BF969E}"/>
    <cellStyle name="Cálculo 4" xfId="8993" xr:uid="{A02AFC74-8DAE-45C0-B18A-1D3745180EA5}"/>
    <cellStyle name="Cálculo 4 2" xfId="8994" xr:uid="{F102DF6C-1B06-44FB-955F-C4DA5F32367E}"/>
    <cellStyle name="Cálculo 4_Volatility" xfId="8995" xr:uid="{304CC2E6-C52D-472F-9277-1A9D62C1BA01}"/>
    <cellStyle name="Cálculo_Volatility" xfId="8996" xr:uid="{D409FC8D-82D2-43AD-8735-D2A89C0D53F1}"/>
    <cellStyle name="Celda de comprobación" xfId="8997" xr:uid="{1D1F5117-81B8-4B47-A3D1-8D2BD78177F2}"/>
    <cellStyle name="Celda vinculada" xfId="8998" xr:uid="{4A6898BB-DF50-4A8B-A2E3-A3F4F8F7FA9D}"/>
    <cellStyle name="Check Cell 2" xfId="8999" xr:uid="{04B047E0-E8FF-459C-985B-D244DF7414CA}"/>
    <cellStyle name="Check Cell 2 2" xfId="9000" xr:uid="{D5EF1A1E-99C8-4013-903F-373FD2350DEF}"/>
    <cellStyle name="Check Cell 2 2 2" xfId="9001" xr:uid="{3108B4DE-78C0-4F6D-8017-805A6A759C0B}"/>
    <cellStyle name="Check Cell 2 2 3" xfId="9002" xr:uid="{851930D9-0B2D-44F4-B721-57C49A69B3F5}"/>
    <cellStyle name="Check Cell 2 2_Summary_Gap_Balance_exNIB" xfId="9003" xr:uid="{6E874B41-9B99-43B9-BA60-84A7681F57E4}"/>
    <cellStyle name="Check Cell 2 3" xfId="9004" xr:uid="{AF99A9D1-37C0-4EAA-9BE2-A35F559BAD17}"/>
    <cellStyle name="Check Cell 2_CAD-L.C." xfId="9005" xr:uid="{4BA385AD-5475-449D-B0C3-1E0D4FC97A6B}"/>
    <cellStyle name="Check Cell 3" xfId="9006" xr:uid="{AE872180-BBB5-428B-BCEB-BA4D718D740B}"/>
    <cellStyle name="Check Cell 3 2" xfId="9007" xr:uid="{8B41E05C-8701-474D-8671-BEC4F7474DE7}"/>
    <cellStyle name="Check Cell 3 3" xfId="9008" xr:uid="{BB6552BD-609A-464A-9BC6-49DEA10D8803}"/>
    <cellStyle name="Check Cell 3 4" xfId="9009" xr:uid="{9F97B5B9-6D46-4E40-9074-4D20B730A99C}"/>
    <cellStyle name="Check Cell 3_CAD-L.C." xfId="9010" xr:uid="{A3CE6BD9-12A8-441A-BE3D-8A7999E41878}"/>
    <cellStyle name="Check Cell 4" xfId="9011" xr:uid="{4743A040-F293-42A5-BECA-642DD733AA38}"/>
    <cellStyle name="checkExposure" xfId="9012" xr:uid="{57E04C61-0FAA-4B47-B56F-ABDCE14D1F83}"/>
    <cellStyle name="checkLiq" xfId="9013" xr:uid="{1B44F806-9647-4165-AA4F-28BF950B270B}"/>
    <cellStyle name="Cím" xfId="9014" xr:uid="{EC7D6FE4-B35A-4022-8674-18845B2A5203}"/>
    <cellStyle name="Címsor 1" xfId="9015" xr:uid="{31BB4337-BA94-4F32-A82D-FBA500A4DC65}"/>
    <cellStyle name="Címsor 2" xfId="9016" xr:uid="{CF4BC6B6-9E4F-4EBE-B03F-50BD42BE2FBF}"/>
    <cellStyle name="Címsor 3" xfId="9017" xr:uid="{750E06EA-E6F4-4D7F-82E1-0A6BDB27D125}"/>
    <cellStyle name="Címsor 4" xfId="9018" xr:uid="{972DD3BF-F7C8-4D57-8195-1E1FA92B31F8}"/>
    <cellStyle name="col_format_1" xfId="9019" xr:uid="{07D05CF0-C7F8-42AE-8B4D-E04027568A9E}"/>
    <cellStyle name="Comma" xfId="15" builtinId="3"/>
    <cellStyle name="Comma 10" xfId="9020" xr:uid="{2B65F0BD-0770-4632-8402-84993E6B294E}"/>
    <cellStyle name="Comma 11" xfId="9021" xr:uid="{255F59D1-77FF-48D6-B48A-526B74E355A7}"/>
    <cellStyle name="Comma 11 2" xfId="9022" xr:uid="{22843F4D-2A60-4E26-99AF-32A5F28A604B}"/>
    <cellStyle name="Comma 11_Volatility" xfId="9023" xr:uid="{A6759373-14F2-448C-8CED-AD3C19FB2B38}"/>
    <cellStyle name="Comma 12" xfId="9024" xr:uid="{1B196661-9EFE-4DC4-BF13-190123D18BFA}"/>
    <cellStyle name="Comma 13" xfId="9025" xr:uid="{4FF5E070-96B5-4AE1-85E3-7BA1427FD38C}"/>
    <cellStyle name="Comma 2" xfId="60" xr:uid="{C51EA663-7915-43F9-A666-30A2905C5C7D}"/>
    <cellStyle name="Comma 2 2" xfId="9026" xr:uid="{0D4C8836-F224-4020-95B9-E55F89B5DCFC}"/>
    <cellStyle name="Comma 2 2 2" xfId="9027" xr:uid="{821463B7-4446-46D9-A6DC-91D78F24E422}"/>
    <cellStyle name="Comma 2 2 2 2" xfId="9028" xr:uid="{38377103-6D70-4EB4-B6AA-5888BE132FB8}"/>
    <cellStyle name="Comma 2 2 2 2 2" xfId="9029" xr:uid="{C1E49BAF-C55A-42A7-BE08-F531DE8A475C}"/>
    <cellStyle name="Comma 2 2 2 2_Volatility" xfId="9030" xr:uid="{A879C2F3-08D7-4B69-860F-BE17F8E52FBB}"/>
    <cellStyle name="Comma 2 2 2 3" xfId="9031" xr:uid="{9CA8F436-52F4-4329-BEB1-E172DFBD5B88}"/>
    <cellStyle name="Comma 2 2 2_Summary_Gap_Balance_exNIB" xfId="9032" xr:uid="{348CE105-CD9B-449C-BA71-EC00A608D137}"/>
    <cellStyle name="Comma 2 2 3" xfId="9033" xr:uid="{7A3D5AE4-6569-494E-92CB-A91F2C054847}"/>
    <cellStyle name="Comma 2 2 3 2" xfId="9034" xr:uid="{EE3FE5A7-ADDA-4C79-9CBB-130E436AA2B0}"/>
    <cellStyle name="Comma 2 2 3 3" xfId="9035" xr:uid="{DD973FD7-308E-4F64-A687-6FFC294C298C}"/>
    <cellStyle name="Comma 2 2 3_Summary_Gap_Balance_exNIB" xfId="9036" xr:uid="{14CB70BA-120C-4918-A6EA-E0F4960921D3}"/>
    <cellStyle name="Comma 2 2 4" xfId="9037" xr:uid="{C17DA556-BEB6-4046-A4C9-3414E209EF84}"/>
    <cellStyle name="Comma 2 2 4 2" xfId="9038" xr:uid="{22E2948B-974F-4E31-B393-D8148BD08D34}"/>
    <cellStyle name="Comma 2 2 4_Volatility" xfId="9039" xr:uid="{A61C62D1-CD6C-4A05-B14F-4806452B0FB0}"/>
    <cellStyle name="Comma 2 2 5" xfId="9040" xr:uid="{C2D1EE4E-4384-473C-A63E-6A41A619D956}"/>
    <cellStyle name="Comma 2 2_Summary_Gap_Balance_exNIB" xfId="9041" xr:uid="{DB5F5A0D-7F7A-44F4-A9D2-ED2CE70972AC}"/>
    <cellStyle name="Comma 2 3" xfId="9042" xr:uid="{906B5952-8C88-4335-BD85-A324430DA121}"/>
    <cellStyle name="Comma 2 3 2" xfId="9043" xr:uid="{B35049F3-6B3D-430E-BFE3-288F703B1F82}"/>
    <cellStyle name="Comma 2 3_Summary_Gap_Balance_exNIB" xfId="9044" xr:uid="{4D278E8A-F97D-4F39-8950-E26DE2D81E58}"/>
    <cellStyle name="Comma 2 4" xfId="9045" xr:uid="{47E42348-20AA-4EF5-9572-EE6399900FD7}"/>
    <cellStyle name="Comma 2 4 2" xfId="9046" xr:uid="{2FA51FE8-4C85-4872-A188-4421A5CCD530}"/>
    <cellStyle name="Comma 2 4 2 2" xfId="9047" xr:uid="{544C8806-C3A2-4158-882E-4B71AD242F48}"/>
    <cellStyle name="Comma 2 4 2_Volatility" xfId="9048" xr:uid="{79F0116F-CAEF-49C6-97DD-1B0B8F9F11CE}"/>
    <cellStyle name="Comma 2 4 3" xfId="9049" xr:uid="{A0CDB4CA-78D2-4350-AC2F-DD7D1B060145}"/>
    <cellStyle name="Comma 2 4_Summary_Gap_Balance_exNIB" xfId="9050" xr:uid="{41F42735-93F4-4079-8C84-D82B6652FBD1}"/>
    <cellStyle name="Comma 2 5" xfId="9051" xr:uid="{055C53A7-626A-4E08-9B0D-F5DB8DF2B128}"/>
    <cellStyle name="Comma 2 5 2" xfId="9052" xr:uid="{B8738CD7-2B92-4AFC-9B43-6E6B3FFFC5BC}"/>
    <cellStyle name="Comma 2 5 3" xfId="9053" xr:uid="{25D5290A-FAF9-4327-B274-CC240CBDFF51}"/>
    <cellStyle name="Comma 2 5_Summary_Gap_Balance_exNIB" xfId="9054" xr:uid="{FBEE3362-D486-4876-B1A0-CCE1679E2510}"/>
    <cellStyle name="Comma 2 6" xfId="9055" xr:uid="{0042F016-8430-4D6E-9AAD-7F8F8582FAF6}"/>
    <cellStyle name="Comma 2 7" xfId="9056" xr:uid="{75C8C1A3-0FAB-4B7A-A252-3449FF949DB8}"/>
    <cellStyle name="Comma 2 7 2" xfId="9057" xr:uid="{D8442142-E839-4CE0-B5E8-DEA35362B0B9}"/>
    <cellStyle name="Comma 2 7_Volatility" xfId="9058" xr:uid="{469F4569-1550-4D9C-9244-C14C6FB9E408}"/>
    <cellStyle name="Comma 2 8" xfId="9059" xr:uid="{B5832A99-3764-475D-9C52-76F4A5DD0D2A}"/>
    <cellStyle name="Comma 2 8 2" xfId="9060" xr:uid="{A7E93008-5C2F-4C3B-89CC-CC0F48F9CE59}"/>
    <cellStyle name="Comma 2 8_Volatility" xfId="9061" xr:uid="{159FA27B-F406-4051-8EAC-EEB2B3B71670}"/>
    <cellStyle name="Comma 2_EU IRRBB1" xfId="61" xr:uid="{E5D7F0D4-BAE2-414A-B98D-27659BCE6546}"/>
    <cellStyle name="Comma 3" xfId="9062" xr:uid="{32D5F5F3-2A7D-4CBD-9F41-1BD7C8A9BA4D}"/>
    <cellStyle name="Comma 3 2" xfId="9063" xr:uid="{BAEF283D-9342-4430-9A71-3183535FC4F7}"/>
    <cellStyle name="Comma 3 2 2" xfId="9064" xr:uid="{625C6A32-AE5C-47EC-91AC-BEE9E813FBFB}"/>
    <cellStyle name="Comma 3 2 2 2" xfId="9065" xr:uid="{D8CCC1B3-6798-47E8-8585-6AD168379ADD}"/>
    <cellStyle name="Comma 3 2 2_Volatility" xfId="9066" xr:uid="{A0D9AD6F-5354-4973-BF1A-C451A8B947B1}"/>
    <cellStyle name="Comma 3 2 3" xfId="9067" xr:uid="{C582893D-A847-4EE4-AF5F-4B77420E742D}"/>
    <cellStyle name="Comma 3 2 4" xfId="9068" xr:uid="{872E1737-E9F0-4EE7-B693-7214B712630E}"/>
    <cellStyle name="Comma 3 2 5" xfId="9069" xr:uid="{935116FA-4281-4143-985C-4C963DE5E457}"/>
    <cellStyle name="Comma 3 2_Summary_Gap_Balance_exNIB" xfId="9070" xr:uid="{93516791-88BA-4716-93DA-76CE7DA2AD0B}"/>
    <cellStyle name="Comma 3 3" xfId="9071" xr:uid="{BBA55CAE-6BD5-4CD2-9307-CF9AD7E68522}"/>
    <cellStyle name="Comma 3 4" xfId="9072" xr:uid="{25423001-A93C-466D-83C9-A5107DE713AB}"/>
    <cellStyle name="Comma 3 5" xfId="9073" xr:uid="{152D6D96-AC66-47D9-B21D-2CA34CC92F46}"/>
    <cellStyle name="Comma 3 6" xfId="9074" xr:uid="{BA5BA72E-B4BC-4D0B-95E3-950D61487C67}"/>
    <cellStyle name="Comma 3_Summary_Gap_Balance_exNIB" xfId="9075" xr:uid="{FD3A71B6-A088-4AD5-AE73-E69B275A4AE0}"/>
    <cellStyle name="Comma 4" xfId="9076" xr:uid="{FEE53B85-1852-43CF-B632-CF02DDD9E959}"/>
    <cellStyle name="Comma 4 2" xfId="9077" xr:uid="{B6220B6D-5440-4803-B3FF-1D59F4DFA201}"/>
    <cellStyle name="Comma 4 2 2" xfId="9078" xr:uid="{009950BB-119F-46DA-B9FB-E46B9802FD58}"/>
    <cellStyle name="Comma 4 2 3" xfId="9079" xr:uid="{CE61827E-4FBD-4CF6-BAE4-1BB4F406CA94}"/>
    <cellStyle name="Comma 4 2 3 2" xfId="9080" xr:uid="{594989EC-1CDF-4B50-AEB1-54BDC8C6CE3E}"/>
    <cellStyle name="Comma 4 2 3_Volatility" xfId="9081" xr:uid="{37703700-483F-4020-AE9E-6C0A07D6E4E3}"/>
    <cellStyle name="Comma 4 2 4" xfId="9082" xr:uid="{A89FCE1D-E839-4C89-BE3D-D9C81CA8DF48}"/>
    <cellStyle name="Comma 4 2_Summary_Gap_Balance_exNIB" xfId="9083" xr:uid="{AEE26379-9F71-4FE6-86FF-B7BCAF2F6D6E}"/>
    <cellStyle name="Comma 4 3" xfId="9084" xr:uid="{BF4EA9A7-21D2-4DEB-8FE2-A8E140F3362C}"/>
    <cellStyle name="Comma 4 3 2" xfId="9085" xr:uid="{6ACADF84-4B39-4DF5-AD02-61A6ED188202}"/>
    <cellStyle name="Comma 4 3 3" xfId="9086" xr:uid="{0F93A9C0-2599-48EA-AD3C-B9ADB83F01B5}"/>
    <cellStyle name="Comma 4 3_Summary_Gap_Balance_exNIB" xfId="9087" xr:uid="{DC7DB55A-47C5-4E35-AF04-C5C6FB502694}"/>
    <cellStyle name="Comma 4 4" xfId="9088" xr:uid="{0AEE563D-383F-4EAB-966F-95F1F264EDEB}"/>
    <cellStyle name="Comma 4 4 2" xfId="9089" xr:uid="{B78D21BA-0EE9-4155-95FB-416450EFB34A}"/>
    <cellStyle name="Comma 4 4_Volatility" xfId="9090" xr:uid="{FC5423AC-BFDB-4F42-B05C-34E5202D35DE}"/>
    <cellStyle name="Comma 4 5" xfId="9091" xr:uid="{6A7F49E9-585D-49AD-B8EE-144F0FF78630}"/>
    <cellStyle name="Comma 4_Summary_Gap_Balance_exNIB" xfId="9092" xr:uid="{C7936857-D535-43B5-B131-8EA8BEAAFF7E}"/>
    <cellStyle name="Comma 5" xfId="9093" xr:uid="{AE1C8BDC-0D8B-4D06-B64A-C093B0064A5C}"/>
    <cellStyle name="Comma 5 2" xfId="9094" xr:uid="{AABBD77F-9E62-45EF-B3FF-9D14314B2151}"/>
    <cellStyle name="Comma 5 2 2" xfId="9095" xr:uid="{5A6E5DA9-057B-4622-B1F9-C80D4E2FEE7B}"/>
    <cellStyle name="Comma 5 2_Volatility" xfId="9096" xr:uid="{FB2070F6-1477-40DA-8504-1E6FE6DE62D8}"/>
    <cellStyle name="Comma 5_Summary_Gap_Balance_exNIB" xfId="9097" xr:uid="{F6456ED2-FC61-4CDB-876A-CC9C0A28A5A0}"/>
    <cellStyle name="Comma 6" xfId="9098" xr:uid="{7821C8BF-AE75-4F30-95D8-F7B8A5D322F8}"/>
    <cellStyle name="Comma 6 2" xfId="9099" xr:uid="{9DEAC3C4-4841-4F59-A1AA-5C41D60BCE39}"/>
    <cellStyle name="Comma 6 2 2" xfId="9100" xr:uid="{2F2AEC59-1F56-4F9D-9160-1D1D87D06643}"/>
    <cellStyle name="Comma 6 2_Volatility" xfId="9101" xr:uid="{DB1EC33A-69F2-463F-982E-155703B92AB1}"/>
    <cellStyle name="Comma 6 3" xfId="9102" xr:uid="{7A951A2A-27D4-43DE-8DFA-5E597893DE89}"/>
    <cellStyle name="Comma 6_Summary_Gap_Balance_exNIB" xfId="9103" xr:uid="{6AB74E7A-201E-40FF-9A8C-BF5829B4AB8B}"/>
    <cellStyle name="Comma 7" xfId="9104" xr:uid="{659FE4B7-F82C-4F35-85AE-47E0A4D26701}"/>
    <cellStyle name="Comma 7 2" xfId="9105" xr:uid="{52D57415-0715-4DA3-8522-DB1B21BC9E5D}"/>
    <cellStyle name="Comma 7_Volatility" xfId="9106" xr:uid="{1F89B4E3-6FB8-4566-86F0-27B184CA3258}"/>
    <cellStyle name="Comma 8" xfId="9107" xr:uid="{D60928CC-1FB8-4AF0-953E-7C16F7B06C74}"/>
    <cellStyle name="Comma 9" xfId="9108" xr:uid="{EC5E0346-1600-416E-A927-247D26B71AE3}"/>
    <cellStyle name="Comma 9 2" xfId="9109" xr:uid="{181AC5AC-10C8-48D3-8DBB-EA782008563C}"/>
    <cellStyle name="Comma 9_Volatility" xfId="9110" xr:uid="{46811C10-BDD4-41D1-B83F-26A58148DEA1}"/>
    <cellStyle name="Currency" xfId="32722" builtinId="4"/>
    <cellStyle name="Dezimal 2" xfId="9111" xr:uid="{A6B9DE56-9052-4DF3-B0BD-AC966CE8F648}"/>
    <cellStyle name="Dezimal 2 2" xfId="9112" xr:uid="{4CF0A9EB-DC41-458E-8157-847D01FE7612}"/>
    <cellStyle name="Dezimal 2 2 2" xfId="9113" xr:uid="{EA3D78DE-8572-4C17-B9DE-8315B5588367}"/>
    <cellStyle name="Dezimal 2 2 2 2" xfId="9114" xr:uid="{76A112DE-7933-422D-9FA1-505CEC883B7D}"/>
    <cellStyle name="Dezimal 2 2 2_Summary_Gap_Balance_exNIB" xfId="9115" xr:uid="{C2648372-662D-4CF0-9C52-E7B98FFE70C2}"/>
    <cellStyle name="Dezimal 2 2 3" xfId="9116" xr:uid="{D0CD5690-8A4F-48AD-9B7E-A2944276DA39}"/>
    <cellStyle name="Dezimal 2 2 4" xfId="9117" xr:uid="{E53D6DB4-1ED2-405B-BFCC-A20DF4587A26}"/>
    <cellStyle name="Dezimal 2 2_Summary_Gap_Balance_exNIB" xfId="9118" xr:uid="{750C2B0D-0669-4BDD-8F08-E3EB1F9ECA18}"/>
    <cellStyle name="Dezimal 2 3" xfId="9119" xr:uid="{3D56E04D-2304-49BD-BAAC-484293A3F096}"/>
    <cellStyle name="Dezimal 2 3 2" xfId="9120" xr:uid="{1A3E22B2-539C-4352-8EEC-1868036FFD3A}"/>
    <cellStyle name="Dezimal 2 3 3" xfId="9121" xr:uid="{067D61D0-4A1F-46FB-AD3B-FD8013D84392}"/>
    <cellStyle name="Dezimal 2 3 4" xfId="9122" xr:uid="{117E4B51-BF7D-4F9C-9C54-EF247B05CC74}"/>
    <cellStyle name="Dezimal 2 3_Summary_Gap_Balance_exNIB" xfId="9123" xr:uid="{715006A7-695F-4777-94B9-E859AA3C7F84}"/>
    <cellStyle name="Dezimal 2 4" xfId="9124" xr:uid="{4BE02BD7-7B55-412A-B1A4-82D60D99F649}"/>
    <cellStyle name="Dezimal 2 5" xfId="9125" xr:uid="{80F1BCDD-255F-4D25-AC57-75EFE7B7C29C}"/>
    <cellStyle name="Dezimal 2 5 2" xfId="9126" xr:uid="{85BAEA38-152C-405F-BFCA-F8FF35FD15D9}"/>
    <cellStyle name="Dezimal 2 5 3" xfId="9127" xr:uid="{8A7C034A-8927-4F5C-B5F7-94D1C25636B4}"/>
    <cellStyle name="Dezimal 2 5_Summary_Gap_Balance_exNIB" xfId="9128" xr:uid="{D0E8F4D9-C817-4D3B-ADC5-D26510EEB9AB}"/>
    <cellStyle name="Dezimal 2 6" xfId="9129" xr:uid="{B68BC630-1F91-4043-BA63-5C9470787968}"/>
    <cellStyle name="Dezimal 2 7" xfId="9130" xr:uid="{401847A1-814E-447E-8F14-0A6A40E9076B}"/>
    <cellStyle name="Dezimal 2 8" xfId="9131" xr:uid="{83DC2B69-92EC-441F-BE94-BA409B0B82DB}"/>
    <cellStyle name="Dezimal 2 9" xfId="9132" xr:uid="{08E16860-E9E9-4CD3-8160-CBB63F2B7C5B}"/>
    <cellStyle name="Dezimal 2_CAD-L.C." xfId="9133" xr:uid="{6B3E30A5-AE83-4B0E-A323-8FCECDA0E26D}"/>
    <cellStyle name="Dezimal 3" xfId="9134" xr:uid="{0D77EF77-2A85-4F24-BF5F-25AFD3AF91FE}"/>
    <cellStyle name="Dezimal 3 2" xfId="9135" xr:uid="{DB5129ED-A996-44B3-9A8A-D7C13C3FC408}"/>
    <cellStyle name="Dezimal 3 2 2" xfId="9136" xr:uid="{B7DFBADA-E35F-4606-A6DB-B780A16A5BF1}"/>
    <cellStyle name="Dezimal 3 2 2 2" xfId="9137" xr:uid="{770C7215-0DB8-4DFF-B929-452C22EF9467}"/>
    <cellStyle name="Dezimal 3 2 2_Summary_Gap_Balance_exNIB" xfId="9138" xr:uid="{D8E61EAB-5DEF-45C6-B2DD-4AAA23C25E8C}"/>
    <cellStyle name="Dezimal 3 2 3" xfId="9139" xr:uid="{142D6F77-9A22-435A-B693-AFE36D627B34}"/>
    <cellStyle name="Dezimal 3 2_Summary_Gap_Balance_exNIB" xfId="9140" xr:uid="{CA6414AA-713E-446F-9AB3-96F34807B11A}"/>
    <cellStyle name="Dezimal 3 3" xfId="9141" xr:uid="{A71E6CCA-0838-4AA4-8BB2-FDEE09ECE3CB}"/>
    <cellStyle name="Dezimal 3 3 2" xfId="9142" xr:uid="{08DFA0B6-855E-42F5-9365-1623F5544E87}"/>
    <cellStyle name="Dezimal 3 3 3" xfId="9143" xr:uid="{DB0EDA05-330A-4CBE-BFC0-8917FE9CC861}"/>
    <cellStyle name="Dezimal 3 3 4" xfId="9144" xr:uid="{BE34EEF9-0DA1-4ECC-8C78-89204AE73F1F}"/>
    <cellStyle name="Dezimal 3 3_Summary_Gap_Balance_exNIB" xfId="9145" xr:uid="{204D2EF5-CD04-46A7-B4D8-FE6C8E60A7D2}"/>
    <cellStyle name="Dezimal 3 4" xfId="9146" xr:uid="{92F80369-7682-48C2-AF03-72BC80180138}"/>
    <cellStyle name="Dezimal 3 5" xfId="9147" xr:uid="{9814C553-444F-48BB-84C0-FB1EBDDE7BAC}"/>
    <cellStyle name="Dezimal 3 6" xfId="9148" xr:uid="{A0A28121-9715-46E5-8880-2D70AE6C6E49}"/>
    <cellStyle name="Dezimal 3 7" xfId="9149" xr:uid="{6489E8CA-0641-4933-A61C-A2C8A93CB0EB}"/>
    <cellStyle name="Dezimal 3 8" xfId="9150" xr:uid="{A84C403E-21A7-4D7B-AC5B-3FB2FC2ED744}"/>
    <cellStyle name="Dezimal 3_CAD-L.C." xfId="9151" xr:uid="{730695C0-CC60-4DDB-A301-D2E86096D5CB}"/>
    <cellStyle name="Dezimal 4" xfId="9152" xr:uid="{9C19ED1F-9199-4828-B6C0-4F284A9EA038}"/>
    <cellStyle name="Dezimal 4 2" xfId="9153" xr:uid="{8D3DADB4-D058-474D-9131-7204B6282410}"/>
    <cellStyle name="Dezimal 4 2 2" xfId="9154" xr:uid="{6BF24B34-CFEA-49EF-9140-143C14E0B66A}"/>
    <cellStyle name="Dezimal 4 2 2 2" xfId="9155" xr:uid="{1C042BA5-0511-4142-AAAA-07D42194970B}"/>
    <cellStyle name="Dezimal 4 2 2 2 2" xfId="9156" xr:uid="{05729AEA-16AF-4326-BAD0-1C96D116E49D}"/>
    <cellStyle name="Dezimal 4 2 2 2_Summary_Gap_Balance_exNIB" xfId="9157" xr:uid="{2AD604B5-E808-4179-ABC7-BB728331182E}"/>
    <cellStyle name="Dezimal 4 2 2 3" xfId="9158" xr:uid="{03984C26-F06A-48A9-B368-7551FDC14FA8}"/>
    <cellStyle name="Dezimal 4 2 2_Summary_Gap_Balance_exNIB" xfId="9159" xr:uid="{385DBFD5-46B7-48D5-81B9-1EF98D12AADF}"/>
    <cellStyle name="Dezimal 4 2 3" xfId="9160" xr:uid="{FE6176FB-3D65-46DE-92D5-5060567E6B3F}"/>
    <cellStyle name="Dezimal 4 2 3 2" xfId="9161" xr:uid="{85FF9404-87B6-4D09-8DF7-E226D24F44F2}"/>
    <cellStyle name="Dezimal 4 2 3 3" xfId="9162" xr:uid="{A5BF1073-C62F-476B-815D-7EA68750A8EC}"/>
    <cellStyle name="Dezimal 4 2 3 4" xfId="9163" xr:uid="{D7E9A0F2-3F6B-429A-AC70-3A4EDD213A5F}"/>
    <cellStyle name="Dezimal 4 2 3_Summary_Gap_Balance_exNIB" xfId="9164" xr:uid="{83A77C5F-91D5-490D-A278-E99260FB0BDE}"/>
    <cellStyle name="Dezimal 4 2 4" xfId="9165" xr:uid="{2CC2EC2E-6139-4DA4-87C6-9F7B4BC57E56}"/>
    <cellStyle name="Dezimal 4 2 5" xfId="9166" xr:uid="{2D7BDE68-8950-41AF-A752-D8457AD13785}"/>
    <cellStyle name="Dezimal 4 2 6" xfId="9167" xr:uid="{03BF0272-DAEF-4538-93CC-9D72369E0EC5}"/>
    <cellStyle name="Dezimal 4 2 7" xfId="9168" xr:uid="{1504E03F-71DE-4FF5-895F-6022AB36170C}"/>
    <cellStyle name="Dezimal 4 2 8" xfId="9169" xr:uid="{418ECA6E-6431-416D-BFE5-B854BF1A83BA}"/>
    <cellStyle name="Dezimal 4 2_CAD-L.C." xfId="9170" xr:uid="{60BF9392-C0D0-4306-B640-E6C0A9C60A44}"/>
    <cellStyle name="Dezimal 4 3" xfId="9171" xr:uid="{968F03C3-4DBE-40BA-8130-28723E3A9877}"/>
    <cellStyle name="Dezimal 4 3 2" xfId="9172" xr:uid="{7D9181D6-9BD4-4160-AAF0-6EF30DD7A426}"/>
    <cellStyle name="Dezimal 4 3 2 2" xfId="9173" xr:uid="{7A13A8FC-8535-4CE2-9048-105C1CE0662F}"/>
    <cellStyle name="Dezimal 4 3 2_Summary_Gap_Balance_exNIB" xfId="9174" xr:uid="{587A365F-ECC8-45B8-A1F4-99552787663E}"/>
    <cellStyle name="Dezimal 4 3 3" xfId="9175" xr:uid="{635528C6-7DE3-4FD2-AD99-C411AFB75986}"/>
    <cellStyle name="Dezimal 4 3_Summary_Gap_Balance_exNIB" xfId="9176" xr:uid="{79983234-4473-42F0-99EF-9CC0978D1D83}"/>
    <cellStyle name="Dezimal 4 4" xfId="9177" xr:uid="{679CECC6-0CF8-465D-87CC-06020E093625}"/>
    <cellStyle name="Dezimal 4 4 2" xfId="9178" xr:uid="{FD43A0E4-99A9-4C12-83EC-BA981DDE3CD6}"/>
    <cellStyle name="Dezimal 4 4 3" xfId="9179" xr:uid="{AE281D7A-1C5B-46C4-A5DA-36CE7D5EEE92}"/>
    <cellStyle name="Dezimal 4 4 4" xfId="9180" xr:uid="{38564BE9-4FFA-47E1-B274-440D2E7E8FD9}"/>
    <cellStyle name="Dezimal 4 4_Summary_Gap_Balance_exNIB" xfId="9181" xr:uid="{29EED001-B7B8-4513-9CA2-E17495FCCBFB}"/>
    <cellStyle name="Dezimal 4 5" xfId="9182" xr:uid="{2F2F2FCF-FEA0-4672-A75E-B823E3866B26}"/>
    <cellStyle name="Dezimal 4 6" xfId="9183" xr:uid="{C3FEDA2F-54E5-4952-9DA4-FCCE7213947D}"/>
    <cellStyle name="Dezimal 4 7" xfId="9184" xr:uid="{6861216A-6525-4522-8284-802D7E5C84AF}"/>
    <cellStyle name="Dezimal 4 8" xfId="9185" xr:uid="{0C88F479-40DB-453C-AF36-0074A790C98D}"/>
    <cellStyle name="Dezimal 4 9" xfId="9186" xr:uid="{123B38A0-CA5E-48F0-9AF9-4CE8944B7DD1}"/>
    <cellStyle name="Dezimal 4_CAD-L.C." xfId="9187" xr:uid="{3915E150-A5A5-4514-B6E9-918775608BEE}"/>
    <cellStyle name="Dezimal 5" xfId="9188" xr:uid="{FA08DC36-24F1-469B-A2D1-7E644252751A}"/>
    <cellStyle name="Dezimal 5 2" xfId="9189" xr:uid="{2EE1122A-10B6-4D09-840E-556D80A673A7}"/>
    <cellStyle name="Dezimal 5 3" xfId="9190" xr:uid="{B88AE7EF-E74C-4E1F-BF94-26C52E236624}"/>
    <cellStyle name="Eingabe" xfId="45" xr:uid="{39B038F2-8327-47A4-B2BC-579CA5A1D501}"/>
    <cellStyle name="Einheit" xfId="9191" xr:uid="{536A2D6C-1B6C-4797-AE7C-218726DAE510}"/>
    <cellStyle name="Ellenőrzőcella" xfId="9192" xr:uid="{F3FDA03F-6227-49E1-A164-A2AB7B9101C6}"/>
    <cellStyle name="Encabezado 4" xfId="9193" xr:uid="{E2F5460D-6A97-4395-96EC-4D104A3934CC}"/>
    <cellStyle name="Énfasis1" xfId="9194" xr:uid="{CD29503D-AFC4-45A0-9C15-DFA4EE223E98}"/>
    <cellStyle name="Énfasis2" xfId="9195" xr:uid="{4DA25F33-4B51-4543-BCB9-B1476E5F831F}"/>
    <cellStyle name="Énfasis3" xfId="9196" xr:uid="{FA96A582-988F-4248-962E-49437BFEDF86}"/>
    <cellStyle name="Énfasis4" xfId="9197" xr:uid="{9BF338F3-FD62-4B6D-AE49-B668F38CB6CE}"/>
    <cellStyle name="Énfasis5" xfId="9198" xr:uid="{AD8E9721-6FBB-4DA0-B97E-D0BC556818C7}"/>
    <cellStyle name="Énfasis6" xfId="9199" xr:uid="{B77676EE-51AE-45CF-9B5F-45BAD1577460}"/>
    <cellStyle name="Entrada" xfId="9200" xr:uid="{70911E72-F0C3-4464-BD88-9A563B37080F}"/>
    <cellStyle name="Entrada 2" xfId="9201" xr:uid="{A89C7D33-2981-4D97-97E9-0755C60E9C71}"/>
    <cellStyle name="Entrada 2 10" xfId="9202" xr:uid="{2B60F0F5-8FCB-4229-9AD1-D5C13AFFCCF7}"/>
    <cellStyle name="Entrada 2 10 2" xfId="9203" xr:uid="{1624A03D-D15D-4BC3-9E9F-4B03AC4A1EDE}"/>
    <cellStyle name="Entrada 2 10 2 2" xfId="9204" xr:uid="{B520F2D3-643D-4F97-9A0A-2C42FF81FE52}"/>
    <cellStyle name="Entrada 2 10 2 2 2" xfId="9205" xr:uid="{F0063440-BDC6-4247-8EBD-35C3FAB4D532}"/>
    <cellStyle name="Entrada 2 10 2 2 2 2" xfId="9206" xr:uid="{A86A9BF8-D894-4264-A822-E93C875909B2}"/>
    <cellStyle name="Entrada 2 10 2 2 2_Volatility" xfId="9207" xr:uid="{E2989B81-0B99-498E-B1DC-E25EE6972DF9}"/>
    <cellStyle name="Entrada 2 10 2 2 3" xfId="9208" xr:uid="{4828C8CD-C975-4F3A-A249-F2F8875203D5}"/>
    <cellStyle name="Entrada 2 10 2 2_Volatility" xfId="9209" xr:uid="{DA948536-D011-4720-A960-9F4D1ECE133E}"/>
    <cellStyle name="Entrada 2 10 2 3" xfId="9210" xr:uid="{4D9359DA-DEC3-4BF4-827B-0C381BDFA4F3}"/>
    <cellStyle name="Entrada 2 10 2 3 2" xfId="9211" xr:uid="{1D0B983B-950B-4FDB-9142-330AE0A9620A}"/>
    <cellStyle name="Entrada 2 10 2 3 2 2" xfId="9212" xr:uid="{682FBD08-7685-48F6-9208-4E80B33A530F}"/>
    <cellStyle name="Entrada 2 10 2 3 2_Volatility" xfId="9213" xr:uid="{1BEA1C12-8BE1-42D8-A5FA-7B00FB9807C8}"/>
    <cellStyle name="Entrada 2 10 2 3 3" xfId="9214" xr:uid="{D9DCCA14-6F40-44FC-8180-00860B151166}"/>
    <cellStyle name="Entrada 2 10 2 3_Volatility" xfId="9215" xr:uid="{641E0A97-397B-4BA6-95AB-FA46CFC34C8A}"/>
    <cellStyle name="Entrada 2 10 2 4" xfId="9216" xr:uid="{5AE984AE-26DE-4AA8-8E70-7DEC6D89CFAC}"/>
    <cellStyle name="Entrada 2 10 2 4 2" xfId="9217" xr:uid="{0B71EE31-6110-4E6C-96FC-9FF94B102067}"/>
    <cellStyle name="Entrada 2 10 2 4_Volatility" xfId="9218" xr:uid="{E66B96FF-E9EC-45AC-844D-89C6FC033D19}"/>
    <cellStyle name="Entrada 2 10 2 5" xfId="9219" xr:uid="{B49CA6BD-89D0-4BFB-B4D2-4BBFA6B4D9C6}"/>
    <cellStyle name="Entrada 2 10 2_Volatility" xfId="9220" xr:uid="{BBE4322F-F9A8-4668-83DC-C7674FAAB5FB}"/>
    <cellStyle name="Entrada 2 10 3" xfId="9221" xr:uid="{B7CCEE48-CD8B-4333-AB60-4B41CD78BC9C}"/>
    <cellStyle name="Entrada 2 10 3 2" xfId="9222" xr:uid="{71115C0B-AF2C-4C3A-966C-A777EE743A99}"/>
    <cellStyle name="Entrada 2 10 3 2 2" xfId="9223" xr:uid="{2E8144C7-9C94-423B-AEC3-5DDC304F0540}"/>
    <cellStyle name="Entrada 2 10 3 2_Volatility" xfId="9224" xr:uid="{883B5AC8-B577-4A52-BC03-8DE2C00BB59F}"/>
    <cellStyle name="Entrada 2 10 3 3" xfId="9225" xr:uid="{2140A299-6D86-4A90-BCA8-870660B0E331}"/>
    <cellStyle name="Entrada 2 10 3_Volatility" xfId="9226" xr:uid="{0DC8ABB2-C927-46F5-8956-18D4E2C0BD1D}"/>
    <cellStyle name="Entrada 2 10 4" xfId="9227" xr:uid="{31E21949-6E3C-412A-BCF0-642860A0A04F}"/>
    <cellStyle name="Entrada 2 10 4 2" xfId="9228" xr:uid="{A1CCD4ED-6098-4591-B57C-9ABBF36934E1}"/>
    <cellStyle name="Entrada 2 10 4_Volatility" xfId="9229" xr:uid="{89DB31AE-5EB5-4C9B-8200-F803157BDDCA}"/>
    <cellStyle name="Entrada 2 10 5" xfId="9230" xr:uid="{055D76C5-F7FD-4588-A15C-17DD0EA27765}"/>
    <cellStyle name="Entrada 2 10_Volatility" xfId="9231" xr:uid="{A1EB94EB-E547-45B2-9C4E-9D5DB5D4BF5E}"/>
    <cellStyle name="Entrada 2 11" xfId="9232" xr:uid="{8E1B286C-BC90-4D2A-A937-C2E622FC153B}"/>
    <cellStyle name="Entrada 2 11 2" xfId="9233" xr:uid="{C5CD49A7-FCA5-4727-BD75-50EDF9C0E023}"/>
    <cellStyle name="Entrada 2 11 2 2" xfId="9234" xr:uid="{C6FA5161-6761-496F-9C9B-86916008500A}"/>
    <cellStyle name="Entrada 2 11 2 2 2" xfId="9235" xr:uid="{4B26BD46-6FC4-4857-BDBB-C14FC0DE4130}"/>
    <cellStyle name="Entrada 2 11 2 2 2 2" xfId="9236" xr:uid="{A5D1C08F-559E-4260-A695-57C7E616F86D}"/>
    <cellStyle name="Entrada 2 11 2 2 2_Volatility" xfId="9237" xr:uid="{2B785762-32FE-4031-8ACB-716DA80D1AA3}"/>
    <cellStyle name="Entrada 2 11 2 2 3" xfId="9238" xr:uid="{4374C3BB-0464-495B-975B-FD62F8F3D83F}"/>
    <cellStyle name="Entrada 2 11 2 2_Volatility" xfId="9239" xr:uid="{CBDB6788-9C60-4513-8D49-EC4CC053B40B}"/>
    <cellStyle name="Entrada 2 11 2 3" xfId="9240" xr:uid="{2830EB84-C2C0-4A92-A69D-96FE03C586B9}"/>
    <cellStyle name="Entrada 2 11 2 3 2" xfId="9241" xr:uid="{3968F08E-1C6F-4B47-944F-29E3A632B9B5}"/>
    <cellStyle name="Entrada 2 11 2 3 2 2" xfId="9242" xr:uid="{46EDA9DB-C35F-4B7D-970E-89CE35992158}"/>
    <cellStyle name="Entrada 2 11 2 3 2_Volatility" xfId="9243" xr:uid="{66B1CC41-FCC3-4AFD-B3CA-2CE696DE4551}"/>
    <cellStyle name="Entrada 2 11 2 3 3" xfId="9244" xr:uid="{BCDC4584-C4A2-471C-96E6-C8803251A0F8}"/>
    <cellStyle name="Entrada 2 11 2 3_Volatility" xfId="9245" xr:uid="{E1F59807-03B3-4A72-BBAA-2C126938DF42}"/>
    <cellStyle name="Entrada 2 11 2 4" xfId="9246" xr:uid="{3992F2A5-E38C-4A87-80D9-C53149AA3A66}"/>
    <cellStyle name="Entrada 2 11 2 4 2" xfId="9247" xr:uid="{84605B3D-4C2D-4B4F-A5A3-9344A1F80F35}"/>
    <cellStyle name="Entrada 2 11 2 4_Volatility" xfId="9248" xr:uid="{258B83F7-D20F-4CAF-A39E-D52283C69855}"/>
    <cellStyle name="Entrada 2 11 2 5" xfId="9249" xr:uid="{34C8A9F9-8898-488D-ADB4-EC470C412F87}"/>
    <cellStyle name="Entrada 2 11 2_Volatility" xfId="9250" xr:uid="{2EC967FF-BDE0-40AB-B419-D01DB5D25A95}"/>
    <cellStyle name="Entrada 2 11 3" xfId="9251" xr:uid="{64442E7F-80A8-4D67-B92E-76CF797E615B}"/>
    <cellStyle name="Entrada 2 11 3 2" xfId="9252" xr:uid="{5BC538AF-F0F6-4E87-A9C2-D08216CB97BF}"/>
    <cellStyle name="Entrada 2 11 3 2 2" xfId="9253" xr:uid="{69C32250-C960-4E7C-97A5-6AAD34ECEDD8}"/>
    <cellStyle name="Entrada 2 11 3 2_Volatility" xfId="9254" xr:uid="{F1CC6183-B34B-4092-AC14-19135AD6417B}"/>
    <cellStyle name="Entrada 2 11 3 3" xfId="9255" xr:uid="{AF7144EB-A3DA-4D1A-A49F-853EEE8499C7}"/>
    <cellStyle name="Entrada 2 11 3_Volatility" xfId="9256" xr:uid="{A551D570-A577-42C5-A334-5C5CBC6F5A9C}"/>
    <cellStyle name="Entrada 2 11 4" xfId="9257" xr:uid="{C83ED904-5E75-4B42-AD19-F7CB20F0707F}"/>
    <cellStyle name="Entrada 2 11 4 2" xfId="9258" xr:uid="{4E73AF6E-1806-46B7-B14F-DDD50524F674}"/>
    <cellStyle name="Entrada 2 11 4_Volatility" xfId="9259" xr:uid="{B7400169-83F9-49B5-8968-9A893BAE89A2}"/>
    <cellStyle name="Entrada 2 11 5" xfId="9260" xr:uid="{8C3132C6-7289-4218-A93A-AC298149D9AC}"/>
    <cellStyle name="Entrada 2 11_Volatility" xfId="9261" xr:uid="{F649DF98-9124-45DE-8CD5-4C663E774999}"/>
    <cellStyle name="Entrada 2 12" xfId="9262" xr:uid="{75435C99-565C-48F8-B9E7-9D93E8497BFD}"/>
    <cellStyle name="Entrada 2 12 2" xfId="9263" xr:uid="{1F553598-3A0C-465F-B217-54AE1949CFC8}"/>
    <cellStyle name="Entrada 2 12 2 2" xfId="9264" xr:uid="{3EA3791A-D2E8-4C3D-A3B6-D4EBFC961689}"/>
    <cellStyle name="Entrada 2 12 2 2 2" xfId="9265" xr:uid="{612A9F53-B814-4945-B646-0032DA82BE8C}"/>
    <cellStyle name="Entrada 2 12 2 2 2 2" xfId="9266" xr:uid="{22B77F47-5945-4F3E-8E98-8830D79CD3EE}"/>
    <cellStyle name="Entrada 2 12 2 2 2_Volatility" xfId="9267" xr:uid="{0268EA74-D112-49F8-AF66-6472276A2D9C}"/>
    <cellStyle name="Entrada 2 12 2 2 3" xfId="9268" xr:uid="{66F8040F-6448-4FD8-8383-F41173504A08}"/>
    <cellStyle name="Entrada 2 12 2 2_Volatility" xfId="9269" xr:uid="{E9F6256A-16FC-4487-89D2-2223F22AA295}"/>
    <cellStyle name="Entrada 2 12 2 3" xfId="9270" xr:uid="{123BDAF6-B063-4B87-AA63-B2042CF5983A}"/>
    <cellStyle name="Entrada 2 12 2 3 2" xfId="9271" xr:uid="{FFED1292-14DC-45B8-BB6C-F83A98EC8BE3}"/>
    <cellStyle name="Entrada 2 12 2 3 2 2" xfId="9272" xr:uid="{5C919E50-8F2C-4D34-8E09-A0436E836488}"/>
    <cellStyle name="Entrada 2 12 2 3 2_Volatility" xfId="9273" xr:uid="{C3E3C2B0-B179-4727-8EAE-77B7DFD35F70}"/>
    <cellStyle name="Entrada 2 12 2 3 3" xfId="9274" xr:uid="{6C82FA2D-4675-47A3-9670-C65F7BBF7EB0}"/>
    <cellStyle name="Entrada 2 12 2 3_Volatility" xfId="9275" xr:uid="{22409E34-C5CB-4299-B702-837C16982C75}"/>
    <cellStyle name="Entrada 2 12 2 4" xfId="9276" xr:uid="{A82FE3FC-AE3B-4D6A-B665-4F0920C8885A}"/>
    <cellStyle name="Entrada 2 12 2 4 2" xfId="9277" xr:uid="{521AB0F5-B8AE-4B79-9D59-4F7F4C538EF2}"/>
    <cellStyle name="Entrada 2 12 2 4_Volatility" xfId="9278" xr:uid="{9EAFE15E-5177-4FF4-A759-AC4ED6BCFCE8}"/>
    <cellStyle name="Entrada 2 12 2 5" xfId="9279" xr:uid="{B1BF704A-5106-402F-A2E0-7E5C73283854}"/>
    <cellStyle name="Entrada 2 12 2_Volatility" xfId="9280" xr:uid="{E29718B8-2C65-4244-845B-72EF85FE8969}"/>
    <cellStyle name="Entrada 2 12 3" xfId="9281" xr:uid="{4A84EB59-350B-46E4-BF3E-B38617D113C3}"/>
    <cellStyle name="Entrada 2 12 3 2" xfId="9282" xr:uid="{B29AC7AA-594C-41D1-B350-C34A29C08C71}"/>
    <cellStyle name="Entrada 2 12 3 2 2" xfId="9283" xr:uid="{4C173480-3604-4AFE-A50C-FE3309C32F3A}"/>
    <cellStyle name="Entrada 2 12 3 2_Volatility" xfId="9284" xr:uid="{7C01DDAB-7CED-40FF-BE44-EFDBB845DA12}"/>
    <cellStyle name="Entrada 2 12 3 3" xfId="9285" xr:uid="{3AF24A79-3918-42B3-90C3-8F1772041B5C}"/>
    <cellStyle name="Entrada 2 12 3_Volatility" xfId="9286" xr:uid="{3083D93F-9626-432A-9E27-8BA1DC569A26}"/>
    <cellStyle name="Entrada 2 12 4" xfId="9287" xr:uid="{F07EC940-96D0-42EB-9574-9E0A6C742754}"/>
    <cellStyle name="Entrada 2 12 4 2" xfId="9288" xr:uid="{225EC444-E76D-464F-9B02-326167528EF3}"/>
    <cellStyle name="Entrada 2 12 4_Volatility" xfId="9289" xr:uid="{00E0443E-3609-4533-AA61-0CB7EB352C76}"/>
    <cellStyle name="Entrada 2 12 5" xfId="9290" xr:uid="{39523602-0821-48B0-93DF-8800E8937528}"/>
    <cellStyle name="Entrada 2 12_Volatility" xfId="9291" xr:uid="{204A2A03-D40D-4076-AB1D-CD52367039D5}"/>
    <cellStyle name="Entrada 2 13" xfId="9292" xr:uid="{873BF55E-8BB5-4BA4-893F-B79A6A72B81E}"/>
    <cellStyle name="Entrada 2 13 2" xfId="9293" xr:uid="{2A938ECC-9FF1-4D46-9A29-3422FD091D20}"/>
    <cellStyle name="Entrada 2 13 2 2" xfId="9294" xr:uid="{298CF0DB-FE03-4AC7-B90E-F40FA01A4277}"/>
    <cellStyle name="Entrada 2 13 2 2 2" xfId="9295" xr:uid="{6B9F10F2-7842-459C-BDD3-9F72D7837120}"/>
    <cellStyle name="Entrada 2 13 2 2 2 2" xfId="9296" xr:uid="{11526324-F140-4165-AD60-40FB40C8E694}"/>
    <cellStyle name="Entrada 2 13 2 2 2_Volatility" xfId="9297" xr:uid="{68AA31EF-CB6E-40E2-BFD4-282184B71B61}"/>
    <cellStyle name="Entrada 2 13 2 2 3" xfId="9298" xr:uid="{5732FBA9-8F4E-49BB-9C9F-7B47EF3E165F}"/>
    <cellStyle name="Entrada 2 13 2 2_Volatility" xfId="9299" xr:uid="{37FEFEC5-E0BA-4901-BA37-913DF9F24D42}"/>
    <cellStyle name="Entrada 2 13 2 3" xfId="9300" xr:uid="{06E9F803-2704-4BEA-B1F6-2DAC476A5B5F}"/>
    <cellStyle name="Entrada 2 13 2 3 2" xfId="9301" xr:uid="{C1D64E3C-9CC6-4E96-82E8-0C69FA26B5E9}"/>
    <cellStyle name="Entrada 2 13 2 3 2 2" xfId="9302" xr:uid="{67D482E1-D5B6-495E-92A3-A36F5F1C88EC}"/>
    <cellStyle name="Entrada 2 13 2 3 2_Volatility" xfId="9303" xr:uid="{36949857-E025-48DD-9624-DD95D997B866}"/>
    <cellStyle name="Entrada 2 13 2 3 3" xfId="9304" xr:uid="{69014777-803A-43E9-9FCA-EE127D56A667}"/>
    <cellStyle name="Entrada 2 13 2 3_Volatility" xfId="9305" xr:uid="{5CB74E9E-AC73-4F05-ACE9-10B4EB6C9F2F}"/>
    <cellStyle name="Entrada 2 13 2 4" xfId="9306" xr:uid="{BCC02F40-F718-469D-A40E-92CFC22FAE73}"/>
    <cellStyle name="Entrada 2 13 2 4 2" xfId="9307" xr:uid="{AAA45156-2906-4B05-9E7E-A0601B9464CD}"/>
    <cellStyle name="Entrada 2 13 2 4_Volatility" xfId="9308" xr:uid="{F1559B3C-FCC3-4EDC-B797-DA566E1D2F09}"/>
    <cellStyle name="Entrada 2 13 2 5" xfId="9309" xr:uid="{67B3F2ED-488E-4714-9820-6C9440B02864}"/>
    <cellStyle name="Entrada 2 13 2_Volatility" xfId="9310" xr:uid="{732A55B8-908D-4DDC-AF13-C09A6989F901}"/>
    <cellStyle name="Entrada 2 13 3" xfId="9311" xr:uid="{8170C2DB-E118-4801-ACAA-F49552359BF8}"/>
    <cellStyle name="Entrada 2 13 3 2" xfId="9312" xr:uid="{8CE27771-7106-4018-A6D4-88C47A22FB0A}"/>
    <cellStyle name="Entrada 2 13 3 2 2" xfId="9313" xr:uid="{BDCBAA40-61EE-49C4-B16D-2EC794468BC1}"/>
    <cellStyle name="Entrada 2 13 3 2_Volatility" xfId="9314" xr:uid="{E2264BBE-3FEC-42EA-8C0C-73E7DF2CF28E}"/>
    <cellStyle name="Entrada 2 13 3 3" xfId="9315" xr:uid="{1FCA9DB6-379D-42A8-84AA-E92925F1B23C}"/>
    <cellStyle name="Entrada 2 13 3_Volatility" xfId="9316" xr:uid="{3B8FA499-1301-4949-8606-CB705F4759B0}"/>
    <cellStyle name="Entrada 2 13 4" xfId="9317" xr:uid="{FCB9A089-9FA2-412F-9B18-7842A9BF9621}"/>
    <cellStyle name="Entrada 2 13 4 2" xfId="9318" xr:uid="{17C560EA-9290-446F-A8B7-82C6D79B47B8}"/>
    <cellStyle name="Entrada 2 13 4_Volatility" xfId="9319" xr:uid="{750FA1E2-987A-41A9-92DD-C54009E6B819}"/>
    <cellStyle name="Entrada 2 13 5" xfId="9320" xr:uid="{26E9A5A1-01D2-4523-9CDA-94C73C83D473}"/>
    <cellStyle name="Entrada 2 13_Volatility" xfId="9321" xr:uid="{49F525CD-E9F6-4DEB-8F49-AE3405A27B9F}"/>
    <cellStyle name="Entrada 2 14" xfId="9322" xr:uid="{980EC680-E7F7-458D-A67C-EAFB1EE6EAAE}"/>
    <cellStyle name="Entrada 2 14 2" xfId="9323" xr:uid="{5C9F5F71-1AAC-456D-AF52-D1CD82B123BC}"/>
    <cellStyle name="Entrada 2 14 2 2" xfId="9324" xr:uid="{D6AEAB6C-3B1D-4C91-A70E-53418300F12C}"/>
    <cellStyle name="Entrada 2 14 2 2 2" xfId="9325" xr:uid="{8F7D7378-CD4E-4C93-BAED-C30172821CED}"/>
    <cellStyle name="Entrada 2 14 2 2 2 2" xfId="9326" xr:uid="{50654AE2-B9A6-4ECD-ADEC-0FABE185C1EC}"/>
    <cellStyle name="Entrada 2 14 2 2 2_Volatility" xfId="9327" xr:uid="{C60F3C7F-3457-426C-A520-078662583A71}"/>
    <cellStyle name="Entrada 2 14 2 2 3" xfId="9328" xr:uid="{5799466F-7FCE-4C4F-A413-81D917950DF6}"/>
    <cellStyle name="Entrada 2 14 2 2_Volatility" xfId="9329" xr:uid="{C85EEEB1-FF83-4077-81BB-EAC25F5B85A5}"/>
    <cellStyle name="Entrada 2 14 2 3" xfId="9330" xr:uid="{879085AC-FAF2-48C9-B554-F1BB7CC09774}"/>
    <cellStyle name="Entrada 2 14 2 3 2" xfId="9331" xr:uid="{0ACC7FDF-C84A-4C5A-A5B0-C1C64EE6117C}"/>
    <cellStyle name="Entrada 2 14 2 3 2 2" xfId="9332" xr:uid="{D5240EF1-8330-4FAA-92E5-5A426A14896E}"/>
    <cellStyle name="Entrada 2 14 2 3 2_Volatility" xfId="9333" xr:uid="{43670A03-32E6-4FBC-BFDE-7BBD48F25871}"/>
    <cellStyle name="Entrada 2 14 2 3 3" xfId="9334" xr:uid="{89639811-0AB4-4A04-921F-B1A243936198}"/>
    <cellStyle name="Entrada 2 14 2 3_Volatility" xfId="9335" xr:uid="{35528164-E33D-416C-80A4-3499C9719DAC}"/>
    <cellStyle name="Entrada 2 14 2 4" xfId="9336" xr:uid="{3E6232D8-3B00-4FBB-9277-7BFF2CB7F84F}"/>
    <cellStyle name="Entrada 2 14 2 4 2" xfId="9337" xr:uid="{1F73E7B1-776D-4A86-AA85-2B44A37188F2}"/>
    <cellStyle name="Entrada 2 14 2 4_Volatility" xfId="9338" xr:uid="{0A219129-6CE4-4A0B-9A6D-BA12EB29267A}"/>
    <cellStyle name="Entrada 2 14 2 5" xfId="9339" xr:uid="{04592928-9E9D-4069-972C-F64079570E6B}"/>
    <cellStyle name="Entrada 2 14 2_Volatility" xfId="9340" xr:uid="{5CDA8070-787B-4C1B-992E-159CCCDF0D79}"/>
    <cellStyle name="Entrada 2 14 3" xfId="9341" xr:uid="{F88304F2-CCE7-44E6-B76A-59193F49A152}"/>
    <cellStyle name="Entrada 2 14 3 2" xfId="9342" xr:uid="{752C6265-A77D-4BAA-AD73-F7AC70E5BC68}"/>
    <cellStyle name="Entrada 2 14 3 2 2" xfId="9343" xr:uid="{2CACECE9-EAB0-48BA-B808-5DD6969F9353}"/>
    <cellStyle name="Entrada 2 14 3 2_Volatility" xfId="9344" xr:uid="{889670C0-ECAF-4087-AFE4-32ABFA733D2E}"/>
    <cellStyle name="Entrada 2 14 3 3" xfId="9345" xr:uid="{4D402E71-1EC4-40F2-91D0-844453B6CF65}"/>
    <cellStyle name="Entrada 2 14 3_Volatility" xfId="9346" xr:uid="{3E54F83C-E32A-4CDF-8AC6-531D9802B264}"/>
    <cellStyle name="Entrada 2 14 4" xfId="9347" xr:uid="{B94F6B28-A9BC-4C51-BABA-C51442F3B970}"/>
    <cellStyle name="Entrada 2 14 4 2" xfId="9348" xr:uid="{A853A9C7-E890-407B-B6F3-FD853AD03DFA}"/>
    <cellStyle name="Entrada 2 14 4_Volatility" xfId="9349" xr:uid="{72FD93C7-3C82-48E8-92BF-926E92948641}"/>
    <cellStyle name="Entrada 2 14 5" xfId="9350" xr:uid="{E4EB761F-3451-4633-AC43-DB8AD53F905F}"/>
    <cellStyle name="Entrada 2 14_Volatility" xfId="9351" xr:uid="{CD8522CB-66B4-4A94-B2AB-B088114F7DEE}"/>
    <cellStyle name="Entrada 2 15" xfId="9352" xr:uid="{70E14758-F988-487C-8FE5-E2F6C41DD2FB}"/>
    <cellStyle name="Entrada 2 15 2" xfId="9353" xr:uid="{3723D10D-F49C-421F-87C7-EA2FB5298D57}"/>
    <cellStyle name="Entrada 2 15 2 2" xfId="9354" xr:uid="{8B9DAF30-82FF-4943-A52A-FCC7CDE8BAC1}"/>
    <cellStyle name="Entrada 2 15 2 2 2" xfId="9355" xr:uid="{BEC8C8CE-D443-4486-83E0-20C06D521821}"/>
    <cellStyle name="Entrada 2 15 2 2 2 2" xfId="9356" xr:uid="{557B86BA-58B1-48B0-88FF-83678272545D}"/>
    <cellStyle name="Entrada 2 15 2 2 2_Volatility" xfId="9357" xr:uid="{EC1BB76D-3161-44BD-9E0B-6DB5F38FDBFB}"/>
    <cellStyle name="Entrada 2 15 2 2 3" xfId="9358" xr:uid="{15F1141C-3784-4AD8-8E89-D306F281BAAB}"/>
    <cellStyle name="Entrada 2 15 2 2_Volatility" xfId="9359" xr:uid="{208559F8-0649-44FA-B782-D50F6E660C27}"/>
    <cellStyle name="Entrada 2 15 2 3" xfId="9360" xr:uid="{CB180354-46C7-4A29-B0BC-0FE9A05567F0}"/>
    <cellStyle name="Entrada 2 15 2 3 2" xfId="9361" xr:uid="{8A27F0BD-9700-4A78-BA4B-57B1579E38A8}"/>
    <cellStyle name="Entrada 2 15 2 3 2 2" xfId="9362" xr:uid="{DB1C729D-1B08-45DF-9395-AE3ADA99B189}"/>
    <cellStyle name="Entrada 2 15 2 3 2_Volatility" xfId="9363" xr:uid="{E83BA027-5674-469D-97C8-29CE15469012}"/>
    <cellStyle name="Entrada 2 15 2 3 3" xfId="9364" xr:uid="{C9CCC8F7-7871-4F99-B542-9FF1AE06E260}"/>
    <cellStyle name="Entrada 2 15 2 3_Volatility" xfId="9365" xr:uid="{6F149FDD-0296-4E04-A98D-015D68200A08}"/>
    <cellStyle name="Entrada 2 15 2 4" xfId="9366" xr:uid="{5611C641-F9C1-40F8-B747-F41DB54064CA}"/>
    <cellStyle name="Entrada 2 15 2 4 2" xfId="9367" xr:uid="{32340C13-6BF5-48C2-92DA-70C2CB3399E0}"/>
    <cellStyle name="Entrada 2 15 2 4_Volatility" xfId="9368" xr:uid="{777772FF-DF52-47CA-9335-C40202B93A8C}"/>
    <cellStyle name="Entrada 2 15 2 5" xfId="9369" xr:uid="{A4FE9D94-ED2F-4849-95F8-FEA9B7333EAA}"/>
    <cellStyle name="Entrada 2 15 2_Volatility" xfId="9370" xr:uid="{13079B5E-75D8-4F1A-8E1C-A7C6F5A86859}"/>
    <cellStyle name="Entrada 2 15 3" xfId="9371" xr:uid="{EBCC886B-AF4A-4029-91A6-C2FC948DE013}"/>
    <cellStyle name="Entrada 2 15 3 2" xfId="9372" xr:uid="{D6B854E0-0799-47FF-AF44-B7435BE03A1B}"/>
    <cellStyle name="Entrada 2 15 3 2 2" xfId="9373" xr:uid="{9468BC8A-3349-4999-8EA1-F6EA3459C52E}"/>
    <cellStyle name="Entrada 2 15 3 2_Volatility" xfId="9374" xr:uid="{7B8A227E-C242-4709-8EBD-716321E58AA2}"/>
    <cellStyle name="Entrada 2 15 3 3" xfId="9375" xr:uid="{E8C4FB32-6796-44F6-BDED-DCAEA088D9AA}"/>
    <cellStyle name="Entrada 2 15 3_Volatility" xfId="9376" xr:uid="{BF7094A7-4070-4A72-83F3-7D1FDD0FA020}"/>
    <cellStyle name="Entrada 2 15 4" xfId="9377" xr:uid="{1F4ABA9E-8424-4E2F-8596-A3BBE84732F1}"/>
    <cellStyle name="Entrada 2 15 4 2" xfId="9378" xr:uid="{E144FC80-DC0D-4232-B246-4C48CAABFEB4}"/>
    <cellStyle name="Entrada 2 15 4_Volatility" xfId="9379" xr:uid="{16DDED92-6EBF-4F66-AD4F-0C036137AC9F}"/>
    <cellStyle name="Entrada 2 15 5" xfId="9380" xr:uid="{0CD9E67B-961F-43B7-B76F-648729A64DE3}"/>
    <cellStyle name="Entrada 2 15_Volatility" xfId="9381" xr:uid="{5849BEF4-9903-4D70-B67A-597A5AE53E24}"/>
    <cellStyle name="Entrada 2 16" xfId="9382" xr:uid="{22448330-3FD3-494D-A3A9-8CAB80063550}"/>
    <cellStyle name="Entrada 2 16 2" xfId="9383" xr:uid="{72271280-E33B-46AD-9E5D-A9843205F21C}"/>
    <cellStyle name="Entrada 2 16 2 2" xfId="9384" xr:uid="{12BCBFFA-1DB2-43BA-9A1D-8DD5EE766CA9}"/>
    <cellStyle name="Entrada 2 16 2 2 2" xfId="9385" xr:uid="{5FA7D8BB-1E40-44E0-8EFF-1483A2BCFBF5}"/>
    <cellStyle name="Entrada 2 16 2 2 2 2" xfId="9386" xr:uid="{BED5FF68-32FC-4639-AE44-0C9856EC463D}"/>
    <cellStyle name="Entrada 2 16 2 2 2_Volatility" xfId="9387" xr:uid="{42448FE2-43BD-42EF-9CB4-D22B72DAAFF2}"/>
    <cellStyle name="Entrada 2 16 2 2 3" xfId="9388" xr:uid="{5ABA1F80-5CA4-4D46-ABA1-1F103A2B3330}"/>
    <cellStyle name="Entrada 2 16 2 2_Volatility" xfId="9389" xr:uid="{E28E4CB7-E7C0-4AD2-8AA2-69527F8FA1F8}"/>
    <cellStyle name="Entrada 2 16 2 3" xfId="9390" xr:uid="{005A558E-5566-46E6-BDEA-1CB858A94E64}"/>
    <cellStyle name="Entrada 2 16 2 3 2" xfId="9391" xr:uid="{F592D444-CD0F-4EC3-8E77-91A17965287A}"/>
    <cellStyle name="Entrada 2 16 2 3 2 2" xfId="9392" xr:uid="{0C870587-0FD2-4B36-A48F-0CE6216B3A03}"/>
    <cellStyle name="Entrada 2 16 2 3 2_Volatility" xfId="9393" xr:uid="{0990EBE4-D426-42BA-978C-B15A583B7A89}"/>
    <cellStyle name="Entrada 2 16 2 3 3" xfId="9394" xr:uid="{D971B329-F40B-4EF7-BF98-D6871427F1E4}"/>
    <cellStyle name="Entrada 2 16 2 3_Volatility" xfId="9395" xr:uid="{3F71CB41-E247-4541-91F2-AC2333967F7B}"/>
    <cellStyle name="Entrada 2 16 2 4" xfId="9396" xr:uid="{23F48683-D30E-4332-A818-274BB32106A4}"/>
    <cellStyle name="Entrada 2 16 2 4 2" xfId="9397" xr:uid="{A8E2683E-4503-4DAB-B243-B2884F9FD61C}"/>
    <cellStyle name="Entrada 2 16 2 4_Volatility" xfId="9398" xr:uid="{4561D8FB-D57C-4A27-BD8A-BCCBB56E03DB}"/>
    <cellStyle name="Entrada 2 16 2 5" xfId="9399" xr:uid="{3D73DDBF-D949-497E-B986-C72161F5EF32}"/>
    <cellStyle name="Entrada 2 16 2_Volatility" xfId="9400" xr:uid="{B8397CE8-8A4E-45B4-AB80-47F0F66D1723}"/>
    <cellStyle name="Entrada 2 16 3" xfId="9401" xr:uid="{29A07AC5-320F-4002-96C9-49FA4301EF2F}"/>
    <cellStyle name="Entrada 2 16 3 2" xfId="9402" xr:uid="{E2EFC426-50EA-4AA5-92B2-5C7B2D5728DB}"/>
    <cellStyle name="Entrada 2 16 3 2 2" xfId="9403" xr:uid="{AAFFE690-181F-4A12-9AC6-247CB14AE4B8}"/>
    <cellStyle name="Entrada 2 16 3 2_Volatility" xfId="9404" xr:uid="{5B80F39F-44F4-4E82-A5E3-CE489F3096F3}"/>
    <cellStyle name="Entrada 2 16 3 3" xfId="9405" xr:uid="{A07A62AA-0B31-43A3-8BDB-E6EE53DA2FAE}"/>
    <cellStyle name="Entrada 2 16 3_Volatility" xfId="9406" xr:uid="{2BCDCCB7-A75A-4CF1-8050-6BFCEB55E5D5}"/>
    <cellStyle name="Entrada 2 16 4" xfId="9407" xr:uid="{08684170-97C3-40D2-B39D-CC4FE81B13DF}"/>
    <cellStyle name="Entrada 2 16 4 2" xfId="9408" xr:uid="{01906FD4-864D-4BAB-96A3-80E837E46A49}"/>
    <cellStyle name="Entrada 2 16 4_Volatility" xfId="9409" xr:uid="{AC0E4722-7368-4427-8A3B-A2D4D3734A34}"/>
    <cellStyle name="Entrada 2 16 5" xfId="9410" xr:uid="{51EA03AF-3E3D-4623-8956-4D4312EEB893}"/>
    <cellStyle name="Entrada 2 16_Volatility" xfId="9411" xr:uid="{E0E0762D-7038-433A-9B6F-245E023330C5}"/>
    <cellStyle name="Entrada 2 17" xfId="9412" xr:uid="{B8A8C21A-DB85-475C-B483-BBB8C8A0A565}"/>
    <cellStyle name="Entrada 2 17 2" xfId="9413" xr:uid="{F6B99715-9EFD-46F7-B212-F0DDB18B1B62}"/>
    <cellStyle name="Entrada 2 17 2 2" xfId="9414" xr:uid="{51C6E384-C94D-452A-A8AC-C10230CAEA6C}"/>
    <cellStyle name="Entrada 2 17 2 2 2" xfId="9415" xr:uid="{340E73AB-BF63-4693-9EC0-0BB9EAB8574B}"/>
    <cellStyle name="Entrada 2 17 2 2 2 2" xfId="9416" xr:uid="{4C094D9E-41E6-49C7-BACC-6B8E46827E56}"/>
    <cellStyle name="Entrada 2 17 2 2 2_Volatility" xfId="9417" xr:uid="{9E3F85C0-E7EC-47D6-B834-584C3D1A6136}"/>
    <cellStyle name="Entrada 2 17 2 2 3" xfId="9418" xr:uid="{75FE2BAA-4BCA-491E-8605-56D6FF3001A6}"/>
    <cellStyle name="Entrada 2 17 2 2_Volatility" xfId="9419" xr:uid="{59C2C931-F471-4568-A788-B9B3B0934119}"/>
    <cellStyle name="Entrada 2 17 2 3" xfId="9420" xr:uid="{01A0B963-E4BF-4004-B0F9-6E74BBF08EEC}"/>
    <cellStyle name="Entrada 2 17 2 3 2" xfId="9421" xr:uid="{897B92AB-BA41-4325-8869-C1198AA5AA17}"/>
    <cellStyle name="Entrada 2 17 2 3 2 2" xfId="9422" xr:uid="{371DCCD0-15F4-44B5-8B64-834D2FE0D166}"/>
    <cellStyle name="Entrada 2 17 2 3 2_Volatility" xfId="9423" xr:uid="{2263280E-7469-41A9-BE61-6B297D25318D}"/>
    <cellStyle name="Entrada 2 17 2 3 3" xfId="9424" xr:uid="{031EE1BB-734B-4AF8-8F2E-9CFDA4326E9B}"/>
    <cellStyle name="Entrada 2 17 2 3_Volatility" xfId="9425" xr:uid="{43236A2C-D140-423A-BAFF-91F880C11B32}"/>
    <cellStyle name="Entrada 2 17 2 4" xfId="9426" xr:uid="{956B86A6-FA56-4080-82C1-1F5E30E970B3}"/>
    <cellStyle name="Entrada 2 17 2 4 2" xfId="9427" xr:uid="{6EDD91F2-F48A-4968-9D96-DE598345062A}"/>
    <cellStyle name="Entrada 2 17 2 4_Volatility" xfId="9428" xr:uid="{12415195-E193-4C10-AA46-6F44C473BD77}"/>
    <cellStyle name="Entrada 2 17 2 5" xfId="9429" xr:uid="{2DEAF714-75BD-4051-8CF9-34CAC6309F12}"/>
    <cellStyle name="Entrada 2 17 2_Volatility" xfId="9430" xr:uid="{18A915E4-1ED8-483D-8C6E-7EEE42CBEC7E}"/>
    <cellStyle name="Entrada 2 17 3" xfId="9431" xr:uid="{165080F0-9EF8-4BFC-910F-EE2C191689CE}"/>
    <cellStyle name="Entrada 2 17 3 2" xfId="9432" xr:uid="{1B758F55-08FC-452C-878A-A9FA37219587}"/>
    <cellStyle name="Entrada 2 17 3 2 2" xfId="9433" xr:uid="{C0254D1E-FB26-4910-881A-B208B377040A}"/>
    <cellStyle name="Entrada 2 17 3 2_Volatility" xfId="9434" xr:uid="{257F5702-D4CA-4E59-B4C3-693CD4AEAD4E}"/>
    <cellStyle name="Entrada 2 17 3 3" xfId="9435" xr:uid="{02B0555B-5E47-4421-8AA9-70DE5556207F}"/>
    <cellStyle name="Entrada 2 17 3_Volatility" xfId="9436" xr:uid="{0C2BD3DD-C14F-49A5-B850-F1D013E2FE68}"/>
    <cellStyle name="Entrada 2 17 4" xfId="9437" xr:uid="{06DC2BE7-477D-4013-A8D1-95C2886394BF}"/>
    <cellStyle name="Entrada 2 17 4 2" xfId="9438" xr:uid="{EEDC3FB6-AB42-467A-9B21-36335C230753}"/>
    <cellStyle name="Entrada 2 17 4_Volatility" xfId="9439" xr:uid="{59AE45F8-A853-4331-A75F-306DE011B175}"/>
    <cellStyle name="Entrada 2 17 5" xfId="9440" xr:uid="{12C03222-C9E9-4E65-8EA1-60B3DDF66DA9}"/>
    <cellStyle name="Entrada 2 17_Volatility" xfId="9441" xr:uid="{26DD8BED-9BD6-411C-AE09-213BF31A4FE4}"/>
    <cellStyle name="Entrada 2 18" xfId="9442" xr:uid="{C549FB99-E618-4195-80EC-5E6B592D6EB2}"/>
    <cellStyle name="Entrada 2 18 2" xfId="9443" xr:uid="{6C793B84-9696-41A5-83EE-B8328BE6ADB1}"/>
    <cellStyle name="Entrada 2 18 2 2" xfId="9444" xr:uid="{66791B08-3DAC-4BE3-A19F-0ECDA8D34A74}"/>
    <cellStyle name="Entrada 2 18 2 2 2" xfId="9445" xr:uid="{07B99C5C-923F-4502-A8E4-A81D39D10D19}"/>
    <cellStyle name="Entrada 2 18 2 2 2 2" xfId="9446" xr:uid="{F517CB25-130B-4E55-85FB-5556CC65ADA3}"/>
    <cellStyle name="Entrada 2 18 2 2 2_Volatility" xfId="9447" xr:uid="{AA998FA5-7CE5-4501-8C3D-9F0783174B3F}"/>
    <cellStyle name="Entrada 2 18 2 2 3" xfId="9448" xr:uid="{72A68FBA-9B19-46E3-99AD-DF4E2AE4ED00}"/>
    <cellStyle name="Entrada 2 18 2 2_Volatility" xfId="9449" xr:uid="{7126C925-5CDA-4D02-9958-5DD9DF9AB316}"/>
    <cellStyle name="Entrada 2 18 2 3" xfId="9450" xr:uid="{3E4280C1-65EC-4006-B718-4EB02C7F321C}"/>
    <cellStyle name="Entrada 2 18 2 3 2" xfId="9451" xr:uid="{874A1F47-C764-4D05-8478-F20BA0F26673}"/>
    <cellStyle name="Entrada 2 18 2 3 2 2" xfId="9452" xr:uid="{7915C6D0-2E48-4C58-A051-52B34A13A20B}"/>
    <cellStyle name="Entrada 2 18 2 3 2_Volatility" xfId="9453" xr:uid="{5C92C615-96A5-4548-B95C-83B76EDFB242}"/>
    <cellStyle name="Entrada 2 18 2 3 3" xfId="9454" xr:uid="{EFECC4CA-A5EF-40CE-9625-AA6D47E0331F}"/>
    <cellStyle name="Entrada 2 18 2 3_Volatility" xfId="9455" xr:uid="{3957F4D1-246F-4EAF-BA56-D54DDFE1B7EB}"/>
    <cellStyle name="Entrada 2 18 2 4" xfId="9456" xr:uid="{6084F526-0C80-4A1A-84D7-542F7C54BBE7}"/>
    <cellStyle name="Entrada 2 18 2 4 2" xfId="9457" xr:uid="{05402C8C-0516-4116-9B25-9AF08C739A57}"/>
    <cellStyle name="Entrada 2 18 2 4_Volatility" xfId="9458" xr:uid="{ED3B06F2-D465-4234-B860-7B5A057A60FF}"/>
    <cellStyle name="Entrada 2 18 2 5" xfId="9459" xr:uid="{7239A3CD-7F42-4285-8EA9-4B6E77634CDA}"/>
    <cellStyle name="Entrada 2 18 2_Volatility" xfId="9460" xr:uid="{5D6DD080-F5D0-4FE2-856C-C68F135B9C23}"/>
    <cellStyle name="Entrada 2 18 3" xfId="9461" xr:uid="{94B4E026-217E-4441-9F84-B1183AAB1A1B}"/>
    <cellStyle name="Entrada 2 18 3 2" xfId="9462" xr:uid="{DE299D4C-8BAD-405F-AB5C-90F72DB6213C}"/>
    <cellStyle name="Entrada 2 18 3 2 2" xfId="9463" xr:uid="{A47491A7-EF3B-4F62-BCF9-FCA1B9AB5023}"/>
    <cellStyle name="Entrada 2 18 3 2_Volatility" xfId="9464" xr:uid="{F6C182AF-7E3D-425B-9960-D7DDAB07D4C1}"/>
    <cellStyle name="Entrada 2 18 3 3" xfId="9465" xr:uid="{6FCD6FFF-F950-494B-B621-1CB2977FDBF1}"/>
    <cellStyle name="Entrada 2 18 3_Volatility" xfId="9466" xr:uid="{D856226A-9B05-4F2A-8ACB-66ED61271DBD}"/>
    <cellStyle name="Entrada 2 18 4" xfId="9467" xr:uid="{3BFFEAFE-2420-4419-83EB-EBB9DEEDCE65}"/>
    <cellStyle name="Entrada 2 18 4 2" xfId="9468" xr:uid="{04B91B78-F8F2-4BDD-972A-8A356E260F6A}"/>
    <cellStyle name="Entrada 2 18 4_Volatility" xfId="9469" xr:uid="{2FA2C5C2-C754-4785-87CF-771D832E8E2E}"/>
    <cellStyle name="Entrada 2 18 5" xfId="9470" xr:uid="{1FD65D09-187A-4CD6-8F20-F17D249DFBE6}"/>
    <cellStyle name="Entrada 2 18_Volatility" xfId="9471" xr:uid="{03A404C2-88C3-43C6-9DB6-EB8E436516AC}"/>
    <cellStyle name="Entrada 2 19" xfId="9472" xr:uid="{88B291D7-B629-44DA-94D7-70F03EDEB55D}"/>
    <cellStyle name="Entrada 2 19 2" xfId="9473" xr:uid="{4181C458-F63B-4EFE-B19D-91615C70EF17}"/>
    <cellStyle name="Entrada 2 19 2 2" xfId="9474" xr:uid="{8CD06EFA-9C42-4AF9-A496-DF1B2668D3E6}"/>
    <cellStyle name="Entrada 2 19 2 2 2" xfId="9475" xr:uid="{5BF15CEF-BFDA-405D-9507-12EF4B1D9FA6}"/>
    <cellStyle name="Entrada 2 19 2 2 2 2" xfId="9476" xr:uid="{3AEC1E74-0F64-44DD-947B-026BBB6B8635}"/>
    <cellStyle name="Entrada 2 19 2 2 2_Volatility" xfId="9477" xr:uid="{907F02F4-DD16-4209-8354-3233D2C577E2}"/>
    <cellStyle name="Entrada 2 19 2 2 3" xfId="9478" xr:uid="{2C60C8B7-28FD-40C0-B510-890EF5C5BB42}"/>
    <cellStyle name="Entrada 2 19 2 2_Volatility" xfId="9479" xr:uid="{6151E48D-467C-445A-A89E-845ACEEADE4A}"/>
    <cellStyle name="Entrada 2 19 2 3" xfId="9480" xr:uid="{EFFC8326-47E7-4C3C-AE6D-CC685E67193D}"/>
    <cellStyle name="Entrada 2 19 2 3 2" xfId="9481" xr:uid="{AFE02157-6354-4B7D-9554-34BE6EA9C887}"/>
    <cellStyle name="Entrada 2 19 2 3 2 2" xfId="9482" xr:uid="{BF8899A7-2EFC-4395-8F25-BAED55BE34CB}"/>
    <cellStyle name="Entrada 2 19 2 3 2_Volatility" xfId="9483" xr:uid="{79619DEA-EC8B-497F-91A5-52BCA5D2FD67}"/>
    <cellStyle name="Entrada 2 19 2 3 3" xfId="9484" xr:uid="{8FB8C9BD-B677-4C60-9841-29B5BBD1E2BF}"/>
    <cellStyle name="Entrada 2 19 2 3_Volatility" xfId="9485" xr:uid="{896FA276-5C39-403F-B1DF-54074DA5ADF1}"/>
    <cellStyle name="Entrada 2 19 2 4" xfId="9486" xr:uid="{9E5F09A8-58B8-4812-A395-DE7AEED1170E}"/>
    <cellStyle name="Entrada 2 19 2 4 2" xfId="9487" xr:uid="{8A4CF127-0645-4A46-9C97-BB9278B80EA7}"/>
    <cellStyle name="Entrada 2 19 2 4_Volatility" xfId="9488" xr:uid="{1570D6D1-81D2-41BA-A55B-14738150F6B7}"/>
    <cellStyle name="Entrada 2 19 2 5" xfId="9489" xr:uid="{ED6414CC-9C93-40B7-803A-4BB2EEBC156F}"/>
    <cellStyle name="Entrada 2 19 2_Volatility" xfId="9490" xr:uid="{37F1786E-3D5C-4E6E-B7EE-052A55AEF34C}"/>
    <cellStyle name="Entrada 2 19 3" xfId="9491" xr:uid="{499CA894-AD45-4F4F-99DF-EE1CF0ED8E8B}"/>
    <cellStyle name="Entrada 2 19 3 2" xfId="9492" xr:uid="{222FD845-5AC0-4DB1-B7C9-0884A8918878}"/>
    <cellStyle name="Entrada 2 19 3 2 2" xfId="9493" xr:uid="{390BB2D7-5268-4119-8FA4-F3279037A450}"/>
    <cellStyle name="Entrada 2 19 3 2_Volatility" xfId="9494" xr:uid="{28A4BA6A-5961-44BA-85A5-046D24DD9B6E}"/>
    <cellStyle name="Entrada 2 19 3 3" xfId="9495" xr:uid="{084C3C57-B92E-466C-A02E-3060FC00E118}"/>
    <cellStyle name="Entrada 2 19 3_Volatility" xfId="9496" xr:uid="{5E15F073-3EEE-4187-B8D7-5644D0B730BF}"/>
    <cellStyle name="Entrada 2 19 4" xfId="9497" xr:uid="{3B260BF4-00B9-4CD1-A9A0-AA67D06523B3}"/>
    <cellStyle name="Entrada 2 19 4 2" xfId="9498" xr:uid="{32A6BE87-49AA-44E4-9C8F-C5AD931B0825}"/>
    <cellStyle name="Entrada 2 19 4_Volatility" xfId="9499" xr:uid="{79BD4AAC-2F9A-49CB-B477-48BCEE90FA95}"/>
    <cellStyle name="Entrada 2 19 5" xfId="9500" xr:uid="{255CBADE-DC3F-4C73-B2E7-A9EE3D09373D}"/>
    <cellStyle name="Entrada 2 19_Volatility" xfId="9501" xr:uid="{8DDC4CB7-3F1F-40FE-9221-D3338039AEF6}"/>
    <cellStyle name="Entrada 2 2" xfId="9502" xr:uid="{F3F86475-28DB-4A47-8ED4-66DF19E104BD}"/>
    <cellStyle name="Entrada 2 2 2" xfId="9503" xr:uid="{B1AC6D26-BF7A-4EFB-9CE8-20ADCEF7F837}"/>
    <cellStyle name="Entrada 2 2 2 2" xfId="9504" xr:uid="{DB454B55-7D38-4D96-AE28-BF11CD03DE9D}"/>
    <cellStyle name="Entrada 2 2 2 2 2" xfId="9505" xr:uid="{A88E7176-DEC0-48C6-A9B1-9761EC7E5C54}"/>
    <cellStyle name="Entrada 2 2 2 2 2 2" xfId="9506" xr:uid="{6E415A93-5FDC-4D1E-ADA7-62A7915A13F6}"/>
    <cellStyle name="Entrada 2 2 2 2 2_Volatility" xfId="9507" xr:uid="{ABFCAA3B-D263-47E9-8B7D-0CE70A561BBB}"/>
    <cellStyle name="Entrada 2 2 2 2 3" xfId="9508" xr:uid="{878280E8-DF38-4575-BB27-5CF0C19E738C}"/>
    <cellStyle name="Entrada 2 2 2 2_Volatility" xfId="9509" xr:uid="{D999827C-8162-414A-8CA9-713F0842F8EB}"/>
    <cellStyle name="Entrada 2 2 2 3" xfId="9510" xr:uid="{3A5CC28B-2DB7-4EA8-AB1B-91FB85478C6B}"/>
    <cellStyle name="Entrada 2 2 2 3 2" xfId="9511" xr:uid="{36E1CAE9-3076-4AC0-9313-E44D58CBCCA0}"/>
    <cellStyle name="Entrada 2 2 2 3 2 2" xfId="9512" xr:uid="{87648DAF-CC26-4A5F-80FC-317DF32A6F05}"/>
    <cellStyle name="Entrada 2 2 2 3 2_Volatility" xfId="9513" xr:uid="{D901C06C-6440-49CC-96DD-B4370048B01B}"/>
    <cellStyle name="Entrada 2 2 2 3 3" xfId="9514" xr:uid="{7B6B9258-8A0E-437C-B23F-56B037C0F3E8}"/>
    <cellStyle name="Entrada 2 2 2 3_Volatility" xfId="9515" xr:uid="{17F27DF8-ECE0-468A-B788-49B7D8EE05DD}"/>
    <cellStyle name="Entrada 2 2 2 4" xfId="9516" xr:uid="{F3BAA1DA-9C33-4E37-BB84-997B1F26EB31}"/>
    <cellStyle name="Entrada 2 2 2 4 2" xfId="9517" xr:uid="{0DA373F9-70DE-4B78-827E-204CA55D1B10}"/>
    <cellStyle name="Entrada 2 2 2 4_Volatility" xfId="9518" xr:uid="{7AAE6AFA-36A7-495C-8CA7-73753C32EE1A}"/>
    <cellStyle name="Entrada 2 2 2 5" xfId="9519" xr:uid="{11C5DFB0-F835-4E1F-91B8-244F1EBB7913}"/>
    <cellStyle name="Entrada 2 2 2_Volatility" xfId="9520" xr:uid="{E1E4B91B-F1E0-444C-8886-3DFB6F30C183}"/>
    <cellStyle name="Entrada 2 2 3" xfId="9521" xr:uid="{9C7362B0-0CF5-4EEE-A6BE-113F56228631}"/>
    <cellStyle name="Entrada 2 2 3 2" xfId="9522" xr:uid="{FE2755B4-AE76-4EBC-8F78-E74D9573074D}"/>
    <cellStyle name="Entrada 2 2 3 2 2" xfId="9523" xr:uid="{E627F101-74A8-4687-9198-5809C98C828F}"/>
    <cellStyle name="Entrada 2 2 3 2_Volatility" xfId="9524" xr:uid="{E2275773-2D13-4C6A-9291-9734B94537C2}"/>
    <cellStyle name="Entrada 2 2 3 3" xfId="9525" xr:uid="{95D0FEA2-7874-4C4C-B39F-06F6D03579F2}"/>
    <cellStyle name="Entrada 2 2 3_Volatility" xfId="9526" xr:uid="{BE31FD3C-6820-4B99-A61A-25CA693CF846}"/>
    <cellStyle name="Entrada 2 2 4" xfId="9527" xr:uid="{25EA139A-7C93-4DFD-8502-E2E05589D145}"/>
    <cellStyle name="Entrada 2 2 4 2" xfId="9528" xr:uid="{66CD291F-D3CD-4783-B8D2-59082CBBAFF1}"/>
    <cellStyle name="Entrada 2 2 4_Volatility" xfId="9529" xr:uid="{AB46A4C9-3899-4146-B3E9-9AB25DE0B577}"/>
    <cellStyle name="Entrada 2 2 5" xfId="9530" xr:uid="{064F405C-053B-43C4-9FC2-3EC589C76AB1}"/>
    <cellStyle name="Entrada 2 2_Volatility" xfId="9531" xr:uid="{D4D6A95E-1CA5-495B-A8E2-4C255FD600D9}"/>
    <cellStyle name="Entrada 2 20" xfId="9532" xr:uid="{EBC6437F-9324-4244-A4CE-BF750A04B32B}"/>
    <cellStyle name="Entrada 2 20 2" xfId="9533" xr:uid="{4BFACAB9-FAA6-4AE6-8CF9-055630D853AC}"/>
    <cellStyle name="Entrada 2 20 2 2" xfId="9534" xr:uid="{9D36246F-AAB3-4A74-8669-0A348D5C510A}"/>
    <cellStyle name="Entrada 2 20 2 2 2" xfId="9535" xr:uid="{284A9F6E-3FBD-4B87-AE4D-1D4740611CA7}"/>
    <cellStyle name="Entrada 2 20 2 2 2 2" xfId="9536" xr:uid="{9C803747-9040-4E77-9F14-890D284E08A3}"/>
    <cellStyle name="Entrada 2 20 2 2 2_Volatility" xfId="9537" xr:uid="{0CF6E473-7441-4F8F-8FF1-4718353D4E33}"/>
    <cellStyle name="Entrada 2 20 2 2 3" xfId="9538" xr:uid="{DC5A28BD-514D-4E4F-A508-D34729324602}"/>
    <cellStyle name="Entrada 2 20 2 2_Volatility" xfId="9539" xr:uid="{49190A09-AC4F-45D7-9E61-3FDA7FB4502F}"/>
    <cellStyle name="Entrada 2 20 2 3" xfId="9540" xr:uid="{62846EEF-D871-4C7E-8C62-EA0610B28A8B}"/>
    <cellStyle name="Entrada 2 20 2 3 2" xfId="9541" xr:uid="{826ED940-0EA3-43C0-AC00-9BFD55AC253A}"/>
    <cellStyle name="Entrada 2 20 2 3 2 2" xfId="9542" xr:uid="{54B4F14C-2865-4FA2-8F05-74B3BD3A41EB}"/>
    <cellStyle name="Entrada 2 20 2 3 2_Volatility" xfId="9543" xr:uid="{78F85591-88C9-45E4-AF97-AD4662387D59}"/>
    <cellStyle name="Entrada 2 20 2 3 3" xfId="9544" xr:uid="{9AC50694-0825-4884-8EAA-28DAD145D6CB}"/>
    <cellStyle name="Entrada 2 20 2 3_Volatility" xfId="9545" xr:uid="{1FCD0D90-A182-4A38-A391-DACB1227EED7}"/>
    <cellStyle name="Entrada 2 20 2 4" xfId="9546" xr:uid="{7B229C9A-C4B3-420A-9479-5F800A7CC88C}"/>
    <cellStyle name="Entrada 2 20 2 4 2" xfId="9547" xr:uid="{A2017C2A-3C8E-4760-99BE-E7FD330B20C6}"/>
    <cellStyle name="Entrada 2 20 2 4_Volatility" xfId="9548" xr:uid="{BD5F0C6F-770A-466A-956D-D5064584B28E}"/>
    <cellStyle name="Entrada 2 20 2 5" xfId="9549" xr:uid="{3D9EF955-1A0E-41C8-905C-07DF278FDC26}"/>
    <cellStyle name="Entrada 2 20 2_Volatility" xfId="9550" xr:uid="{503397CD-B298-45A5-9599-D1BCD48D935C}"/>
    <cellStyle name="Entrada 2 20 3" xfId="9551" xr:uid="{CD30653F-6DB9-4495-92F6-BE5B3D8FF41A}"/>
    <cellStyle name="Entrada 2 20 3 2" xfId="9552" xr:uid="{9891F891-E68D-4F87-B21C-D24B2EE5EAB1}"/>
    <cellStyle name="Entrada 2 20 3 2 2" xfId="9553" xr:uid="{125D4EB6-C09C-4EA5-A45D-1AFDF5B76F0F}"/>
    <cellStyle name="Entrada 2 20 3 2_Volatility" xfId="9554" xr:uid="{20320C39-01B8-4172-BA9C-FC79A87B84C1}"/>
    <cellStyle name="Entrada 2 20 3 3" xfId="9555" xr:uid="{DCD4E7EB-E03B-4BAB-8BB6-A0A99184AB17}"/>
    <cellStyle name="Entrada 2 20 3_Volatility" xfId="9556" xr:uid="{007031A2-4BE0-422A-9EF5-238116C6EF37}"/>
    <cellStyle name="Entrada 2 20 4" xfId="9557" xr:uid="{874A1F6B-121E-40AC-8801-8D250318F032}"/>
    <cellStyle name="Entrada 2 20 4 2" xfId="9558" xr:uid="{6E4D0657-D369-4080-AE1C-0846CCB5910E}"/>
    <cellStyle name="Entrada 2 20 4_Volatility" xfId="9559" xr:uid="{C3AC1A6C-7922-4BAD-A121-2DA220C14958}"/>
    <cellStyle name="Entrada 2 20 5" xfId="9560" xr:uid="{2BCE17E8-115F-49E3-A251-6E1EB3735F24}"/>
    <cellStyle name="Entrada 2 20_Volatility" xfId="9561" xr:uid="{CBDE724B-2261-4404-9D67-ACBB7BA841AA}"/>
    <cellStyle name="Entrada 2 21" xfId="9562" xr:uid="{360BA9F7-E3B9-444E-8CDF-BAEA56DD8094}"/>
    <cellStyle name="Entrada 2 21 2" xfId="9563" xr:uid="{37FA39AC-76ED-4A4F-8D9D-B238E8B084F3}"/>
    <cellStyle name="Entrada 2 21 2 2" xfId="9564" xr:uid="{43A0F2B9-2A9D-4938-BD1F-9DA6ADA08604}"/>
    <cellStyle name="Entrada 2 21 2 2 2" xfId="9565" xr:uid="{D8AFD182-094C-4143-835D-CEE999413FFE}"/>
    <cellStyle name="Entrada 2 21 2 2 2 2" xfId="9566" xr:uid="{F9D5D118-289D-4529-9DA6-1910C2FE1041}"/>
    <cellStyle name="Entrada 2 21 2 2 2_Volatility" xfId="9567" xr:uid="{EA59A3A0-ADC7-405E-BD3F-F3276FC9CDD7}"/>
    <cellStyle name="Entrada 2 21 2 2 3" xfId="9568" xr:uid="{9C3B46AE-8BCA-4245-85BA-17E1035A40C0}"/>
    <cellStyle name="Entrada 2 21 2 2_Volatility" xfId="9569" xr:uid="{581356A7-0ACA-4A37-905B-F4EE6951DD85}"/>
    <cellStyle name="Entrada 2 21 2 3" xfId="9570" xr:uid="{01DED8AB-B04D-4729-8775-C5BB908B26A5}"/>
    <cellStyle name="Entrada 2 21 2 3 2" xfId="9571" xr:uid="{98582BE0-24B7-4422-8091-B4D74B863280}"/>
    <cellStyle name="Entrada 2 21 2 3 2 2" xfId="9572" xr:uid="{D7DB7A4B-30B2-4488-99B4-A535153C6960}"/>
    <cellStyle name="Entrada 2 21 2 3 2_Volatility" xfId="9573" xr:uid="{ED9E445E-8F4C-4BD5-90B2-3045CFA51923}"/>
    <cellStyle name="Entrada 2 21 2 3 3" xfId="9574" xr:uid="{DA2F26C1-7248-4BAA-8474-72485863EF43}"/>
    <cellStyle name="Entrada 2 21 2 3_Volatility" xfId="9575" xr:uid="{9C4991D3-2373-4555-B8BB-4D5397376F4B}"/>
    <cellStyle name="Entrada 2 21 2 4" xfId="9576" xr:uid="{AB3EA9F9-6235-43A0-BB7B-FA6333198C1D}"/>
    <cellStyle name="Entrada 2 21 2 4 2" xfId="9577" xr:uid="{B28EA5B7-41A8-4156-9BAD-E28669ADDA95}"/>
    <cellStyle name="Entrada 2 21 2 4_Volatility" xfId="9578" xr:uid="{36CFE4CF-86EC-43F2-A2E0-D97118F4DFAB}"/>
    <cellStyle name="Entrada 2 21 2 5" xfId="9579" xr:uid="{172D1A7C-7105-4F7E-ACB5-D59E14311F71}"/>
    <cellStyle name="Entrada 2 21 2_Volatility" xfId="9580" xr:uid="{6C64086E-5C16-4B50-9AB2-FD25DE901058}"/>
    <cellStyle name="Entrada 2 21 3" xfId="9581" xr:uid="{7905CA01-4813-4907-802A-98C762C16DA1}"/>
    <cellStyle name="Entrada 2 21 3 2" xfId="9582" xr:uid="{EBAB00FF-34AA-4DEC-B419-1CEB8A34BAFF}"/>
    <cellStyle name="Entrada 2 21 3 2 2" xfId="9583" xr:uid="{75F89AAE-0C1C-4DF7-B95C-A9203FB01D1C}"/>
    <cellStyle name="Entrada 2 21 3 2_Volatility" xfId="9584" xr:uid="{8CBBC594-A83D-45F1-B5DB-320F7AAF65B0}"/>
    <cellStyle name="Entrada 2 21 3 3" xfId="9585" xr:uid="{BEC97282-BD03-415E-B34F-3B53D9B919CC}"/>
    <cellStyle name="Entrada 2 21 3_Volatility" xfId="9586" xr:uid="{C4697237-9AFA-41DE-9835-00F341B3B462}"/>
    <cellStyle name="Entrada 2 21 4" xfId="9587" xr:uid="{6929C5ED-6DFE-4F88-8FD7-EF97FF825167}"/>
    <cellStyle name="Entrada 2 21 4 2" xfId="9588" xr:uid="{400558EC-AF77-4651-BCC8-ACFF6B518B3A}"/>
    <cellStyle name="Entrada 2 21 4_Volatility" xfId="9589" xr:uid="{70AED7C7-A013-4B4B-89C9-77E6241C4E8E}"/>
    <cellStyle name="Entrada 2 21 5" xfId="9590" xr:uid="{61FC32CB-91FD-49D0-857C-BF039A139EA2}"/>
    <cellStyle name="Entrada 2 21_Volatility" xfId="9591" xr:uid="{FD153246-3EB0-4055-84A0-A40AF037620E}"/>
    <cellStyle name="Entrada 2 22" xfId="9592" xr:uid="{9E82259C-039D-466C-94EE-A1D3B76AF3FC}"/>
    <cellStyle name="Entrada 2 22 2" xfId="9593" xr:uid="{EAF812D1-00DE-43BD-BDA3-112C070C0831}"/>
    <cellStyle name="Entrada 2 22 2 2" xfId="9594" xr:uid="{6B7DDAEE-A50E-4B99-B011-6D8E2D4CB841}"/>
    <cellStyle name="Entrada 2 22 2 2 2" xfId="9595" xr:uid="{5A5A4FB4-19BB-404B-B397-9FD514CB23C3}"/>
    <cellStyle name="Entrada 2 22 2 2 2 2" xfId="9596" xr:uid="{1876D09E-9BFE-49AC-A4F7-3E6F686D4AD4}"/>
    <cellStyle name="Entrada 2 22 2 2 2_Volatility" xfId="9597" xr:uid="{25698D37-1E08-4117-9785-B2AA808E942A}"/>
    <cellStyle name="Entrada 2 22 2 2 3" xfId="9598" xr:uid="{94AFB7A9-1BD6-450A-9D9B-B271DA1F765B}"/>
    <cellStyle name="Entrada 2 22 2 2_Volatility" xfId="9599" xr:uid="{4328B483-D70D-4091-9DC7-566B8122BFF9}"/>
    <cellStyle name="Entrada 2 22 2 3" xfId="9600" xr:uid="{6BFED7C0-6F48-4D1D-9CBB-1924257BAF9E}"/>
    <cellStyle name="Entrada 2 22 2 3 2" xfId="9601" xr:uid="{07514E86-13FD-4764-B390-230987FBD574}"/>
    <cellStyle name="Entrada 2 22 2 3 2 2" xfId="9602" xr:uid="{845D356A-CCA8-40F2-80C9-54CACDBE1E08}"/>
    <cellStyle name="Entrada 2 22 2 3 2_Volatility" xfId="9603" xr:uid="{86B1C3D7-FA71-433A-8216-F1476BD05FF2}"/>
    <cellStyle name="Entrada 2 22 2 3 3" xfId="9604" xr:uid="{A2761BAD-78AF-4F6A-AF3C-E7D1297B04F2}"/>
    <cellStyle name="Entrada 2 22 2 3_Volatility" xfId="9605" xr:uid="{8600FB54-01A2-4C50-8DCC-11B16812913C}"/>
    <cellStyle name="Entrada 2 22 2 4" xfId="9606" xr:uid="{28A0B3CB-9206-4F10-8F3E-DBEE1DBFA56D}"/>
    <cellStyle name="Entrada 2 22 2 4 2" xfId="9607" xr:uid="{05D7B198-716B-40D1-ABFF-BF4787A8C3A0}"/>
    <cellStyle name="Entrada 2 22 2 4_Volatility" xfId="9608" xr:uid="{2A6888DD-82B0-49B0-B90A-C5303A7303B6}"/>
    <cellStyle name="Entrada 2 22 2 5" xfId="9609" xr:uid="{89E012B0-AFAE-40B4-A211-B46837D08072}"/>
    <cellStyle name="Entrada 2 22 2_Volatility" xfId="9610" xr:uid="{8688A741-ED3E-480A-AC01-17547805A5F9}"/>
    <cellStyle name="Entrada 2 22 3" xfId="9611" xr:uid="{991B4945-B233-474E-9D72-F0978391C662}"/>
    <cellStyle name="Entrada 2 22 3 2" xfId="9612" xr:uid="{F915CC68-0D41-4527-86FD-6BC97E9AF399}"/>
    <cellStyle name="Entrada 2 22 3 2 2" xfId="9613" xr:uid="{CCF7950E-8AC0-4620-8A57-60CE8E3FC706}"/>
    <cellStyle name="Entrada 2 22 3 2_Volatility" xfId="9614" xr:uid="{0DA99A4E-3F3B-4151-A5BA-DB2F865A0CC0}"/>
    <cellStyle name="Entrada 2 22 3 3" xfId="9615" xr:uid="{350E3F73-3406-404B-BC4B-7B14C382CFD4}"/>
    <cellStyle name="Entrada 2 22 3_Volatility" xfId="9616" xr:uid="{5CE44C31-590A-4EBC-B371-5BF6D3DB6007}"/>
    <cellStyle name="Entrada 2 22 4" xfId="9617" xr:uid="{CFFAE6FE-AC2E-4DFD-9D7B-D566C8509D3B}"/>
    <cellStyle name="Entrada 2 22 4 2" xfId="9618" xr:uid="{3A66E970-6688-406A-83CF-85E5C2A12C54}"/>
    <cellStyle name="Entrada 2 22 4_Volatility" xfId="9619" xr:uid="{9749FBE5-359D-4BA5-A959-C9839E4C924D}"/>
    <cellStyle name="Entrada 2 22 5" xfId="9620" xr:uid="{0EE7EE50-2EF0-4585-9B81-FA543BF55E64}"/>
    <cellStyle name="Entrada 2 22_Volatility" xfId="9621" xr:uid="{228CC646-7E68-47CA-AB92-1C08E17183AC}"/>
    <cellStyle name="Entrada 2 23" xfId="9622" xr:uid="{C0B4252A-6605-45C6-85D7-854415625DFE}"/>
    <cellStyle name="Entrada 2 23 2" xfId="9623" xr:uid="{33FE609F-88D8-4E06-846B-FC1DA751724C}"/>
    <cellStyle name="Entrada 2 23 2 2" xfId="9624" xr:uid="{4AAE2BDB-6764-4D3E-9A0E-83A6E976D4CA}"/>
    <cellStyle name="Entrada 2 23 2 2 2" xfId="9625" xr:uid="{24E08580-4677-4DFB-914C-4AD5FBE3118A}"/>
    <cellStyle name="Entrada 2 23 2 2 2 2" xfId="9626" xr:uid="{63420FF0-A7E0-4F30-9862-BE70A06D45D9}"/>
    <cellStyle name="Entrada 2 23 2 2 2_Volatility" xfId="9627" xr:uid="{8A780CEF-366F-44CE-8D21-53BF839DA20C}"/>
    <cellStyle name="Entrada 2 23 2 2 3" xfId="9628" xr:uid="{A2D8B756-DA1D-4015-961B-9F58D0711678}"/>
    <cellStyle name="Entrada 2 23 2 2_Volatility" xfId="9629" xr:uid="{6D0950A8-C8D5-4726-96D3-A494F200CB12}"/>
    <cellStyle name="Entrada 2 23 2 3" xfId="9630" xr:uid="{872D50CD-1ABC-44E3-A5D4-DCA0E66AC5EB}"/>
    <cellStyle name="Entrada 2 23 2 3 2" xfId="9631" xr:uid="{742A6DEC-5364-426D-B820-A6EA36238BB9}"/>
    <cellStyle name="Entrada 2 23 2 3 2 2" xfId="9632" xr:uid="{179D0C87-8026-489F-A0A4-A5F8D8D20D4D}"/>
    <cellStyle name="Entrada 2 23 2 3 2_Volatility" xfId="9633" xr:uid="{9F392007-0F26-4422-AD2D-E26C7EDCB815}"/>
    <cellStyle name="Entrada 2 23 2 3 3" xfId="9634" xr:uid="{2C23C62D-8748-420E-9930-0849B9CCE11A}"/>
    <cellStyle name="Entrada 2 23 2 3_Volatility" xfId="9635" xr:uid="{8B14ED5A-8C8B-4A57-855F-031EE427C229}"/>
    <cellStyle name="Entrada 2 23 2 4" xfId="9636" xr:uid="{82927511-689E-4543-A18F-0DE57A55E43B}"/>
    <cellStyle name="Entrada 2 23 2 4 2" xfId="9637" xr:uid="{692435B5-0A8B-401B-AB24-9E9B196173FC}"/>
    <cellStyle name="Entrada 2 23 2 4_Volatility" xfId="9638" xr:uid="{8FC94DA5-5C4B-4576-85D2-63B8F855FA53}"/>
    <cellStyle name="Entrada 2 23 2 5" xfId="9639" xr:uid="{DC4F98A7-94FF-4850-87A8-C38C759D2D1B}"/>
    <cellStyle name="Entrada 2 23 2_Volatility" xfId="9640" xr:uid="{F5B5290C-552B-4989-92B8-44EC2D501546}"/>
    <cellStyle name="Entrada 2 23 3" xfId="9641" xr:uid="{4FEA6692-A89B-4B2F-BAEC-C152D6EE4E6D}"/>
    <cellStyle name="Entrada 2 23 3 2" xfId="9642" xr:uid="{2475E0A6-6596-438D-9579-A6F796FEE8C0}"/>
    <cellStyle name="Entrada 2 23 3 2 2" xfId="9643" xr:uid="{3B39EDE9-330E-4297-B4B4-C031CEA8C9B7}"/>
    <cellStyle name="Entrada 2 23 3 2_Volatility" xfId="9644" xr:uid="{FE70850C-A9EB-42E8-97FC-FCC62502370F}"/>
    <cellStyle name="Entrada 2 23 3 3" xfId="9645" xr:uid="{CAD3633C-1E3C-4562-BA53-BEFAE2BC46ED}"/>
    <cellStyle name="Entrada 2 23 3_Volatility" xfId="9646" xr:uid="{1B75BB26-0EB9-4C86-B45A-8A5B1AD1566C}"/>
    <cellStyle name="Entrada 2 23 4" xfId="9647" xr:uid="{816B1991-6DCD-4AC2-B275-132619AEC80C}"/>
    <cellStyle name="Entrada 2 23 4 2" xfId="9648" xr:uid="{B7DD6177-3C64-4E69-AE42-C20CAE7F22E3}"/>
    <cellStyle name="Entrada 2 23 4_Volatility" xfId="9649" xr:uid="{DA9A2F1F-BB7F-4B5A-9829-0E8FBA306556}"/>
    <cellStyle name="Entrada 2 23 5" xfId="9650" xr:uid="{EB3C1918-452D-4F01-A74F-A2E84D1707EC}"/>
    <cellStyle name="Entrada 2 23_Volatility" xfId="9651" xr:uid="{A5CFFA86-E74D-4109-B24C-392651D045E1}"/>
    <cellStyle name="Entrada 2 24" xfId="9652" xr:uid="{AB721C72-31B2-4508-A3F9-F1BCE0739E05}"/>
    <cellStyle name="Entrada 2 24 2" xfId="9653" xr:uid="{E2DECAF9-1A37-4657-9566-FFFC27CD2972}"/>
    <cellStyle name="Entrada 2 24 2 2" xfId="9654" xr:uid="{959B2D29-4B7B-4443-935E-B94F1451FF51}"/>
    <cellStyle name="Entrada 2 24 2 2 2" xfId="9655" xr:uid="{527327B5-7526-4C95-BB5D-B36C24B59BAB}"/>
    <cellStyle name="Entrada 2 24 2 2 2 2" xfId="9656" xr:uid="{D160D724-322C-4AA8-AB4E-1EE5FDFD37AE}"/>
    <cellStyle name="Entrada 2 24 2 2 2_Volatility" xfId="9657" xr:uid="{739C598A-2547-414A-BF47-B3D2F9A658D9}"/>
    <cellStyle name="Entrada 2 24 2 2 3" xfId="9658" xr:uid="{6E267DBD-77FE-4FB5-9696-5DA26BBF0D04}"/>
    <cellStyle name="Entrada 2 24 2 2_Volatility" xfId="9659" xr:uid="{F653E086-7A64-469A-97BB-321F56AD781F}"/>
    <cellStyle name="Entrada 2 24 2 3" xfId="9660" xr:uid="{675AB697-4F34-44D8-A49F-1AFEF5776D01}"/>
    <cellStyle name="Entrada 2 24 2 3 2" xfId="9661" xr:uid="{001E42C2-4A2A-44E5-8DCF-AFE11B27B0E5}"/>
    <cellStyle name="Entrada 2 24 2 3 2 2" xfId="9662" xr:uid="{C0530EFE-F373-4CFF-8B94-9D5C1332B925}"/>
    <cellStyle name="Entrada 2 24 2 3 2_Volatility" xfId="9663" xr:uid="{F2650FC2-E104-4210-8D19-8E0DCF0D464E}"/>
    <cellStyle name="Entrada 2 24 2 3 3" xfId="9664" xr:uid="{AE1BD4B0-DF6D-41BD-8082-54B260B95059}"/>
    <cellStyle name="Entrada 2 24 2 3_Volatility" xfId="9665" xr:uid="{75DAEC4A-672A-4B58-9EF4-DB02D2E20709}"/>
    <cellStyle name="Entrada 2 24 2 4" xfId="9666" xr:uid="{473D949C-D6C5-458C-B5DE-9447E0E52479}"/>
    <cellStyle name="Entrada 2 24 2 4 2" xfId="9667" xr:uid="{AFE15D2F-9909-4551-AA14-7B094A1BB21E}"/>
    <cellStyle name="Entrada 2 24 2 4_Volatility" xfId="9668" xr:uid="{27E57E30-3C9D-4C20-9230-DC68C2C85F3D}"/>
    <cellStyle name="Entrada 2 24 2 5" xfId="9669" xr:uid="{7AD1A69E-B155-4B5F-8F0D-373B6C15EA6A}"/>
    <cellStyle name="Entrada 2 24 2_Volatility" xfId="9670" xr:uid="{A943C359-56FC-452B-96C1-AF9141BA6133}"/>
    <cellStyle name="Entrada 2 24 3" xfId="9671" xr:uid="{810CC11A-D2DA-4F7E-BBE7-B98365A202C9}"/>
    <cellStyle name="Entrada 2 24 3 2" xfId="9672" xr:uid="{A06E8FEF-B52E-4F70-8799-86E2D68DEF37}"/>
    <cellStyle name="Entrada 2 24 3 2 2" xfId="9673" xr:uid="{FAF7FD78-9425-4C81-896A-042879484831}"/>
    <cellStyle name="Entrada 2 24 3 2_Volatility" xfId="9674" xr:uid="{AA851EF2-B878-450D-95AD-2F9A67C85708}"/>
    <cellStyle name="Entrada 2 24 3 3" xfId="9675" xr:uid="{DAE30C96-45A3-4D31-92D4-1D4FBE83C32A}"/>
    <cellStyle name="Entrada 2 24 3_Volatility" xfId="9676" xr:uid="{19DF83AF-98C3-4C30-83D2-186C61473B9E}"/>
    <cellStyle name="Entrada 2 24 4" xfId="9677" xr:uid="{07AA1386-6EBE-47C7-869E-777750945A5A}"/>
    <cellStyle name="Entrada 2 24 4 2" xfId="9678" xr:uid="{A4524A26-A1B8-49E0-A57C-68CCEC7A80F1}"/>
    <cellStyle name="Entrada 2 24 4_Volatility" xfId="9679" xr:uid="{2E65E936-5974-43DD-87CA-1E7043B838F1}"/>
    <cellStyle name="Entrada 2 24 5" xfId="9680" xr:uid="{24918839-13D3-494B-A385-DF011136C56E}"/>
    <cellStyle name="Entrada 2 24_Volatility" xfId="9681" xr:uid="{E2E29DFE-B890-47AE-81C3-436A5BFEFB8D}"/>
    <cellStyle name="Entrada 2 25" xfId="9682" xr:uid="{70F3556C-E1BA-421B-990A-6802A3197C00}"/>
    <cellStyle name="Entrada 2 25 2" xfId="9683" xr:uid="{BE9DD81D-31C2-4F2D-89A3-1C1E757383E6}"/>
    <cellStyle name="Entrada 2 25 2 2" xfId="9684" xr:uid="{DB48E1A0-0880-4753-BE1B-7BE41421994B}"/>
    <cellStyle name="Entrada 2 25 2 2 2" xfId="9685" xr:uid="{8B09382A-9506-451A-9F29-190532343722}"/>
    <cellStyle name="Entrada 2 25 2 2 2 2" xfId="9686" xr:uid="{0F0F6248-9312-4740-8828-14026FED7C15}"/>
    <cellStyle name="Entrada 2 25 2 2 2_Volatility" xfId="9687" xr:uid="{9736D3ED-9193-4738-8DA1-ABCFB8A25B52}"/>
    <cellStyle name="Entrada 2 25 2 2 3" xfId="9688" xr:uid="{EEC6170C-316E-4329-98B2-FE390912F070}"/>
    <cellStyle name="Entrada 2 25 2 2_Volatility" xfId="9689" xr:uid="{0327E484-217D-40F1-B364-A8B173C12938}"/>
    <cellStyle name="Entrada 2 25 2 3" xfId="9690" xr:uid="{02411B00-519F-4150-B0DA-6A037DFA0611}"/>
    <cellStyle name="Entrada 2 25 2 3 2" xfId="9691" xr:uid="{85175F45-5DB2-4B8E-B9E5-5F396098C46F}"/>
    <cellStyle name="Entrada 2 25 2 3 2 2" xfId="9692" xr:uid="{0D8E7213-1E70-4243-9CEA-FFE03DDFE8C8}"/>
    <cellStyle name="Entrada 2 25 2 3 2_Volatility" xfId="9693" xr:uid="{15810E2E-4BC6-4655-8FF3-EB357B68FC3A}"/>
    <cellStyle name="Entrada 2 25 2 3 3" xfId="9694" xr:uid="{0DD61733-8186-4C65-92AC-C47BE69F4FB5}"/>
    <cellStyle name="Entrada 2 25 2 3_Volatility" xfId="9695" xr:uid="{4BA5297D-8E80-452B-B119-C8C178FEC65D}"/>
    <cellStyle name="Entrada 2 25 2 4" xfId="9696" xr:uid="{0281C2CB-6BED-48A1-B272-88D6D8006AB9}"/>
    <cellStyle name="Entrada 2 25 2 4 2" xfId="9697" xr:uid="{886EDC27-AFF0-4B6F-85E0-E4FC65AD96C9}"/>
    <cellStyle name="Entrada 2 25 2 4_Volatility" xfId="9698" xr:uid="{73B9E035-307C-4260-8E4C-09B14E4631CC}"/>
    <cellStyle name="Entrada 2 25 2 5" xfId="9699" xr:uid="{A5F4C71E-C821-412D-8DB6-2569D7C9C7F7}"/>
    <cellStyle name="Entrada 2 25 2_Volatility" xfId="9700" xr:uid="{3D825086-3D01-4C4C-8602-23229B51C14E}"/>
    <cellStyle name="Entrada 2 25 3" xfId="9701" xr:uid="{7067B887-A8D9-4DC1-A116-DA4D676BF2C6}"/>
    <cellStyle name="Entrada 2 25 3 2" xfId="9702" xr:uid="{89B9A67A-C4F1-4CE8-9F4F-C17296485402}"/>
    <cellStyle name="Entrada 2 25 3 2 2" xfId="9703" xr:uid="{0CCC51FD-D46E-42FD-94C7-BEEA4D23B877}"/>
    <cellStyle name="Entrada 2 25 3 2_Volatility" xfId="9704" xr:uid="{38621F58-31AC-453F-934D-D23AA67AAACF}"/>
    <cellStyle name="Entrada 2 25 3 3" xfId="9705" xr:uid="{8E97BAAA-9CAA-477A-8208-EC9FEE72F84F}"/>
    <cellStyle name="Entrada 2 25 3_Volatility" xfId="9706" xr:uid="{665BBE7F-461E-4DFE-9D98-FBF034D44E0F}"/>
    <cellStyle name="Entrada 2 25 4" xfId="9707" xr:uid="{F951EED7-1F3B-4086-9750-111C22B6EC81}"/>
    <cellStyle name="Entrada 2 25 4 2" xfId="9708" xr:uid="{844534B4-1009-4E94-8797-8759502ED97C}"/>
    <cellStyle name="Entrada 2 25 4_Volatility" xfId="9709" xr:uid="{F4064E5B-D0E1-4D5B-A605-935A459AF13D}"/>
    <cellStyle name="Entrada 2 25 5" xfId="9710" xr:uid="{36E9668E-D1D1-4016-8945-FFC93D71A1CE}"/>
    <cellStyle name="Entrada 2 25_Volatility" xfId="9711" xr:uid="{79061BA7-222E-4F0A-8245-0003A7EE2957}"/>
    <cellStyle name="Entrada 2 26" xfId="9712" xr:uid="{9ABD5FBC-10F5-4EAA-B8F2-FF33BFA2C856}"/>
    <cellStyle name="Entrada 2 26 2" xfId="9713" xr:uid="{71A1405E-14BC-49EA-995A-5EF9062F2DEB}"/>
    <cellStyle name="Entrada 2 26 2 2" xfId="9714" xr:uid="{5A1C9C24-49DF-407F-BE92-57BFDCCA5AE7}"/>
    <cellStyle name="Entrada 2 26 2 2 2" xfId="9715" xr:uid="{7B726E94-109F-456E-B239-96A6B1B10160}"/>
    <cellStyle name="Entrada 2 26 2 2 2 2" xfId="9716" xr:uid="{BF3CCFE1-D182-40A2-9AFC-9B477A07D378}"/>
    <cellStyle name="Entrada 2 26 2 2 2_Volatility" xfId="9717" xr:uid="{6C693E48-05B0-47D3-8E1A-A83DA130072C}"/>
    <cellStyle name="Entrada 2 26 2 2 3" xfId="9718" xr:uid="{8BB1E104-D9A0-4D8C-A37C-094796B13B3C}"/>
    <cellStyle name="Entrada 2 26 2 2_Volatility" xfId="9719" xr:uid="{75747EE3-AA69-465E-AC56-0B89C356488C}"/>
    <cellStyle name="Entrada 2 26 2 3" xfId="9720" xr:uid="{0F3D62CF-10A0-4176-9F07-E1911968CC00}"/>
    <cellStyle name="Entrada 2 26 2 3 2" xfId="9721" xr:uid="{81DDCFE8-6C3F-44BC-AB1A-6D6D2CB5C3F6}"/>
    <cellStyle name="Entrada 2 26 2 3 2 2" xfId="9722" xr:uid="{50112BFD-020F-41F0-9CF1-48FADDE88603}"/>
    <cellStyle name="Entrada 2 26 2 3 2_Volatility" xfId="9723" xr:uid="{D569B11E-4C1E-4861-BCB2-FC6121CE2941}"/>
    <cellStyle name="Entrada 2 26 2 3 3" xfId="9724" xr:uid="{535E05C5-B292-434F-B238-398BC1AF06C8}"/>
    <cellStyle name="Entrada 2 26 2 3_Volatility" xfId="9725" xr:uid="{ECFAA582-5AEF-4260-BC77-DF3CDCA1D0BD}"/>
    <cellStyle name="Entrada 2 26 2 4" xfId="9726" xr:uid="{A803DA2F-B8D7-453B-8863-0003D6A4B017}"/>
    <cellStyle name="Entrada 2 26 2 4 2" xfId="9727" xr:uid="{3EC59C32-9C09-411B-969F-321016004B97}"/>
    <cellStyle name="Entrada 2 26 2 4_Volatility" xfId="9728" xr:uid="{6F8978E6-DFC8-4708-81EF-F5794216FD6F}"/>
    <cellStyle name="Entrada 2 26 2 5" xfId="9729" xr:uid="{2ED9535B-7BB9-4C45-8BFE-DFE8EBF7EB35}"/>
    <cellStyle name="Entrada 2 26 2_Volatility" xfId="9730" xr:uid="{6B01FCF9-0D8E-4E8D-9322-746F077088C1}"/>
    <cellStyle name="Entrada 2 26 3" xfId="9731" xr:uid="{01082A41-3F69-4CAC-95B2-D6613A85DCC4}"/>
    <cellStyle name="Entrada 2 26 3 2" xfId="9732" xr:uid="{33B15D1D-6482-4654-9DD8-BEB04B42F2ED}"/>
    <cellStyle name="Entrada 2 26 3 2 2" xfId="9733" xr:uid="{B6EDE285-32F8-44E9-A122-E0E03C080880}"/>
    <cellStyle name="Entrada 2 26 3 2_Volatility" xfId="9734" xr:uid="{51C8568E-475E-4EBF-951B-3370F65675C7}"/>
    <cellStyle name="Entrada 2 26 3 3" xfId="9735" xr:uid="{2157BE9D-2B28-4B01-8E8A-0DE2DFF3CCFC}"/>
    <cellStyle name="Entrada 2 26 3_Volatility" xfId="9736" xr:uid="{3E6AB390-5184-4C15-93C6-88FEEB40B890}"/>
    <cellStyle name="Entrada 2 26 4" xfId="9737" xr:uid="{FDD10CA9-3E05-47BB-8309-94CC6129FC1F}"/>
    <cellStyle name="Entrada 2 26 4 2" xfId="9738" xr:uid="{3B02A6A3-AD65-406D-B2D4-8481D38542A1}"/>
    <cellStyle name="Entrada 2 26 4_Volatility" xfId="9739" xr:uid="{E8D37358-3748-4DAB-B4A4-B730FF289C7B}"/>
    <cellStyle name="Entrada 2 26 5" xfId="9740" xr:uid="{4919C21E-541C-4598-AEFD-6EB1DD2BCD6E}"/>
    <cellStyle name="Entrada 2 26_Volatility" xfId="9741" xr:uid="{9A2CFF73-4B94-4034-9681-2A7113A47FA5}"/>
    <cellStyle name="Entrada 2 27" xfId="9742" xr:uid="{15780EDD-AD0C-4164-B034-C0C1ADEAF9ED}"/>
    <cellStyle name="Entrada 2 27 2" xfId="9743" xr:uid="{2D941232-E536-4435-B62B-FE10F7FDADAC}"/>
    <cellStyle name="Entrada 2 27 2 2" xfId="9744" xr:uid="{30A95304-397B-4FDA-A4EB-F074C8FD21E6}"/>
    <cellStyle name="Entrada 2 27 2 2 2" xfId="9745" xr:uid="{4D2C082C-AC6B-46C1-8318-E5C76041D4A7}"/>
    <cellStyle name="Entrada 2 27 2 2 2 2" xfId="9746" xr:uid="{36372FFE-CFC2-4615-B1E1-A2A777EC9215}"/>
    <cellStyle name="Entrada 2 27 2 2 2_Volatility" xfId="9747" xr:uid="{C84D2564-CA8F-40DF-8842-07A0486A4D7C}"/>
    <cellStyle name="Entrada 2 27 2 2 3" xfId="9748" xr:uid="{7F6B1853-2477-4439-9B34-85F40B50D7BD}"/>
    <cellStyle name="Entrada 2 27 2 2_Volatility" xfId="9749" xr:uid="{E2110585-9764-4FE5-8C43-BA741B4FCCAF}"/>
    <cellStyle name="Entrada 2 27 2 3" xfId="9750" xr:uid="{6AB0ED0E-FAC8-4548-9269-9CC21BBF0C2A}"/>
    <cellStyle name="Entrada 2 27 2 3 2" xfId="9751" xr:uid="{693CC353-D45F-497F-A83D-B97E8AD5DE27}"/>
    <cellStyle name="Entrada 2 27 2 3 2 2" xfId="9752" xr:uid="{5AFB9CF6-EA75-4A11-97BF-31284E93A7FE}"/>
    <cellStyle name="Entrada 2 27 2 3 2_Volatility" xfId="9753" xr:uid="{2E029D8F-D976-466A-83E7-6A55D34277F6}"/>
    <cellStyle name="Entrada 2 27 2 3 3" xfId="9754" xr:uid="{90B1939B-55B8-4271-9340-E20BEF7EF018}"/>
    <cellStyle name="Entrada 2 27 2 3_Volatility" xfId="9755" xr:uid="{B4A0289D-683E-491A-8C3D-992ABE420596}"/>
    <cellStyle name="Entrada 2 27 2 4" xfId="9756" xr:uid="{896655A6-5D67-4B94-AA00-8CE2DFFE243E}"/>
    <cellStyle name="Entrada 2 27 2 4 2" xfId="9757" xr:uid="{2CDF5A77-A663-4380-8CD0-DFAE80FF22D9}"/>
    <cellStyle name="Entrada 2 27 2 4_Volatility" xfId="9758" xr:uid="{7125FD98-81B1-4605-9625-A38D6BC29F3B}"/>
    <cellStyle name="Entrada 2 27 2 5" xfId="9759" xr:uid="{CE683C18-61AB-462F-BD76-99A1E31516E7}"/>
    <cellStyle name="Entrada 2 27 2_Volatility" xfId="9760" xr:uid="{6118521E-030B-45D6-AA21-0CA220773ABE}"/>
    <cellStyle name="Entrada 2 27 3" xfId="9761" xr:uid="{BA2E8756-F79B-43BC-A491-5156C09F4039}"/>
    <cellStyle name="Entrada 2 27 3 2" xfId="9762" xr:uid="{1DB26569-02DF-4B00-94EE-C51865EFE4D7}"/>
    <cellStyle name="Entrada 2 27 3 2 2" xfId="9763" xr:uid="{21F76A85-F020-41CD-B887-75E1365F3248}"/>
    <cellStyle name="Entrada 2 27 3 2_Volatility" xfId="9764" xr:uid="{75A2ECB8-0AF3-496C-AA27-932EA8D081E9}"/>
    <cellStyle name="Entrada 2 27 3 3" xfId="9765" xr:uid="{6B7536AA-F757-4242-A9B5-7E9FAFF78C0D}"/>
    <cellStyle name="Entrada 2 27 3_Volatility" xfId="9766" xr:uid="{67EDDCEA-5E34-4E7F-AF4F-2D121D915327}"/>
    <cellStyle name="Entrada 2 27 4" xfId="9767" xr:uid="{F6A73827-498C-4BC0-859D-213FF5FB92B5}"/>
    <cellStyle name="Entrada 2 27 4 2" xfId="9768" xr:uid="{CEBAEF9A-11DC-4469-9DB4-ADFC56FEEB49}"/>
    <cellStyle name="Entrada 2 27 4_Volatility" xfId="9769" xr:uid="{C364332E-D4D6-4DC5-9DBC-EFBE9F68DAF8}"/>
    <cellStyle name="Entrada 2 27 5" xfId="9770" xr:uid="{5F4DEC04-5DEF-4A65-B5E0-C6206E772ADA}"/>
    <cellStyle name="Entrada 2 27_Volatility" xfId="9771" xr:uid="{4A244847-F7A9-4B1A-97BC-8C8D4DCB2381}"/>
    <cellStyle name="Entrada 2 28" xfId="9772" xr:uid="{D578A0BB-66A5-4AB6-8D19-5E2657716FBF}"/>
    <cellStyle name="Entrada 2 28 2" xfId="9773" xr:uid="{C8BB5363-B0E9-4AD8-B34F-61A46F141BC5}"/>
    <cellStyle name="Entrada 2 28 2 2" xfId="9774" xr:uid="{F10D599C-112C-41AF-854F-187C9A35B444}"/>
    <cellStyle name="Entrada 2 28 2 2 2" xfId="9775" xr:uid="{4230EE2A-A5F7-4C8A-B9F6-D155B1E10307}"/>
    <cellStyle name="Entrada 2 28 2 2 2 2" xfId="9776" xr:uid="{CD924631-76D8-4368-B074-34A93039C837}"/>
    <cellStyle name="Entrada 2 28 2 2 2_Volatility" xfId="9777" xr:uid="{92EB624B-B084-4250-B174-2401964730EE}"/>
    <cellStyle name="Entrada 2 28 2 2 3" xfId="9778" xr:uid="{986955A0-5B1E-41E4-ADD2-6AC222DD6FD1}"/>
    <cellStyle name="Entrada 2 28 2 2_Volatility" xfId="9779" xr:uid="{6F7D136D-5486-46FD-9047-DA8102C7C330}"/>
    <cellStyle name="Entrada 2 28 2 3" xfId="9780" xr:uid="{C1DE5C39-4AC8-4E22-8002-10890B92FF2D}"/>
    <cellStyle name="Entrada 2 28 2 3 2" xfId="9781" xr:uid="{FDA067E4-40F1-45BC-8FCF-96D755113585}"/>
    <cellStyle name="Entrada 2 28 2 3 2 2" xfId="9782" xr:uid="{54F9C2E3-90F9-4B0A-A9B6-87E65D175FA5}"/>
    <cellStyle name="Entrada 2 28 2 3 2_Volatility" xfId="9783" xr:uid="{5DA11534-33B5-4310-986D-E8E62B49D8C1}"/>
    <cellStyle name="Entrada 2 28 2 3 3" xfId="9784" xr:uid="{57DAD434-336F-4B12-8165-BD72A3564690}"/>
    <cellStyle name="Entrada 2 28 2 3_Volatility" xfId="9785" xr:uid="{80421893-FB01-4F47-BF47-15670EDCF3C1}"/>
    <cellStyle name="Entrada 2 28 2 4" xfId="9786" xr:uid="{41D128E1-835E-49E9-BE84-D55F6AA1B642}"/>
    <cellStyle name="Entrada 2 28 2 4 2" xfId="9787" xr:uid="{534AE0F3-3027-40EA-AF99-7EFA33797BD1}"/>
    <cellStyle name="Entrada 2 28 2 4_Volatility" xfId="9788" xr:uid="{4050B243-330E-476D-AB1F-ABBBFC7E1EC6}"/>
    <cellStyle name="Entrada 2 28 2 5" xfId="9789" xr:uid="{84514443-111E-419A-8820-71AF4837BDD2}"/>
    <cellStyle name="Entrada 2 28 2_Volatility" xfId="9790" xr:uid="{DF665C77-F843-4EB1-8254-7ED77AC98B4F}"/>
    <cellStyle name="Entrada 2 28 3" xfId="9791" xr:uid="{61EC1490-ACE6-4016-A0BB-BCBD678FEBF3}"/>
    <cellStyle name="Entrada 2 28 3 2" xfId="9792" xr:uid="{1D3A5EC8-8FA2-440A-8F5B-1C05C18AD8FA}"/>
    <cellStyle name="Entrada 2 28 3 2 2" xfId="9793" xr:uid="{A716D408-34CD-46D7-8F0C-19CD3592B37E}"/>
    <cellStyle name="Entrada 2 28 3 2_Volatility" xfId="9794" xr:uid="{58F3BE56-AE7F-4D77-9390-D67762D4FF30}"/>
    <cellStyle name="Entrada 2 28 3 3" xfId="9795" xr:uid="{076FA984-EE93-439B-A074-C134510AFF93}"/>
    <cellStyle name="Entrada 2 28 3_Volatility" xfId="9796" xr:uid="{4A7B04B7-4113-44B9-9FA3-882FFFE73C97}"/>
    <cellStyle name="Entrada 2 28 4" xfId="9797" xr:uid="{25865D3D-2C8D-47C7-B84B-FBFE996DD960}"/>
    <cellStyle name="Entrada 2 28 4 2" xfId="9798" xr:uid="{90E71646-03D9-46FB-BBB8-C1BB0BD0D182}"/>
    <cellStyle name="Entrada 2 28 4_Volatility" xfId="9799" xr:uid="{C6AFA425-3F21-4AC5-9E97-07B3279527E9}"/>
    <cellStyle name="Entrada 2 28 5" xfId="9800" xr:uid="{C339D993-33BC-4E35-BD53-B3E4368AE769}"/>
    <cellStyle name="Entrada 2 28_Volatility" xfId="9801" xr:uid="{4B059EBB-3270-4841-BD0B-047080AB8BFC}"/>
    <cellStyle name="Entrada 2 29" xfId="9802" xr:uid="{7D01CCF3-D0D1-458C-8FD4-68BF21B38C57}"/>
    <cellStyle name="Entrada 2 29 2" xfId="9803" xr:uid="{E448DB68-AF07-4E8A-ADEC-C1AA2A4814E9}"/>
    <cellStyle name="Entrada 2 29 2 2" xfId="9804" xr:uid="{CB098B50-8E7A-4D7F-96DC-A39B28BC8CF6}"/>
    <cellStyle name="Entrada 2 29 2 2 2" xfId="9805" xr:uid="{CDB78B4C-F2C4-422E-AB75-E9A97E5B7748}"/>
    <cellStyle name="Entrada 2 29 2 2 2 2" xfId="9806" xr:uid="{D6EEAB98-6A4A-4F9A-9478-0013EF83A7DF}"/>
    <cellStyle name="Entrada 2 29 2 2 2_Volatility" xfId="9807" xr:uid="{8ABC6007-38FE-47ED-B74B-FFCC820CF605}"/>
    <cellStyle name="Entrada 2 29 2 2 3" xfId="9808" xr:uid="{596580A2-AB07-47B9-A0E1-7B41296E8186}"/>
    <cellStyle name="Entrada 2 29 2 2_Volatility" xfId="9809" xr:uid="{1C269390-A1C3-4C15-8F37-AF0D608642DF}"/>
    <cellStyle name="Entrada 2 29 2 3" xfId="9810" xr:uid="{4E1D25B9-81FA-43B2-9BD9-1A88AEFF171C}"/>
    <cellStyle name="Entrada 2 29 2 3 2" xfId="9811" xr:uid="{52643CF4-7357-4C90-BCC8-340736786780}"/>
    <cellStyle name="Entrada 2 29 2 3 2 2" xfId="9812" xr:uid="{D5F56526-780E-4238-AE89-DFB46B6AA086}"/>
    <cellStyle name="Entrada 2 29 2 3 2_Volatility" xfId="9813" xr:uid="{EBB3C440-988B-4F3C-817A-DAB67E0EA964}"/>
    <cellStyle name="Entrada 2 29 2 3 3" xfId="9814" xr:uid="{8E13DBA3-79FC-4164-92B0-A431395E0F6B}"/>
    <cellStyle name="Entrada 2 29 2 3_Volatility" xfId="9815" xr:uid="{ACEB4CC0-9DDB-419B-A70E-AE708E95370D}"/>
    <cellStyle name="Entrada 2 29 2 4" xfId="9816" xr:uid="{51BFB0D6-6A95-409E-856E-8002C7A05251}"/>
    <cellStyle name="Entrada 2 29 2 4 2" xfId="9817" xr:uid="{BAD57F45-7CB0-4604-A909-FBB2EDDF3B2A}"/>
    <cellStyle name="Entrada 2 29 2 4_Volatility" xfId="9818" xr:uid="{814A0CCE-91A2-4058-A551-8CED471580BE}"/>
    <cellStyle name="Entrada 2 29 2 5" xfId="9819" xr:uid="{DC1A61EF-6859-445D-8C9A-96FE375FC4EC}"/>
    <cellStyle name="Entrada 2 29 2_Volatility" xfId="9820" xr:uid="{024A339B-FE8A-4D4D-B372-92734722011C}"/>
    <cellStyle name="Entrada 2 29 3" xfId="9821" xr:uid="{91E30E6E-D51E-4D4C-9B76-74D559FF0316}"/>
    <cellStyle name="Entrada 2 29 3 2" xfId="9822" xr:uid="{77FF9D9F-7068-4FA0-B399-3E2DBEE1A22E}"/>
    <cellStyle name="Entrada 2 29 3 2 2" xfId="9823" xr:uid="{00BD4392-22EE-483D-8564-26E1E8EC0A84}"/>
    <cellStyle name="Entrada 2 29 3 2_Volatility" xfId="9824" xr:uid="{8BDB9A92-325E-438A-9592-13EE00F00045}"/>
    <cellStyle name="Entrada 2 29 3 3" xfId="9825" xr:uid="{EBB56B5A-1B12-4E74-8EEF-0C44884E757B}"/>
    <cellStyle name="Entrada 2 29 3_Volatility" xfId="9826" xr:uid="{DB2ACC79-ACC8-42E6-AA39-1B42E9500729}"/>
    <cellStyle name="Entrada 2 29 4" xfId="9827" xr:uid="{FECFECE9-F119-4F42-B418-EB701495DA20}"/>
    <cellStyle name="Entrada 2 29 4 2" xfId="9828" xr:uid="{2184BC39-D8BA-4FC8-B6D0-B159A8D13C28}"/>
    <cellStyle name="Entrada 2 29 4_Volatility" xfId="9829" xr:uid="{6877BC45-CE5D-4A82-A9D1-2E6EAC6DA08E}"/>
    <cellStyle name="Entrada 2 29 5" xfId="9830" xr:uid="{6A6D888D-AC84-4F44-AB2C-6963FA762F81}"/>
    <cellStyle name="Entrada 2 29_Volatility" xfId="9831" xr:uid="{98DD27DB-BA33-4B5D-AA6B-EB201D99D323}"/>
    <cellStyle name="Entrada 2 3" xfId="9832" xr:uid="{BC4F942D-9CD9-4455-829A-9705A07AB8C9}"/>
    <cellStyle name="Entrada 2 3 2" xfId="9833" xr:uid="{CE47CCD0-4FF3-424D-AD96-0986B5170BBB}"/>
    <cellStyle name="Entrada 2 3 2 2" xfId="9834" xr:uid="{5E345911-22D0-428F-99E0-110ACE16D6AD}"/>
    <cellStyle name="Entrada 2 3 2 2 2" xfId="9835" xr:uid="{D2786CB5-CA44-46DC-B765-908FF90C0EF8}"/>
    <cellStyle name="Entrada 2 3 2 2 2 2" xfId="9836" xr:uid="{3173DDD1-CCAE-49BE-9500-1F4C4CC5858C}"/>
    <cellStyle name="Entrada 2 3 2 2 2_Volatility" xfId="9837" xr:uid="{542BCE2E-8020-4423-A910-B86C1D84C800}"/>
    <cellStyle name="Entrada 2 3 2 2 3" xfId="9838" xr:uid="{89A4DD3E-44CD-4E04-9D26-B22B8AC10A32}"/>
    <cellStyle name="Entrada 2 3 2 2_Volatility" xfId="9839" xr:uid="{E444F1C5-B475-46B2-860C-DAC9F2CA8DEE}"/>
    <cellStyle name="Entrada 2 3 2 3" xfId="9840" xr:uid="{8ADBA6F9-47E2-4ABC-8DD3-A77A64E93759}"/>
    <cellStyle name="Entrada 2 3 2 3 2" xfId="9841" xr:uid="{4719AD59-D97D-41CE-A8E0-84FE35434B49}"/>
    <cellStyle name="Entrada 2 3 2 3 2 2" xfId="9842" xr:uid="{9F1A4BBE-01F8-4921-BD98-44814159B57C}"/>
    <cellStyle name="Entrada 2 3 2 3 2_Volatility" xfId="9843" xr:uid="{E5F6C896-0582-4CD6-8BFA-3FEF5ED76BF7}"/>
    <cellStyle name="Entrada 2 3 2 3 3" xfId="9844" xr:uid="{2C547AB4-137B-48DB-A274-9AB1DECD1D74}"/>
    <cellStyle name="Entrada 2 3 2 3_Volatility" xfId="9845" xr:uid="{8FBD28D6-03F1-4EAC-AF37-EE3B06A1334A}"/>
    <cellStyle name="Entrada 2 3 2 4" xfId="9846" xr:uid="{6289978B-7606-4FC3-83CC-EE6A8F0469C6}"/>
    <cellStyle name="Entrada 2 3 2 4 2" xfId="9847" xr:uid="{61AE7835-24FB-4440-BEAD-B8C5748E8878}"/>
    <cellStyle name="Entrada 2 3 2 4_Volatility" xfId="9848" xr:uid="{9A3E078F-E596-43A9-BDFA-C69571F4114F}"/>
    <cellStyle name="Entrada 2 3 2 5" xfId="9849" xr:uid="{83E38D7A-4C25-4C46-BF13-E3474958E67F}"/>
    <cellStyle name="Entrada 2 3 2_Volatility" xfId="9850" xr:uid="{7B0504FB-50AD-423A-9A57-FD4879D8EC64}"/>
    <cellStyle name="Entrada 2 3 3" xfId="9851" xr:uid="{4D492EED-76E8-4309-8847-9E836CEDA307}"/>
    <cellStyle name="Entrada 2 3 3 2" xfId="9852" xr:uid="{FD553072-B5B8-4870-8C2E-04D47C629F23}"/>
    <cellStyle name="Entrada 2 3 3 2 2" xfId="9853" xr:uid="{BFBC2E3D-FEFB-43AC-90D7-0365CDACD0DD}"/>
    <cellStyle name="Entrada 2 3 3 2_Volatility" xfId="9854" xr:uid="{A400A7BA-36D6-457A-BEE4-2FEF4D1B0746}"/>
    <cellStyle name="Entrada 2 3 3 3" xfId="9855" xr:uid="{F1DA5324-BFD7-4635-8538-90F43F88A026}"/>
    <cellStyle name="Entrada 2 3 3_Volatility" xfId="9856" xr:uid="{5EAD8261-1C02-4671-A603-8D525F792473}"/>
    <cellStyle name="Entrada 2 3 4" xfId="9857" xr:uid="{E1371915-FC45-45DC-A30D-1BB0B749D464}"/>
    <cellStyle name="Entrada 2 3 4 2" xfId="9858" xr:uid="{3942BF8F-28CC-4EC5-8341-B5B7ED25810F}"/>
    <cellStyle name="Entrada 2 3 4_Volatility" xfId="9859" xr:uid="{98F27754-F315-4538-86D6-655FA74612E6}"/>
    <cellStyle name="Entrada 2 3 5" xfId="9860" xr:uid="{16D5E7C7-21D5-4FED-9BFD-B84EBF324899}"/>
    <cellStyle name="Entrada 2 3_Volatility" xfId="9861" xr:uid="{5D4B00C1-D66B-4BF2-9EB9-D9154CEDFEAE}"/>
    <cellStyle name="Entrada 2 30" xfId="9862" xr:uid="{884E6181-1EB2-4187-B9DF-CF2285B07DE4}"/>
    <cellStyle name="Entrada 2 30 2" xfId="9863" xr:uid="{D3DCF4D6-26CE-4545-BF73-B5699538A6EC}"/>
    <cellStyle name="Entrada 2 30 2 2" xfId="9864" xr:uid="{260390C2-E8B2-48F7-90BC-EB21CE937806}"/>
    <cellStyle name="Entrada 2 30 2 2 2" xfId="9865" xr:uid="{6C308D51-6357-48CF-87D6-7CBC19832C01}"/>
    <cellStyle name="Entrada 2 30 2 2 2 2" xfId="9866" xr:uid="{68FEEA28-1381-4155-8A02-9846776689AF}"/>
    <cellStyle name="Entrada 2 30 2 2 2_Volatility" xfId="9867" xr:uid="{1CAF9040-4453-4B77-A52E-94D6ED4123BD}"/>
    <cellStyle name="Entrada 2 30 2 2 3" xfId="9868" xr:uid="{71B844B1-E1E0-4765-9DE3-6C0CE8A8393F}"/>
    <cellStyle name="Entrada 2 30 2 2_Volatility" xfId="9869" xr:uid="{AB080A79-5664-49AA-BE0D-D977D927BA20}"/>
    <cellStyle name="Entrada 2 30 2 3" xfId="9870" xr:uid="{8908A79C-86C0-4FD6-BD3C-7E6AE24C8920}"/>
    <cellStyle name="Entrada 2 30 2 3 2" xfId="9871" xr:uid="{157DBC34-2110-4F36-8B08-15A09CD51861}"/>
    <cellStyle name="Entrada 2 30 2 3 2 2" xfId="9872" xr:uid="{254312D9-3720-4A7B-8A5D-FBF9DEC6E540}"/>
    <cellStyle name="Entrada 2 30 2 3 2_Volatility" xfId="9873" xr:uid="{C7E71A00-71CB-4247-AF3A-2B78B9E3EF76}"/>
    <cellStyle name="Entrada 2 30 2 3 3" xfId="9874" xr:uid="{F2656F46-BA5C-4D54-A08C-E54DA5512D8D}"/>
    <cellStyle name="Entrada 2 30 2 3_Volatility" xfId="9875" xr:uid="{A41F6D7D-6E08-4F2B-94A4-CE3BD6F5470C}"/>
    <cellStyle name="Entrada 2 30 2 4" xfId="9876" xr:uid="{BCF32A3A-E73F-41AB-B4B1-B019C20E5023}"/>
    <cellStyle name="Entrada 2 30 2 4 2" xfId="9877" xr:uid="{E7BA915B-15F0-4035-8E82-2D4E6EF9D582}"/>
    <cellStyle name="Entrada 2 30 2 4_Volatility" xfId="9878" xr:uid="{E3039293-18A9-44F9-9790-D498FD52C21B}"/>
    <cellStyle name="Entrada 2 30 2 5" xfId="9879" xr:uid="{02030ABD-9CA7-4A16-AD0E-EC5FF5BEC0B7}"/>
    <cellStyle name="Entrada 2 30 2_Volatility" xfId="9880" xr:uid="{CF83FF86-D939-4F5C-ABB3-AA8DC8DE133E}"/>
    <cellStyle name="Entrada 2 30 3" xfId="9881" xr:uid="{366F54CD-ECE0-4EB7-8924-04FFEA77282D}"/>
    <cellStyle name="Entrada 2 30 3 2" xfId="9882" xr:uid="{2A419480-8976-43DB-B682-DC7CD7144F79}"/>
    <cellStyle name="Entrada 2 30 3 2 2" xfId="9883" xr:uid="{50C3E148-0009-4C68-AF19-B3D976C66354}"/>
    <cellStyle name="Entrada 2 30 3 2_Volatility" xfId="9884" xr:uid="{DFEF5C59-C860-4841-876C-798A8BE43D98}"/>
    <cellStyle name="Entrada 2 30 3 3" xfId="9885" xr:uid="{21D4AAE3-E5C2-4DD5-9EB5-46F6B3A7257A}"/>
    <cellStyle name="Entrada 2 30 3_Volatility" xfId="9886" xr:uid="{5ABDD30C-7050-4526-BEA3-C23402A789E6}"/>
    <cellStyle name="Entrada 2 30 4" xfId="9887" xr:uid="{BDFB4197-1BFB-4134-BDA2-409601513507}"/>
    <cellStyle name="Entrada 2 30 4 2" xfId="9888" xr:uid="{8992EEA7-8203-4B2E-BCB1-3B84B56929B5}"/>
    <cellStyle name="Entrada 2 30 4_Volatility" xfId="9889" xr:uid="{079BBD65-65D7-4A0E-B9F8-9F90D71BB4F1}"/>
    <cellStyle name="Entrada 2 30 5" xfId="9890" xr:uid="{004A59CA-090C-45D4-AB4A-BBBF8564E2D2}"/>
    <cellStyle name="Entrada 2 30_Volatility" xfId="9891" xr:uid="{37BC8AEC-090B-46E6-9760-0D75D978FBF1}"/>
    <cellStyle name="Entrada 2 31" xfId="9892" xr:uid="{9EF8C0D2-8076-44EF-8228-73FEC82707DF}"/>
    <cellStyle name="Entrada 2 31 2" xfId="9893" xr:uid="{E68C06D1-D2AC-4B0F-899A-0C4E6EAA07EF}"/>
    <cellStyle name="Entrada 2 31 2 2" xfId="9894" xr:uid="{7DF7E426-59E0-47FD-B767-A38B5E2F1EF1}"/>
    <cellStyle name="Entrada 2 31 2 2 2" xfId="9895" xr:uid="{D9C2E4A0-FAA8-4BD3-9578-15B1B16488E0}"/>
    <cellStyle name="Entrada 2 31 2 2 2 2" xfId="9896" xr:uid="{91FE05C7-9EEE-4CA3-8BDB-E3E872BE6D18}"/>
    <cellStyle name="Entrada 2 31 2 2 2_Volatility" xfId="9897" xr:uid="{5A3B1630-0523-4CA5-93C2-2B2818FA47DB}"/>
    <cellStyle name="Entrada 2 31 2 2 3" xfId="9898" xr:uid="{36101840-9F20-45FC-A2E9-012CBA376A2C}"/>
    <cellStyle name="Entrada 2 31 2 2_Volatility" xfId="9899" xr:uid="{B0F8A9E6-EB5F-41B2-AA44-48B12E3F53A0}"/>
    <cellStyle name="Entrada 2 31 2 3" xfId="9900" xr:uid="{633ED577-14FE-4A78-B26F-4C98D29400E0}"/>
    <cellStyle name="Entrada 2 31 2 3 2" xfId="9901" xr:uid="{BE3A72E3-7E3B-463A-9DC7-62C29DE53F26}"/>
    <cellStyle name="Entrada 2 31 2 3 2 2" xfId="9902" xr:uid="{4AA320DB-1030-45A2-9D69-137DC5E31702}"/>
    <cellStyle name="Entrada 2 31 2 3 2_Volatility" xfId="9903" xr:uid="{EC48D4E2-60D4-4092-860D-005B481C0BB3}"/>
    <cellStyle name="Entrada 2 31 2 3 3" xfId="9904" xr:uid="{A75272CB-46C6-4488-94DB-162A84523F9C}"/>
    <cellStyle name="Entrada 2 31 2 3_Volatility" xfId="9905" xr:uid="{542E95EE-06C0-4C07-9F43-CA624CD4D1CE}"/>
    <cellStyle name="Entrada 2 31 2 4" xfId="9906" xr:uid="{03A842E7-D474-4C12-BDF9-509D8EDF5B66}"/>
    <cellStyle name="Entrada 2 31 2 4 2" xfId="9907" xr:uid="{63565A0F-9721-47C0-850B-4A4455EE6B90}"/>
    <cellStyle name="Entrada 2 31 2 4_Volatility" xfId="9908" xr:uid="{87BBA313-E35A-4A40-8104-24A7D7F5CB6B}"/>
    <cellStyle name="Entrada 2 31 2 5" xfId="9909" xr:uid="{0F222465-9031-4933-973A-C6F1C001D247}"/>
    <cellStyle name="Entrada 2 31 2_Volatility" xfId="9910" xr:uid="{870FC43A-D841-480F-A706-15C655C3829E}"/>
    <cellStyle name="Entrada 2 31 3" xfId="9911" xr:uid="{CBA9FE7B-DBB6-49BC-B91E-9A71E13F227E}"/>
    <cellStyle name="Entrada 2 31 3 2" xfId="9912" xr:uid="{E9184E3E-BE0A-461B-A058-A31209FF0300}"/>
    <cellStyle name="Entrada 2 31 3 2 2" xfId="9913" xr:uid="{236F88E6-E1D6-4A9B-9F50-93849D7EABB8}"/>
    <cellStyle name="Entrada 2 31 3 2_Volatility" xfId="9914" xr:uid="{26666F93-5001-47B1-8DCA-AEA9D3F85933}"/>
    <cellStyle name="Entrada 2 31 3 3" xfId="9915" xr:uid="{ECCA304E-86D8-41E3-8FF8-47EE8F0B8A58}"/>
    <cellStyle name="Entrada 2 31 3_Volatility" xfId="9916" xr:uid="{50A85142-09BF-4284-97FA-A7AE11C32638}"/>
    <cellStyle name="Entrada 2 31 4" xfId="9917" xr:uid="{9E070BE3-E03E-48EC-BEE2-73911DAE8C83}"/>
    <cellStyle name="Entrada 2 31 4 2" xfId="9918" xr:uid="{1D615275-B4E4-4EB0-8C55-0A37B82ACA7F}"/>
    <cellStyle name="Entrada 2 31 4_Volatility" xfId="9919" xr:uid="{A6AC0300-9280-4F0C-AB4B-5A95CC771782}"/>
    <cellStyle name="Entrada 2 31 5" xfId="9920" xr:uid="{B7A164B7-DC61-4BA3-881B-94271453C131}"/>
    <cellStyle name="Entrada 2 31_Volatility" xfId="9921" xr:uid="{CC4D75E9-9AD9-4A4D-B279-C79056C29873}"/>
    <cellStyle name="Entrada 2 32" xfId="9922" xr:uid="{1CABEA15-140D-424E-90B1-6626DC4533A9}"/>
    <cellStyle name="Entrada 2 32 2" xfId="9923" xr:uid="{5067D519-661B-4575-86B5-5E9F41DD2B6B}"/>
    <cellStyle name="Entrada 2 32 2 2" xfId="9924" xr:uid="{F9384B02-AD11-404D-A25B-10A58CCBF0D9}"/>
    <cellStyle name="Entrada 2 32 2 2 2" xfId="9925" xr:uid="{4D59A028-592C-45FF-B4E1-ED73B6779283}"/>
    <cellStyle name="Entrada 2 32 2 2 2 2" xfId="9926" xr:uid="{0117B504-10F2-485E-AE4C-50A653A0F392}"/>
    <cellStyle name="Entrada 2 32 2 2 2_Volatility" xfId="9927" xr:uid="{5453A71C-52ED-4056-823F-A9AA26C7377A}"/>
    <cellStyle name="Entrada 2 32 2 2 3" xfId="9928" xr:uid="{C9BAF0C9-27FA-42B2-989A-83AC62E476F5}"/>
    <cellStyle name="Entrada 2 32 2 2_Volatility" xfId="9929" xr:uid="{4B751CF0-3235-46E3-99A6-8DA6A3A97F07}"/>
    <cellStyle name="Entrada 2 32 2 3" xfId="9930" xr:uid="{147FA3A9-28EB-4324-84E5-A3A9BE034DF3}"/>
    <cellStyle name="Entrada 2 32 2 3 2" xfId="9931" xr:uid="{97C2A14B-88FB-48B2-890A-2587ED79CCA3}"/>
    <cellStyle name="Entrada 2 32 2 3 2 2" xfId="9932" xr:uid="{A0888944-87E6-451C-A382-C860555BD11B}"/>
    <cellStyle name="Entrada 2 32 2 3 2_Volatility" xfId="9933" xr:uid="{6A8E8363-5363-4AB8-B933-8EF619EC3035}"/>
    <cellStyle name="Entrada 2 32 2 3 3" xfId="9934" xr:uid="{EC660018-D094-4C08-A055-92EFA22F3E1B}"/>
    <cellStyle name="Entrada 2 32 2 3_Volatility" xfId="9935" xr:uid="{A72CDE6F-1370-407B-8839-32FD07DD8CD8}"/>
    <cellStyle name="Entrada 2 32 2 4" xfId="9936" xr:uid="{4DAFBCFC-892D-422E-A159-5994EB241496}"/>
    <cellStyle name="Entrada 2 32 2 4 2" xfId="9937" xr:uid="{5560D026-8435-4CC8-9FC6-2A234C30379B}"/>
    <cellStyle name="Entrada 2 32 2 4_Volatility" xfId="9938" xr:uid="{F479B5D4-5C6D-4326-8639-C2BD42B685F7}"/>
    <cellStyle name="Entrada 2 32 2 5" xfId="9939" xr:uid="{F5DB3EC8-066B-41EB-91C5-4318A7BC3CEA}"/>
    <cellStyle name="Entrada 2 32 2_Volatility" xfId="9940" xr:uid="{72E8898E-21D3-4AFC-8AEE-DE78E66BD3FC}"/>
    <cellStyle name="Entrada 2 32 3" xfId="9941" xr:uid="{B99D3BB5-28C7-438C-98D2-1C23F2AEF853}"/>
    <cellStyle name="Entrada 2 32 3 2" xfId="9942" xr:uid="{F62ED890-0E69-42DF-A26B-B628D2C8A334}"/>
    <cellStyle name="Entrada 2 32 3 2 2" xfId="9943" xr:uid="{A5EB1EE0-D647-4EB0-B430-4AF9F4827A37}"/>
    <cellStyle name="Entrada 2 32 3 2_Volatility" xfId="9944" xr:uid="{62B67306-9F9A-4F26-8C1C-728366922169}"/>
    <cellStyle name="Entrada 2 32 3 3" xfId="9945" xr:uid="{30268D67-FF70-435F-85A9-F38E8C1E5ADA}"/>
    <cellStyle name="Entrada 2 32 3_Volatility" xfId="9946" xr:uid="{49532DAF-1B76-463E-8CF6-B03D831FF2B0}"/>
    <cellStyle name="Entrada 2 32 4" xfId="9947" xr:uid="{91172E8A-4FE0-46AF-9D95-592BA7B9D9CB}"/>
    <cellStyle name="Entrada 2 32 4 2" xfId="9948" xr:uid="{14893778-7CDD-4CA1-A3AD-49CB416E810F}"/>
    <cellStyle name="Entrada 2 32 4_Volatility" xfId="9949" xr:uid="{39E17959-F294-4987-90CA-AF40C15E3627}"/>
    <cellStyle name="Entrada 2 32 5" xfId="9950" xr:uid="{1232A98A-CC4C-4CCD-A089-EDC5F36956C4}"/>
    <cellStyle name="Entrada 2 32_Volatility" xfId="9951" xr:uid="{775AB6F9-D2E0-41BB-BDBF-E42593D55F42}"/>
    <cellStyle name="Entrada 2 33" xfId="9952" xr:uid="{0BA1393B-6B37-4E50-B97E-E4EB3DF21A1A}"/>
    <cellStyle name="Entrada 2 33 2" xfId="9953" xr:uid="{4F9D0EEF-2012-4926-9AE5-F23B472A2FE0}"/>
    <cellStyle name="Entrada 2 33 2 2" xfId="9954" xr:uid="{D076297A-0A4A-4A40-900B-6EA1803F476C}"/>
    <cellStyle name="Entrada 2 33 2 2 2" xfId="9955" xr:uid="{5F76D168-1055-4649-AD6E-F153127E574A}"/>
    <cellStyle name="Entrada 2 33 2 2 2 2" xfId="9956" xr:uid="{EB342EB9-0E0B-44D7-B13A-3AE461D86A2B}"/>
    <cellStyle name="Entrada 2 33 2 2 2_Volatility" xfId="9957" xr:uid="{3BE1BE2B-F631-4679-B3E1-4D84D50AD8E7}"/>
    <cellStyle name="Entrada 2 33 2 2 3" xfId="9958" xr:uid="{56A14D58-2BEE-48C2-B250-07181A42FB69}"/>
    <cellStyle name="Entrada 2 33 2 2_Volatility" xfId="9959" xr:uid="{E8D76D20-0DE2-4A21-BCC6-499E9B0DFD5A}"/>
    <cellStyle name="Entrada 2 33 2 3" xfId="9960" xr:uid="{513F760E-6E75-43D3-9114-33306520065A}"/>
    <cellStyle name="Entrada 2 33 2 3 2" xfId="9961" xr:uid="{968C0408-82A9-4FC2-817F-B9FD740F559E}"/>
    <cellStyle name="Entrada 2 33 2 3 2 2" xfId="9962" xr:uid="{9734DC72-A1B1-4B16-81CD-99271F718F00}"/>
    <cellStyle name="Entrada 2 33 2 3 2_Volatility" xfId="9963" xr:uid="{176CF31C-536F-478E-B41F-2A730B9CAE64}"/>
    <cellStyle name="Entrada 2 33 2 3 3" xfId="9964" xr:uid="{35A6F49F-7621-42FE-8020-FC2C839FEA17}"/>
    <cellStyle name="Entrada 2 33 2 3_Volatility" xfId="9965" xr:uid="{D0B9A06B-50D8-454D-9ABE-32BF2A8E6CF3}"/>
    <cellStyle name="Entrada 2 33 2 4" xfId="9966" xr:uid="{DBB850C1-3DA7-4544-AE36-BC667B3B2981}"/>
    <cellStyle name="Entrada 2 33 2 4 2" xfId="9967" xr:uid="{EA5F606F-1206-42A5-BEE8-FD2CD0573977}"/>
    <cellStyle name="Entrada 2 33 2 4_Volatility" xfId="9968" xr:uid="{D80AEFCC-64C0-455D-B7DA-7A19212F52FC}"/>
    <cellStyle name="Entrada 2 33 2 5" xfId="9969" xr:uid="{C7E79D79-A7E0-48B1-8417-DF559ADA0BD5}"/>
    <cellStyle name="Entrada 2 33 2_Volatility" xfId="9970" xr:uid="{333FA435-4B69-4B49-A293-1C2B80D4338D}"/>
    <cellStyle name="Entrada 2 33 3" xfId="9971" xr:uid="{8D8ED002-563B-4AA3-8218-98C23BBF7F64}"/>
    <cellStyle name="Entrada 2 33 3 2" xfId="9972" xr:uid="{7CEB859A-B894-4BA0-9DEB-0A9277F36AFC}"/>
    <cellStyle name="Entrada 2 33 3 2 2" xfId="9973" xr:uid="{3DE5B5AB-5DD1-4EEF-9F75-9D328568DF7E}"/>
    <cellStyle name="Entrada 2 33 3 2_Volatility" xfId="9974" xr:uid="{BCD77001-E1C1-44A2-B9C4-740DAF6E5662}"/>
    <cellStyle name="Entrada 2 33 3 3" xfId="9975" xr:uid="{DA0AA771-12E7-4E89-87E1-6612A391EC67}"/>
    <cellStyle name="Entrada 2 33 3_Volatility" xfId="9976" xr:uid="{8344168C-F6CB-4244-A2FB-80F176C985EB}"/>
    <cellStyle name="Entrada 2 33 4" xfId="9977" xr:uid="{4F7AA97C-468B-4FD5-B53D-A5386C29BA87}"/>
    <cellStyle name="Entrada 2 33 4 2" xfId="9978" xr:uid="{C901460B-023F-4200-BF38-144A9E5DBEB0}"/>
    <cellStyle name="Entrada 2 33 4_Volatility" xfId="9979" xr:uid="{04E42515-AD3A-46C7-8267-7E225C98C9C9}"/>
    <cellStyle name="Entrada 2 33 5" xfId="9980" xr:uid="{56E5031B-0321-4BE7-AFC4-1F2D08BF2646}"/>
    <cellStyle name="Entrada 2 33_Volatility" xfId="9981" xr:uid="{898E0A8A-108F-4A56-B7FB-2DE8E258C4A1}"/>
    <cellStyle name="Entrada 2 34" xfId="9982" xr:uid="{91D0AAE2-A3DC-4777-8F62-FD3730D5E48F}"/>
    <cellStyle name="Entrada 2 34 2" xfId="9983" xr:uid="{40FCBA58-1BB5-4620-82FD-160C79EE453B}"/>
    <cellStyle name="Entrada 2 34 2 2" xfId="9984" xr:uid="{FE852278-7C53-4B8B-908A-7CA3B616E081}"/>
    <cellStyle name="Entrada 2 34 2 2 2" xfId="9985" xr:uid="{E4183132-65E8-4D63-9294-448C85A79773}"/>
    <cellStyle name="Entrada 2 34 2 2 2 2" xfId="9986" xr:uid="{0A56B96B-5058-40A5-9819-E1FD913F6CB0}"/>
    <cellStyle name="Entrada 2 34 2 2 2_Volatility" xfId="9987" xr:uid="{E2C70D9A-791D-4983-96D5-28D53AEE7752}"/>
    <cellStyle name="Entrada 2 34 2 2 3" xfId="9988" xr:uid="{EA6CA895-3EA0-47BA-AEA5-6A0606F0F79C}"/>
    <cellStyle name="Entrada 2 34 2 2_Volatility" xfId="9989" xr:uid="{58206FA1-081E-4ABD-A440-5D30A2A3FB46}"/>
    <cellStyle name="Entrada 2 34 2 3" xfId="9990" xr:uid="{F22FF1F1-8E2B-4C74-80F5-5FE199D8A5F8}"/>
    <cellStyle name="Entrada 2 34 2 3 2" xfId="9991" xr:uid="{2542B412-30C3-421C-BB8C-308EDABFF47E}"/>
    <cellStyle name="Entrada 2 34 2 3 2 2" xfId="9992" xr:uid="{2A9D78BC-03F0-4048-BBC8-D9A9B3DD3361}"/>
    <cellStyle name="Entrada 2 34 2 3 2_Volatility" xfId="9993" xr:uid="{8BBA776E-499A-4497-8E54-978758112338}"/>
    <cellStyle name="Entrada 2 34 2 3 3" xfId="9994" xr:uid="{4FA186AB-1E13-4A31-AD97-8CE0EEF1613A}"/>
    <cellStyle name="Entrada 2 34 2 3_Volatility" xfId="9995" xr:uid="{B15739CF-3B0A-403D-926A-532583727F0F}"/>
    <cellStyle name="Entrada 2 34 2 4" xfId="9996" xr:uid="{2E5ECE3C-A9B2-4979-8847-56F62C4E50C4}"/>
    <cellStyle name="Entrada 2 34 2 4 2" xfId="9997" xr:uid="{469B5016-3BCC-4745-BFD6-CCFAB34482DD}"/>
    <cellStyle name="Entrada 2 34 2 4_Volatility" xfId="9998" xr:uid="{EC567E63-CE4D-49AF-B924-BD9BBD029E42}"/>
    <cellStyle name="Entrada 2 34 2 5" xfId="9999" xr:uid="{7A31E2F6-21D6-4FFB-9D3D-EB6660C39E0A}"/>
    <cellStyle name="Entrada 2 34 2_Volatility" xfId="10000" xr:uid="{D53AECCE-2605-4545-884E-6D105D2AC1F2}"/>
    <cellStyle name="Entrada 2 34 3" xfId="10001" xr:uid="{C226399B-88C2-4285-84D1-2C5A480A4E80}"/>
    <cellStyle name="Entrada 2 34 3 2" xfId="10002" xr:uid="{54C265B7-EB0E-46C6-9AFC-DDED0A2F376D}"/>
    <cellStyle name="Entrada 2 34 3 2 2" xfId="10003" xr:uid="{A31B05B2-F226-4BDF-98E9-741C88AE4781}"/>
    <cellStyle name="Entrada 2 34 3 2_Volatility" xfId="10004" xr:uid="{8928681B-7F07-44E3-86CB-B2932810A845}"/>
    <cellStyle name="Entrada 2 34 3 3" xfId="10005" xr:uid="{06CDF3AF-7B13-4BF3-9305-F468B5EF1841}"/>
    <cellStyle name="Entrada 2 34 3_Volatility" xfId="10006" xr:uid="{EBADAB6B-D0A7-42D9-B969-430669155740}"/>
    <cellStyle name="Entrada 2 34 4" xfId="10007" xr:uid="{F47C2157-55AD-4D94-B1BA-BF64432EAF16}"/>
    <cellStyle name="Entrada 2 34 4 2" xfId="10008" xr:uid="{68D018A6-3F18-4DBA-9455-6FAC7F713A66}"/>
    <cellStyle name="Entrada 2 34 4_Volatility" xfId="10009" xr:uid="{75D9B876-70A3-49A0-8CF3-8F97C2BCDDE8}"/>
    <cellStyle name="Entrada 2 34 5" xfId="10010" xr:uid="{E0FFE8F6-02D6-4F60-9F9E-7B7C81A96937}"/>
    <cellStyle name="Entrada 2 34_Volatility" xfId="10011" xr:uid="{E252D9BA-AE13-4037-8B3E-D4E5E4FBB790}"/>
    <cellStyle name="Entrada 2 35" xfId="10012" xr:uid="{39D04B4B-62E2-4C10-9A3E-6DA4345783B8}"/>
    <cellStyle name="Entrada 2 35 2" xfId="10013" xr:uid="{AB4C22B1-66A3-44F9-8A27-2DF35F10C643}"/>
    <cellStyle name="Entrada 2 35 2 2" xfId="10014" xr:uid="{8C6559C8-E09D-4A85-81C6-AF3CEEBA00A6}"/>
    <cellStyle name="Entrada 2 35 2 2 2" xfId="10015" xr:uid="{DA88CC79-50B4-4DCE-A316-B1192D320FF0}"/>
    <cellStyle name="Entrada 2 35 2 2 2 2" xfId="10016" xr:uid="{904C5F14-0DF8-4C24-ACD9-9FD4073BAEA0}"/>
    <cellStyle name="Entrada 2 35 2 2 2_Volatility" xfId="10017" xr:uid="{5C60A03D-441A-48DD-80B1-128E799C12CC}"/>
    <cellStyle name="Entrada 2 35 2 2 3" xfId="10018" xr:uid="{EBF82711-2008-4B4A-9FD4-33A1E83F032C}"/>
    <cellStyle name="Entrada 2 35 2 2_Volatility" xfId="10019" xr:uid="{32FF734A-1744-4DB9-A9C5-907F086874CC}"/>
    <cellStyle name="Entrada 2 35 2 3" xfId="10020" xr:uid="{3C19339D-AF61-4F5B-830B-9B923B3227D6}"/>
    <cellStyle name="Entrada 2 35 2 3 2" xfId="10021" xr:uid="{4CEE3ABB-20A1-4D9D-997A-33FFBFDC6289}"/>
    <cellStyle name="Entrada 2 35 2 3 2 2" xfId="10022" xr:uid="{76A6CB8A-725C-4D26-983A-ECD5DDA058A5}"/>
    <cellStyle name="Entrada 2 35 2 3 2_Volatility" xfId="10023" xr:uid="{EAB50197-F462-4686-BE2F-CB618EE2E95A}"/>
    <cellStyle name="Entrada 2 35 2 3 3" xfId="10024" xr:uid="{439AD5A5-AFE9-4FD6-9B84-1ED7AC9B7A36}"/>
    <cellStyle name="Entrada 2 35 2 3_Volatility" xfId="10025" xr:uid="{051A7AEB-768A-4172-8E15-3CC70BC0392F}"/>
    <cellStyle name="Entrada 2 35 2 4" xfId="10026" xr:uid="{7C57686F-858E-472E-A436-76C383BA1893}"/>
    <cellStyle name="Entrada 2 35 2 4 2" xfId="10027" xr:uid="{CB7D1C2C-1CD9-40E5-8583-6F5E84691FB2}"/>
    <cellStyle name="Entrada 2 35 2 4_Volatility" xfId="10028" xr:uid="{9B3E1285-743E-405C-9E7E-1EB6117F7680}"/>
    <cellStyle name="Entrada 2 35 2 5" xfId="10029" xr:uid="{73C9B657-1018-4698-87F9-7FC11A89BAA5}"/>
    <cellStyle name="Entrada 2 35 2_Volatility" xfId="10030" xr:uid="{2F289D4F-53E5-4CF9-B7E3-AE9C1326D86A}"/>
    <cellStyle name="Entrada 2 35 3" xfId="10031" xr:uid="{240DF5D2-4170-4E94-AD5D-17F32DD46B49}"/>
    <cellStyle name="Entrada 2 35 3 2" xfId="10032" xr:uid="{333382F9-3F18-43F9-A53D-C37740AA11B1}"/>
    <cellStyle name="Entrada 2 35 3 2 2" xfId="10033" xr:uid="{65D167E8-AD15-43AD-956F-31C1D35092E6}"/>
    <cellStyle name="Entrada 2 35 3 2_Volatility" xfId="10034" xr:uid="{8D87B010-7DC1-4184-8B59-BCE6B2076722}"/>
    <cellStyle name="Entrada 2 35 3 3" xfId="10035" xr:uid="{42C360E4-D269-449C-A4EE-CCAEC7165ED6}"/>
    <cellStyle name="Entrada 2 35 3_Volatility" xfId="10036" xr:uid="{2A90D820-717B-4BD7-8694-D34FC4B8BEEE}"/>
    <cellStyle name="Entrada 2 35 4" xfId="10037" xr:uid="{4315B7FE-D299-44C3-BC88-64AB986BD03B}"/>
    <cellStyle name="Entrada 2 35 4 2" xfId="10038" xr:uid="{EE29366F-DDF9-4AAA-9406-07661BDDD6FA}"/>
    <cellStyle name="Entrada 2 35 4_Volatility" xfId="10039" xr:uid="{4C2D62EE-7BFD-4643-9F18-35BCDE2AE041}"/>
    <cellStyle name="Entrada 2 35 5" xfId="10040" xr:uid="{FC8BD3D8-C99D-44F3-927A-EF63CB0E09F1}"/>
    <cellStyle name="Entrada 2 35_Volatility" xfId="10041" xr:uid="{2B270F59-B8CC-4005-84B4-CC3160F22307}"/>
    <cellStyle name="Entrada 2 36" xfId="10042" xr:uid="{5E56A575-67B5-4D43-8A83-0C481A02EB2F}"/>
    <cellStyle name="Entrada 2 36 2" xfId="10043" xr:uid="{33472333-80E0-4C81-85B3-5AE1F2993456}"/>
    <cellStyle name="Entrada 2 36 2 2" xfId="10044" xr:uid="{E932A107-AB71-4C2A-BB7E-CD30D8340F7D}"/>
    <cellStyle name="Entrada 2 36 2 2 2" xfId="10045" xr:uid="{D373BD47-4E55-4F06-B202-4716E13DBF86}"/>
    <cellStyle name="Entrada 2 36 2 2 2 2" xfId="10046" xr:uid="{FB2C9CFA-A2A8-4648-91B6-CAEB683DFDB0}"/>
    <cellStyle name="Entrada 2 36 2 2 2_Volatility" xfId="10047" xr:uid="{6151F75E-B023-4792-9D04-E6DE4733ED62}"/>
    <cellStyle name="Entrada 2 36 2 2 3" xfId="10048" xr:uid="{53A366E1-A367-4C72-82FF-9F79661B5506}"/>
    <cellStyle name="Entrada 2 36 2 2_Volatility" xfId="10049" xr:uid="{F30F7CD6-41B6-41C3-92AE-4897A5CB3FBE}"/>
    <cellStyle name="Entrada 2 36 2 3" xfId="10050" xr:uid="{094BC361-2343-4A81-A5FF-480B78A0A33E}"/>
    <cellStyle name="Entrada 2 36 2 3 2" xfId="10051" xr:uid="{9F901B35-8C43-493D-A8E2-E418EA2D14A1}"/>
    <cellStyle name="Entrada 2 36 2 3 2 2" xfId="10052" xr:uid="{8114572B-6DD7-46FC-A102-132EEB84C820}"/>
    <cellStyle name="Entrada 2 36 2 3 2_Volatility" xfId="10053" xr:uid="{DF0E242A-DD28-4C42-A0DE-0C50332789BC}"/>
    <cellStyle name="Entrada 2 36 2 3 3" xfId="10054" xr:uid="{1F79D6B4-A5EF-4B81-9617-518A6A59A2DD}"/>
    <cellStyle name="Entrada 2 36 2 3_Volatility" xfId="10055" xr:uid="{99EA94A0-D39E-4884-BB3C-F02C1262FD58}"/>
    <cellStyle name="Entrada 2 36 2 4" xfId="10056" xr:uid="{70CD233D-3AF4-481F-81EF-A33DF5275795}"/>
    <cellStyle name="Entrada 2 36 2 4 2" xfId="10057" xr:uid="{29624CD2-C886-4B45-98A9-694177A29B0F}"/>
    <cellStyle name="Entrada 2 36 2 4_Volatility" xfId="10058" xr:uid="{04FB7874-089A-4565-8F01-56FA96CBEC6F}"/>
    <cellStyle name="Entrada 2 36 2 5" xfId="10059" xr:uid="{319BFF95-3995-4329-8A5B-9CEB8ECC1DD9}"/>
    <cellStyle name="Entrada 2 36 2_Volatility" xfId="10060" xr:uid="{B30EEF4D-0845-4729-80AC-5387E649F447}"/>
    <cellStyle name="Entrada 2 36 3" xfId="10061" xr:uid="{82BBD25E-D6EC-4F3B-A680-DDB28879BC32}"/>
    <cellStyle name="Entrada 2 36 3 2" xfId="10062" xr:uid="{068F5CDC-DE22-4CC5-A5E1-CC956AC2F83E}"/>
    <cellStyle name="Entrada 2 36 3 2 2" xfId="10063" xr:uid="{9C376819-252D-436A-98CA-4536846EF354}"/>
    <cellStyle name="Entrada 2 36 3 2_Volatility" xfId="10064" xr:uid="{44262662-5E5C-425D-94C3-68F3EDE9F66E}"/>
    <cellStyle name="Entrada 2 36 3 3" xfId="10065" xr:uid="{7C750364-EF57-4557-8273-6F54251ADE8D}"/>
    <cellStyle name="Entrada 2 36 3_Volatility" xfId="10066" xr:uid="{05407E3D-40E8-409F-9E5D-A9B6D49B8D87}"/>
    <cellStyle name="Entrada 2 36 4" xfId="10067" xr:uid="{6C8557B9-6DA6-437B-BFA5-6D626B88D6AF}"/>
    <cellStyle name="Entrada 2 36 4 2" xfId="10068" xr:uid="{CF0751CA-2A3B-482A-B585-0CB63482EEA2}"/>
    <cellStyle name="Entrada 2 36 4_Volatility" xfId="10069" xr:uid="{7F7F593C-1B80-42A3-BF84-B72DBF374E8E}"/>
    <cellStyle name="Entrada 2 36 5" xfId="10070" xr:uid="{99149157-2CA6-43CE-94B8-1DD090A1CF1F}"/>
    <cellStyle name="Entrada 2 36_Volatility" xfId="10071" xr:uid="{610289BC-FF2D-48AA-838F-F2815FA27E16}"/>
    <cellStyle name="Entrada 2 37" xfId="10072" xr:uid="{D8C15675-959D-4F5C-B9A7-AC952AD3B2F2}"/>
    <cellStyle name="Entrada 2 37 2" xfId="10073" xr:uid="{5C9DC748-0CA9-4DA6-98A2-8F0A21CC54F7}"/>
    <cellStyle name="Entrada 2 37 2 2" xfId="10074" xr:uid="{BE702217-CF54-4016-AEAD-FB348D229B98}"/>
    <cellStyle name="Entrada 2 37 2 2 2" xfId="10075" xr:uid="{B8CC2367-F181-4BA6-882F-CC222493FCA2}"/>
    <cellStyle name="Entrada 2 37 2 2 2 2" xfId="10076" xr:uid="{E10369B8-2780-4BDE-9D3A-4CAE9D18E8F3}"/>
    <cellStyle name="Entrada 2 37 2 2 2_Volatility" xfId="10077" xr:uid="{6A1A35BA-E219-4DE6-B56E-19EE9D660834}"/>
    <cellStyle name="Entrada 2 37 2 2 3" xfId="10078" xr:uid="{7AE2AD94-0F07-4445-9667-8A33D9515E82}"/>
    <cellStyle name="Entrada 2 37 2 2_Volatility" xfId="10079" xr:uid="{D4C9D9B7-4516-4376-A88B-5F300CBCA39C}"/>
    <cellStyle name="Entrada 2 37 2 3" xfId="10080" xr:uid="{DB9001C1-969A-4863-A70D-9B0AADB54EFE}"/>
    <cellStyle name="Entrada 2 37 2 3 2" xfId="10081" xr:uid="{B5C119EC-5680-4C84-BB2C-917B7B3CAED7}"/>
    <cellStyle name="Entrada 2 37 2 3 2 2" xfId="10082" xr:uid="{3DF0560A-F08D-462D-93F9-CD7631373881}"/>
    <cellStyle name="Entrada 2 37 2 3 2_Volatility" xfId="10083" xr:uid="{E06BFAED-AE5A-49B8-B159-EBB037E51AE2}"/>
    <cellStyle name="Entrada 2 37 2 3 3" xfId="10084" xr:uid="{631A3D16-1F78-48F7-A646-03ECA1B68025}"/>
    <cellStyle name="Entrada 2 37 2 3_Volatility" xfId="10085" xr:uid="{4C2071DC-72EB-4A34-9744-07B15E509FCE}"/>
    <cellStyle name="Entrada 2 37 2 4" xfId="10086" xr:uid="{9562A701-F792-4ADF-878A-88999CCEB1B0}"/>
    <cellStyle name="Entrada 2 37 2 4 2" xfId="10087" xr:uid="{7C485237-5533-4CC0-8390-FC42ABB2FFD5}"/>
    <cellStyle name="Entrada 2 37 2 4_Volatility" xfId="10088" xr:uid="{033C481F-7797-4A50-9459-A7F815003328}"/>
    <cellStyle name="Entrada 2 37 2 5" xfId="10089" xr:uid="{135FDA3B-D6F3-48B7-A1E3-CFF885DEC197}"/>
    <cellStyle name="Entrada 2 37 2_Volatility" xfId="10090" xr:uid="{1EB42402-5E28-42A8-A3D2-6D791DB2EDC6}"/>
    <cellStyle name="Entrada 2 37 3" xfId="10091" xr:uid="{90F9E9B5-3DBA-4375-9B59-07201B267D80}"/>
    <cellStyle name="Entrada 2 37 3 2" xfId="10092" xr:uid="{D80CED40-5105-423D-8768-773233265165}"/>
    <cellStyle name="Entrada 2 37 3 2 2" xfId="10093" xr:uid="{FE950980-5983-4596-A5BE-90A619793894}"/>
    <cellStyle name="Entrada 2 37 3 2_Volatility" xfId="10094" xr:uid="{0A5C3A22-53A9-4F18-9D01-A52608B23B5F}"/>
    <cellStyle name="Entrada 2 37 3 3" xfId="10095" xr:uid="{E740F0F2-F946-44F3-B5E5-C908D7369A39}"/>
    <cellStyle name="Entrada 2 37 3_Volatility" xfId="10096" xr:uid="{66ED7878-B17E-43EA-ABD7-4EE336954645}"/>
    <cellStyle name="Entrada 2 37 4" xfId="10097" xr:uid="{6CFD0FF8-12D2-47A1-8865-DB9606110FBE}"/>
    <cellStyle name="Entrada 2 37 4 2" xfId="10098" xr:uid="{632C61B2-2C8D-4793-B288-EE9D3893C187}"/>
    <cellStyle name="Entrada 2 37 4_Volatility" xfId="10099" xr:uid="{22986BFB-ED4A-41C9-866D-B02D80CE4FBD}"/>
    <cellStyle name="Entrada 2 37 5" xfId="10100" xr:uid="{F7210BA5-E4F9-4174-9452-F332849CDCED}"/>
    <cellStyle name="Entrada 2 37_Volatility" xfId="10101" xr:uid="{1135158C-AF22-4336-B1F2-35D5ED16D53B}"/>
    <cellStyle name="Entrada 2 38" xfId="10102" xr:uid="{F821D0B9-15B3-47CF-B887-C2427D23607E}"/>
    <cellStyle name="Entrada 2 38 2" xfId="10103" xr:uid="{2426FDBB-BA3A-48B1-B2D5-F38C40646ACD}"/>
    <cellStyle name="Entrada 2 38 2 2" xfId="10104" xr:uid="{EF9C6F11-62E7-429B-B7D8-8365A4DBD563}"/>
    <cellStyle name="Entrada 2 38 2 2 2" xfId="10105" xr:uid="{A20C4879-54D0-4998-8246-CC9D579E2462}"/>
    <cellStyle name="Entrada 2 38 2 2 2 2" xfId="10106" xr:uid="{877B8494-C5B1-44DE-AA03-750FF3170F76}"/>
    <cellStyle name="Entrada 2 38 2 2 2_Volatility" xfId="10107" xr:uid="{0489A0DF-9DD1-4F66-B5AE-8E9016F37645}"/>
    <cellStyle name="Entrada 2 38 2 2 3" xfId="10108" xr:uid="{878901E4-F8D5-4E66-BB28-6254E4A57160}"/>
    <cellStyle name="Entrada 2 38 2 2_Volatility" xfId="10109" xr:uid="{D2DE8842-975C-4A16-9FA3-11AA6E6DD597}"/>
    <cellStyle name="Entrada 2 38 2 3" xfId="10110" xr:uid="{D89D6F97-D735-4E36-ACF1-DC3987F124AB}"/>
    <cellStyle name="Entrada 2 38 2 3 2" xfId="10111" xr:uid="{6422AAE2-B5BE-4D48-B146-042F1F32C3CD}"/>
    <cellStyle name="Entrada 2 38 2 3 2 2" xfId="10112" xr:uid="{F4673B8B-2711-43DB-BAE1-97DCA909B82E}"/>
    <cellStyle name="Entrada 2 38 2 3 2_Volatility" xfId="10113" xr:uid="{64DA64B7-B9A4-476B-AA5F-00FEE6D87877}"/>
    <cellStyle name="Entrada 2 38 2 3 3" xfId="10114" xr:uid="{BA41EA6E-BB62-4CAB-91F5-12002279F2A8}"/>
    <cellStyle name="Entrada 2 38 2 3_Volatility" xfId="10115" xr:uid="{EEE4AE5D-83D6-499E-BE80-9C2A969C63E6}"/>
    <cellStyle name="Entrada 2 38 2 4" xfId="10116" xr:uid="{263F81CF-7105-4E7F-B8B4-942F85E0B707}"/>
    <cellStyle name="Entrada 2 38 2 4 2" xfId="10117" xr:uid="{3593ED0C-8722-4328-9F1A-D300CE0647AD}"/>
    <cellStyle name="Entrada 2 38 2 4_Volatility" xfId="10118" xr:uid="{1AC0D219-F222-423E-8E38-D53979B8CF11}"/>
    <cellStyle name="Entrada 2 38 2 5" xfId="10119" xr:uid="{A94775CB-D225-4256-9008-1DA49A7F42FE}"/>
    <cellStyle name="Entrada 2 38 2_Volatility" xfId="10120" xr:uid="{BC6CA11E-F785-46A8-9CE8-16552E0AF107}"/>
    <cellStyle name="Entrada 2 38 3" xfId="10121" xr:uid="{F62C6D4C-0520-4A64-AF49-326691D9DEAD}"/>
    <cellStyle name="Entrada 2 38 3 2" xfId="10122" xr:uid="{C51F425B-312E-4C6A-B447-0B8A31E254C5}"/>
    <cellStyle name="Entrada 2 38 3 2 2" xfId="10123" xr:uid="{50244A68-4CD9-4141-8484-E8FB0C1CAB07}"/>
    <cellStyle name="Entrada 2 38 3 2_Volatility" xfId="10124" xr:uid="{E5C0F1DC-36E3-4DB1-BB78-4FB3FDFB691F}"/>
    <cellStyle name="Entrada 2 38 3 3" xfId="10125" xr:uid="{A5CBB50B-0059-4FA5-8F94-744D405F3B23}"/>
    <cellStyle name="Entrada 2 38 3_Volatility" xfId="10126" xr:uid="{764642AA-F423-4A68-9319-21D29B4E8FE6}"/>
    <cellStyle name="Entrada 2 38 4" xfId="10127" xr:uid="{10023403-BD15-4FDB-8056-288FBB78DB12}"/>
    <cellStyle name="Entrada 2 38 4 2" xfId="10128" xr:uid="{D36C5ABD-AB0B-48EE-8B40-DD60D80F8975}"/>
    <cellStyle name="Entrada 2 38 4_Volatility" xfId="10129" xr:uid="{E341CD96-9DBF-433C-BC46-02E58035B689}"/>
    <cellStyle name="Entrada 2 38 5" xfId="10130" xr:uid="{46D1CDB5-4C18-4D85-A196-0FBC88AD8804}"/>
    <cellStyle name="Entrada 2 38_Volatility" xfId="10131" xr:uid="{A7D7E7F6-275F-4BE9-B699-3DC2A7D5B14D}"/>
    <cellStyle name="Entrada 2 39" xfId="10132" xr:uid="{A8BDE46D-01F2-4375-A711-E106F1CF18AC}"/>
    <cellStyle name="Entrada 2 39 2" xfId="10133" xr:uid="{7F46AA4D-51ED-4D48-A108-BDB56EAAA2B9}"/>
    <cellStyle name="Entrada 2 39 2 2" xfId="10134" xr:uid="{56B4B316-6BF8-4918-9349-025325DC98A9}"/>
    <cellStyle name="Entrada 2 39 2 2 2" xfId="10135" xr:uid="{EE811573-C095-4E1E-BAB9-21ACAB729856}"/>
    <cellStyle name="Entrada 2 39 2 2 2 2" xfId="10136" xr:uid="{69664662-3BFC-45AA-9189-D48B6C8B561C}"/>
    <cellStyle name="Entrada 2 39 2 2 2_Volatility" xfId="10137" xr:uid="{8FBFBEA2-BA7B-4A24-81F7-FA8EADA10B17}"/>
    <cellStyle name="Entrada 2 39 2 2 3" xfId="10138" xr:uid="{F466FA78-E13A-468B-B35A-492C2BFAC376}"/>
    <cellStyle name="Entrada 2 39 2 2_Volatility" xfId="10139" xr:uid="{18A33D7D-C780-4F6D-AC01-84C6BB1ACBFF}"/>
    <cellStyle name="Entrada 2 39 2 3" xfId="10140" xr:uid="{489A20E7-B5B6-404E-9CE9-1EDB9A9C53C2}"/>
    <cellStyle name="Entrada 2 39 2 3 2" xfId="10141" xr:uid="{86602807-8B5E-4B9F-A7DC-8EA2BE515FB4}"/>
    <cellStyle name="Entrada 2 39 2 3 2 2" xfId="10142" xr:uid="{E47F6831-37B1-439D-B062-E483CA3853EE}"/>
    <cellStyle name="Entrada 2 39 2 3 2_Volatility" xfId="10143" xr:uid="{B2DEB0F2-761F-4F1B-89FF-FDF94E9C29B4}"/>
    <cellStyle name="Entrada 2 39 2 3 3" xfId="10144" xr:uid="{E7384054-DCAC-468F-B9EB-615DCCAE799A}"/>
    <cellStyle name="Entrada 2 39 2 3_Volatility" xfId="10145" xr:uid="{4B13AA37-131A-46F9-A9E2-DA97382E129F}"/>
    <cellStyle name="Entrada 2 39 2 4" xfId="10146" xr:uid="{2D217F13-0F7B-4ABB-9CBA-1B5245154B6A}"/>
    <cellStyle name="Entrada 2 39 2 4 2" xfId="10147" xr:uid="{1E90AD7E-AF93-4D24-AD09-1C3973B8D3FE}"/>
    <cellStyle name="Entrada 2 39 2 4_Volatility" xfId="10148" xr:uid="{F73D0CA4-B6D2-412B-AC7E-E4E2D133B7B7}"/>
    <cellStyle name="Entrada 2 39 2 5" xfId="10149" xr:uid="{64E32C8D-C299-43CB-B6E9-30CDEE5ED518}"/>
    <cellStyle name="Entrada 2 39 2_Volatility" xfId="10150" xr:uid="{1F7861AD-68E5-43D7-90A4-B89463A8F8C1}"/>
    <cellStyle name="Entrada 2 39 3" xfId="10151" xr:uid="{A7B8C95F-95E4-47AF-A39F-63984B596B08}"/>
    <cellStyle name="Entrada 2 39 3 2" xfId="10152" xr:uid="{D7AC1DFD-2CA8-438E-9AC6-D78DD5F43EA1}"/>
    <cellStyle name="Entrada 2 39 3 2 2" xfId="10153" xr:uid="{8A69A45E-F53D-4DB5-845F-A29BE89B25A6}"/>
    <cellStyle name="Entrada 2 39 3 2_Volatility" xfId="10154" xr:uid="{FAC37371-8966-4FBE-BDE3-EE8EF400FFF5}"/>
    <cellStyle name="Entrada 2 39 3 3" xfId="10155" xr:uid="{B8F40D10-BD96-4142-8FCC-555F5220B470}"/>
    <cellStyle name="Entrada 2 39 3_Volatility" xfId="10156" xr:uid="{69D61596-7B17-45EA-8D37-DCC9ADC14A65}"/>
    <cellStyle name="Entrada 2 39 4" xfId="10157" xr:uid="{52ECE35F-8566-4F93-85DA-6FEF2BE8C24C}"/>
    <cellStyle name="Entrada 2 39 4 2" xfId="10158" xr:uid="{F174007C-CD40-4470-8274-4D9D3CA09334}"/>
    <cellStyle name="Entrada 2 39 4_Volatility" xfId="10159" xr:uid="{58BE643C-7BA8-4518-BFC2-4697215C79A1}"/>
    <cellStyle name="Entrada 2 39 5" xfId="10160" xr:uid="{957E64C9-FA5A-43D0-A6AF-996FEBE233C4}"/>
    <cellStyle name="Entrada 2 39_Volatility" xfId="10161" xr:uid="{DD7C0D28-B368-4CFF-87DC-E1E350665B22}"/>
    <cellStyle name="Entrada 2 4" xfId="10162" xr:uid="{CB53D7AC-A47E-4836-9161-8D47BE30F674}"/>
    <cellStyle name="Entrada 2 4 2" xfId="10163" xr:uid="{231C4272-B357-48D1-B005-9B603306DD74}"/>
    <cellStyle name="Entrada 2 4 2 2" xfId="10164" xr:uid="{AC1DB739-5604-4E88-A328-95E9482C2CFB}"/>
    <cellStyle name="Entrada 2 4 2 2 2" xfId="10165" xr:uid="{82752508-B58D-4238-991C-34165DF31017}"/>
    <cellStyle name="Entrada 2 4 2 2 2 2" xfId="10166" xr:uid="{A7E3AFF5-3E3C-433A-B5FB-82DDF8FFDCA1}"/>
    <cellStyle name="Entrada 2 4 2 2 2_Volatility" xfId="10167" xr:uid="{F28ECCEA-35D7-448A-9812-184A7DF89696}"/>
    <cellStyle name="Entrada 2 4 2 2 3" xfId="10168" xr:uid="{E3290C8B-DB45-4A4C-B274-08144228E0CC}"/>
    <cellStyle name="Entrada 2 4 2 2_Volatility" xfId="10169" xr:uid="{CC91E3E8-2C22-46FB-8138-72C18384A0B3}"/>
    <cellStyle name="Entrada 2 4 2 3" xfId="10170" xr:uid="{CCA3EAAE-060F-4E73-8BF3-61A96665EA96}"/>
    <cellStyle name="Entrada 2 4 2 3 2" xfId="10171" xr:uid="{354BB0D7-2B2B-4DB3-996D-421303767C28}"/>
    <cellStyle name="Entrada 2 4 2 3 2 2" xfId="10172" xr:uid="{5577A6A4-7BBD-4765-BE7B-610C2C77AC21}"/>
    <cellStyle name="Entrada 2 4 2 3 2_Volatility" xfId="10173" xr:uid="{BFB548A0-6526-49CE-AF70-740C54DEF875}"/>
    <cellStyle name="Entrada 2 4 2 3 3" xfId="10174" xr:uid="{C36B7C1F-C1A8-4E43-9181-40C51322F051}"/>
    <cellStyle name="Entrada 2 4 2 3_Volatility" xfId="10175" xr:uid="{04BA77E1-AEE5-488B-A5A6-F668C7682679}"/>
    <cellStyle name="Entrada 2 4 2 4" xfId="10176" xr:uid="{F99EDBEE-2A39-4F22-A005-A113EB630EF0}"/>
    <cellStyle name="Entrada 2 4 2 4 2" xfId="10177" xr:uid="{D5BCA7B1-B610-48AC-BC94-6F0C8BD55B1F}"/>
    <cellStyle name="Entrada 2 4 2 4_Volatility" xfId="10178" xr:uid="{90D1BB85-F25C-43DE-B8ED-47AC20ED23F6}"/>
    <cellStyle name="Entrada 2 4 2 5" xfId="10179" xr:uid="{F85DA6F9-EC0F-4273-9CE3-80B2A0BCC121}"/>
    <cellStyle name="Entrada 2 4 2_Volatility" xfId="10180" xr:uid="{73AACA2A-D986-4E51-8EB2-56B83063DD97}"/>
    <cellStyle name="Entrada 2 4 3" xfId="10181" xr:uid="{B397B6B6-9CCE-49CA-AA0D-DDA735BB9472}"/>
    <cellStyle name="Entrada 2 4 3 2" xfId="10182" xr:uid="{C3630A22-82B0-4591-ADFA-821FE247758E}"/>
    <cellStyle name="Entrada 2 4 3 2 2" xfId="10183" xr:uid="{03B54831-B8CD-4006-8B5F-4B71D8B4076D}"/>
    <cellStyle name="Entrada 2 4 3 2_Volatility" xfId="10184" xr:uid="{812E5D76-45DF-4E75-A62F-DDED764D9590}"/>
    <cellStyle name="Entrada 2 4 3 3" xfId="10185" xr:uid="{D18895EC-D3DE-48E6-98DC-A1A0D5992E8E}"/>
    <cellStyle name="Entrada 2 4 3_Volatility" xfId="10186" xr:uid="{17F64990-F040-4840-A165-A6607323F1EC}"/>
    <cellStyle name="Entrada 2 4 4" xfId="10187" xr:uid="{969DD38E-BF79-429A-BB57-3CC989910F71}"/>
    <cellStyle name="Entrada 2 4 4 2" xfId="10188" xr:uid="{6A076746-7C1C-41D4-B709-1172CDAB52F1}"/>
    <cellStyle name="Entrada 2 4 4_Volatility" xfId="10189" xr:uid="{EA36EC70-B401-4D18-B2F9-E464053064E7}"/>
    <cellStyle name="Entrada 2 4 5" xfId="10190" xr:uid="{739D7D8B-9B8F-4343-A127-A9A487F3F9A4}"/>
    <cellStyle name="Entrada 2 4_Volatility" xfId="10191" xr:uid="{888FD1F2-EC93-4450-9B0C-010D3CBFE5B4}"/>
    <cellStyle name="Entrada 2 40" xfId="10192" xr:uid="{521A42B0-A4AC-4B91-8FF3-0D7D49069EE3}"/>
    <cellStyle name="Entrada 2 40 2" xfId="10193" xr:uid="{CC05FC03-FB3B-4DF8-B645-E45FDC507D2D}"/>
    <cellStyle name="Entrada 2 40 2 2" xfId="10194" xr:uid="{57D9DFBA-F304-490E-95AA-B7BFFE426F4F}"/>
    <cellStyle name="Entrada 2 40 2 2 2" xfId="10195" xr:uid="{3ACFF2EB-6B74-4214-B82B-C9B0A811BC45}"/>
    <cellStyle name="Entrada 2 40 2 2 2 2" xfId="10196" xr:uid="{3F314F26-A14D-4C19-996B-2113228AF574}"/>
    <cellStyle name="Entrada 2 40 2 2 2_Volatility" xfId="10197" xr:uid="{A5DC7A8C-D2E6-4EBF-8818-50A3537484BD}"/>
    <cellStyle name="Entrada 2 40 2 2 3" xfId="10198" xr:uid="{356F936E-6AF4-4CF3-A89F-894D3290F348}"/>
    <cellStyle name="Entrada 2 40 2 2_Volatility" xfId="10199" xr:uid="{1D100965-F010-4C82-94B1-89D68A1F367F}"/>
    <cellStyle name="Entrada 2 40 2 3" xfId="10200" xr:uid="{57FB3E34-F3CC-43A1-A4DF-4B16461BDC5B}"/>
    <cellStyle name="Entrada 2 40 2 3 2" xfId="10201" xr:uid="{D502FBC7-5792-4BF7-990D-299A2105DD3A}"/>
    <cellStyle name="Entrada 2 40 2 3 2 2" xfId="10202" xr:uid="{387C05E1-BE2B-4864-8E34-ADE7102C12F0}"/>
    <cellStyle name="Entrada 2 40 2 3 2_Volatility" xfId="10203" xr:uid="{F0C3AD0C-D582-483C-A7BC-9B9210FBF7CA}"/>
    <cellStyle name="Entrada 2 40 2 3 3" xfId="10204" xr:uid="{E7BEC149-EC40-4F60-ADF8-26BB0A4B17AE}"/>
    <cellStyle name="Entrada 2 40 2 3_Volatility" xfId="10205" xr:uid="{639947D9-70E8-4E5D-AEF6-17C5B0252DB7}"/>
    <cellStyle name="Entrada 2 40 2 4" xfId="10206" xr:uid="{7BAEE637-F6E2-4B36-8F94-9402501568FB}"/>
    <cellStyle name="Entrada 2 40 2 4 2" xfId="10207" xr:uid="{C5648B2D-7A8E-49B8-ACC8-8BAC159FC1DA}"/>
    <cellStyle name="Entrada 2 40 2 4_Volatility" xfId="10208" xr:uid="{320CD799-E668-4C18-A304-21CE5E97785C}"/>
    <cellStyle name="Entrada 2 40 2 5" xfId="10209" xr:uid="{F567CE00-253C-4F78-AD54-0351F73F6B0E}"/>
    <cellStyle name="Entrada 2 40 2_Volatility" xfId="10210" xr:uid="{16195009-87DB-41E2-8D1A-B494DF16DE31}"/>
    <cellStyle name="Entrada 2 40 3" xfId="10211" xr:uid="{03E1106E-5F4A-413B-A579-C2A38FFEC49F}"/>
    <cellStyle name="Entrada 2 40 3 2" xfId="10212" xr:uid="{2B9EC790-C8B3-4C9D-9F2D-ECFDE6EE5AFD}"/>
    <cellStyle name="Entrada 2 40 3 2 2" xfId="10213" xr:uid="{EA9665FC-7855-4E58-84AB-2C84D5408106}"/>
    <cellStyle name="Entrada 2 40 3 2_Volatility" xfId="10214" xr:uid="{0F3A205D-25E0-4745-87A6-4DB78C4E2C38}"/>
    <cellStyle name="Entrada 2 40 3 3" xfId="10215" xr:uid="{16A1D515-9861-4874-9F5F-957129474637}"/>
    <cellStyle name="Entrada 2 40 3_Volatility" xfId="10216" xr:uid="{D85E540F-A54F-44B4-B25D-D969D2F48CA4}"/>
    <cellStyle name="Entrada 2 40 4" xfId="10217" xr:uid="{3CDE1EE5-B63C-4829-9B68-3056E1D90BD9}"/>
    <cellStyle name="Entrada 2 40 4 2" xfId="10218" xr:uid="{F2EAA72D-FBC4-42B4-BD22-27CCC6346DE4}"/>
    <cellStyle name="Entrada 2 40 4_Volatility" xfId="10219" xr:uid="{79897804-C7C3-4C17-A345-3D6FBA1067FD}"/>
    <cellStyle name="Entrada 2 40 5" xfId="10220" xr:uid="{E118CE97-B1E8-4746-9BA2-53399C60A8D4}"/>
    <cellStyle name="Entrada 2 40_Volatility" xfId="10221" xr:uid="{7C4D45E0-C05F-4DB1-B235-BB001F66158E}"/>
    <cellStyle name="Entrada 2 41" xfId="10222" xr:uid="{0D3D3204-64C5-414A-978E-3B59AC74AC89}"/>
    <cellStyle name="Entrada 2 41 2" xfId="10223" xr:uid="{CA67AD43-C149-4916-8064-54E83567866C}"/>
    <cellStyle name="Entrada 2 41 2 2" xfId="10224" xr:uid="{99BB09D0-1F7C-4FF8-9377-C989392F01E4}"/>
    <cellStyle name="Entrada 2 41 2 2 2" xfId="10225" xr:uid="{845635DE-623D-4EAE-B5DE-52E5C7BF4FB7}"/>
    <cellStyle name="Entrada 2 41 2 2 2 2" xfId="10226" xr:uid="{7F4641C3-47C2-4BC1-8FE7-E011FC307320}"/>
    <cellStyle name="Entrada 2 41 2 2 2_Volatility" xfId="10227" xr:uid="{3BAD3A21-C210-4F8A-B025-0FB810B47537}"/>
    <cellStyle name="Entrada 2 41 2 2 3" xfId="10228" xr:uid="{AAB87F4A-6098-4EFB-835D-B8722CE41691}"/>
    <cellStyle name="Entrada 2 41 2 2_Volatility" xfId="10229" xr:uid="{FBFCB754-EEA8-4310-8A49-8BD0D0D7A258}"/>
    <cellStyle name="Entrada 2 41 2 3" xfId="10230" xr:uid="{A9DF4E06-DB5B-4C40-A435-5A5AE1C27710}"/>
    <cellStyle name="Entrada 2 41 2 3 2" xfId="10231" xr:uid="{38647368-6303-40EA-A44E-D4E9EF9C101E}"/>
    <cellStyle name="Entrada 2 41 2 3 2 2" xfId="10232" xr:uid="{69452128-4B44-4582-8A7B-A5CBD77C9124}"/>
    <cellStyle name="Entrada 2 41 2 3 2_Volatility" xfId="10233" xr:uid="{572ECFEA-04C1-4AF2-8234-6836BDABD365}"/>
    <cellStyle name="Entrada 2 41 2 3 3" xfId="10234" xr:uid="{672C1B75-6D38-4ED6-86F0-3FEBB3443E94}"/>
    <cellStyle name="Entrada 2 41 2 3_Volatility" xfId="10235" xr:uid="{C57CF220-9EF2-4A55-996C-D5E69F9AF561}"/>
    <cellStyle name="Entrada 2 41 2 4" xfId="10236" xr:uid="{D7454F93-7429-4599-A9E7-07A5695C3707}"/>
    <cellStyle name="Entrada 2 41 2 4 2" xfId="10237" xr:uid="{898830D7-CCCD-4C7F-961A-C4799205723D}"/>
    <cellStyle name="Entrada 2 41 2 4_Volatility" xfId="10238" xr:uid="{73815DB8-EBA7-4F73-9E3E-94D5695DEEAF}"/>
    <cellStyle name="Entrada 2 41 2 5" xfId="10239" xr:uid="{1CD17341-2AB5-4CFB-A190-682C47DEAC06}"/>
    <cellStyle name="Entrada 2 41 2_Volatility" xfId="10240" xr:uid="{92FB7830-EF45-40D8-AC0B-D76BFC52B472}"/>
    <cellStyle name="Entrada 2 41 3" xfId="10241" xr:uid="{B5CF25C8-A700-41C5-A40D-B542236C7253}"/>
    <cellStyle name="Entrada 2 41 3 2" xfId="10242" xr:uid="{680E6F1A-0DCD-4643-BD3E-F77FCAC75942}"/>
    <cellStyle name="Entrada 2 41 3 2 2" xfId="10243" xr:uid="{6B644EE7-B0C3-418C-8C74-16A8F8ED43FB}"/>
    <cellStyle name="Entrada 2 41 3 2_Volatility" xfId="10244" xr:uid="{69B70CB9-95E1-4864-B1F4-AAC6502B85CC}"/>
    <cellStyle name="Entrada 2 41 3 3" xfId="10245" xr:uid="{7121C938-547A-421F-AA76-E259C1DD8E33}"/>
    <cellStyle name="Entrada 2 41 3_Volatility" xfId="10246" xr:uid="{773475ED-73C3-4976-9871-FB19D417394B}"/>
    <cellStyle name="Entrada 2 41 4" xfId="10247" xr:uid="{6281AE69-1B73-4390-A814-2479E4B326A6}"/>
    <cellStyle name="Entrada 2 41 4 2" xfId="10248" xr:uid="{D9C0D5B0-AA63-4821-9808-A2816880264A}"/>
    <cellStyle name="Entrada 2 41 4_Volatility" xfId="10249" xr:uid="{186920F6-9FA8-4396-8687-6D75A6E3A07F}"/>
    <cellStyle name="Entrada 2 41 5" xfId="10250" xr:uid="{A32C1DBE-BF07-4CFD-AE4F-B2F4219A0268}"/>
    <cellStyle name="Entrada 2 41_Volatility" xfId="10251" xr:uid="{AA3698CA-58CD-4523-9BE4-432CF18DDCAA}"/>
    <cellStyle name="Entrada 2 42" xfId="10252" xr:uid="{2386FED9-BD5B-406D-A9DE-61B5054C2D43}"/>
    <cellStyle name="Entrada 2 42 2" xfId="10253" xr:uid="{0B985FF3-AC49-4164-B822-B3B63F8EBEB0}"/>
    <cellStyle name="Entrada 2 42 2 2" xfId="10254" xr:uid="{A62DE945-DCEA-4F98-BC5C-6639D756B8C6}"/>
    <cellStyle name="Entrada 2 42 2 2 2" xfId="10255" xr:uid="{7228FD22-5393-4C10-ABED-9997352B075C}"/>
    <cellStyle name="Entrada 2 42 2 2 2 2" xfId="10256" xr:uid="{CCA64D19-E130-4883-A93C-4E42BE5E12FD}"/>
    <cellStyle name="Entrada 2 42 2 2 2_Volatility" xfId="10257" xr:uid="{24609FCF-8DEA-4713-873A-A38F56DAC83D}"/>
    <cellStyle name="Entrada 2 42 2 2 3" xfId="10258" xr:uid="{D5B609B3-A823-47E0-9E13-5278EE4F74FB}"/>
    <cellStyle name="Entrada 2 42 2 2_Volatility" xfId="10259" xr:uid="{019E5468-91F9-4036-A02D-465604E97944}"/>
    <cellStyle name="Entrada 2 42 2 3" xfId="10260" xr:uid="{C1B6AE0E-7757-40E9-9925-3C2C4580181F}"/>
    <cellStyle name="Entrada 2 42 2 3 2" xfId="10261" xr:uid="{3C109637-523B-455E-9745-83E7D35404B1}"/>
    <cellStyle name="Entrada 2 42 2 3 2 2" xfId="10262" xr:uid="{10BFB01A-14B1-43ED-99AA-D37B1C8987EB}"/>
    <cellStyle name="Entrada 2 42 2 3 2_Volatility" xfId="10263" xr:uid="{A811964A-3DBB-4360-B4D1-A0A68FC39D4E}"/>
    <cellStyle name="Entrada 2 42 2 3 3" xfId="10264" xr:uid="{52D99C4C-6DE9-4A12-A83A-6503C1D52754}"/>
    <cellStyle name="Entrada 2 42 2 3_Volatility" xfId="10265" xr:uid="{C8F28183-E600-4FDE-929D-4E180AEAA08D}"/>
    <cellStyle name="Entrada 2 42 2 4" xfId="10266" xr:uid="{FC73CAF5-F713-4749-890B-C02292B1D787}"/>
    <cellStyle name="Entrada 2 42 2 4 2" xfId="10267" xr:uid="{BB3F2430-CB98-4BD0-B627-2DDE59932919}"/>
    <cellStyle name="Entrada 2 42 2 4_Volatility" xfId="10268" xr:uid="{744E2FE9-1D2D-4C09-B828-0EAF3A56BFF9}"/>
    <cellStyle name="Entrada 2 42 2 5" xfId="10269" xr:uid="{58CACAFF-8408-4810-A3A7-664D7AAABC23}"/>
    <cellStyle name="Entrada 2 42 2_Volatility" xfId="10270" xr:uid="{3D7AC2FE-687A-4A3C-B00A-9E3DE22C0EF3}"/>
    <cellStyle name="Entrada 2 42 3" xfId="10271" xr:uid="{C342AD49-61E1-42F7-A6F4-92B1D88E48B3}"/>
    <cellStyle name="Entrada 2 42 3 2" xfId="10272" xr:uid="{D8C10DD9-8B1B-40DF-A6D0-F86BA4F24012}"/>
    <cellStyle name="Entrada 2 42 3 2 2" xfId="10273" xr:uid="{643EBFA3-0CEC-4A77-B6C9-10668E1F4CF5}"/>
    <cellStyle name="Entrada 2 42 3 2_Volatility" xfId="10274" xr:uid="{847E5486-8DEB-46E8-A177-E6A583CCF545}"/>
    <cellStyle name="Entrada 2 42 3 3" xfId="10275" xr:uid="{C794BC26-0BF3-459D-A494-A2C745805250}"/>
    <cellStyle name="Entrada 2 42 3_Volatility" xfId="10276" xr:uid="{0174B829-54FF-4D91-A6E4-3F73155D0107}"/>
    <cellStyle name="Entrada 2 42 4" xfId="10277" xr:uid="{B72DC1FD-3E10-4F72-A1CF-EE7352D93FCF}"/>
    <cellStyle name="Entrada 2 42 4 2" xfId="10278" xr:uid="{F83E5C70-2A9D-4874-BFB2-C53335597853}"/>
    <cellStyle name="Entrada 2 42 4_Volatility" xfId="10279" xr:uid="{1800EC79-5FDC-43E1-8AC5-60DC11E73C0F}"/>
    <cellStyle name="Entrada 2 42 5" xfId="10280" xr:uid="{3CEF8A78-027E-45F1-A3EA-EB9A2107CC58}"/>
    <cellStyle name="Entrada 2 42_Volatility" xfId="10281" xr:uid="{BBCBA7AC-6158-43E1-B2E2-E34242B56333}"/>
    <cellStyle name="Entrada 2 43" xfId="10282" xr:uid="{C9640B03-E089-4E8D-A75C-78F2B318C580}"/>
    <cellStyle name="Entrada 2 43 2" xfId="10283" xr:uid="{8E1C82A8-7965-4479-9D35-57DCBC5D4D19}"/>
    <cellStyle name="Entrada 2 43 2 2" xfId="10284" xr:uid="{331DABF2-4866-47FA-8155-4B98FB18D79C}"/>
    <cellStyle name="Entrada 2 43 2 2 2" xfId="10285" xr:uid="{0671D3A3-B5D9-4CF2-BAE6-F3BA7F9C22C5}"/>
    <cellStyle name="Entrada 2 43 2 2 2 2" xfId="10286" xr:uid="{946F391C-EDF9-4AE7-924A-BBB12BBC0380}"/>
    <cellStyle name="Entrada 2 43 2 2 2_Volatility" xfId="10287" xr:uid="{DE6F17E9-AAD1-4425-A8CD-4937AFE6D17C}"/>
    <cellStyle name="Entrada 2 43 2 2 3" xfId="10288" xr:uid="{3FB5DD90-F5E4-4FD3-983A-69D1EB78FF11}"/>
    <cellStyle name="Entrada 2 43 2 2_Volatility" xfId="10289" xr:uid="{BD0C8AB0-1108-4033-A3A7-5038E831F551}"/>
    <cellStyle name="Entrada 2 43 2 3" xfId="10290" xr:uid="{2187076C-157A-457C-928D-DF13B440DA18}"/>
    <cellStyle name="Entrada 2 43 2 3 2" xfId="10291" xr:uid="{FA99120E-8AB9-4AF9-B9DA-1CDE87CCB5E3}"/>
    <cellStyle name="Entrada 2 43 2 3 2 2" xfId="10292" xr:uid="{742F2632-F6E7-4F9D-8FD3-E7258FA73C90}"/>
    <cellStyle name="Entrada 2 43 2 3 2_Volatility" xfId="10293" xr:uid="{398764F2-DC97-4DD7-899E-3ED5AAC5942F}"/>
    <cellStyle name="Entrada 2 43 2 3 3" xfId="10294" xr:uid="{5F84D33B-7946-416B-A659-ED5BE7FF3542}"/>
    <cellStyle name="Entrada 2 43 2 3_Volatility" xfId="10295" xr:uid="{C98C57D5-9EA7-4E8E-AD75-73060F94F707}"/>
    <cellStyle name="Entrada 2 43 2 4" xfId="10296" xr:uid="{EFBEA82B-83F9-4AB3-A178-7EB833878B82}"/>
    <cellStyle name="Entrada 2 43 2 4 2" xfId="10297" xr:uid="{A317AC5B-5C2D-4DED-A6D5-328531511100}"/>
    <cellStyle name="Entrada 2 43 2 4_Volatility" xfId="10298" xr:uid="{CC7D1E93-F340-43C5-846B-5CA72D21D815}"/>
    <cellStyle name="Entrada 2 43 2 5" xfId="10299" xr:uid="{0CA7833A-C340-467A-91BC-74B842684054}"/>
    <cellStyle name="Entrada 2 43 2_Volatility" xfId="10300" xr:uid="{B309B0B6-9E78-47E5-BED9-4AE577413D00}"/>
    <cellStyle name="Entrada 2 43 3" xfId="10301" xr:uid="{E2583467-C4A5-418E-97A8-A32A86FB4634}"/>
    <cellStyle name="Entrada 2 43 3 2" xfId="10302" xr:uid="{101D710E-08D5-4568-85B7-0F40002BC94C}"/>
    <cellStyle name="Entrada 2 43 3 2 2" xfId="10303" xr:uid="{9352BC3B-8F4E-4E19-9644-802EC6B85E99}"/>
    <cellStyle name="Entrada 2 43 3 2_Volatility" xfId="10304" xr:uid="{30D359B9-6C44-452A-82EF-AB3C93DDFF50}"/>
    <cellStyle name="Entrada 2 43 3 3" xfId="10305" xr:uid="{DE9646B6-3477-494C-AC4A-A153F377023F}"/>
    <cellStyle name="Entrada 2 43 3_Volatility" xfId="10306" xr:uid="{3579D483-D1AB-415E-B730-3E19846E07D9}"/>
    <cellStyle name="Entrada 2 43 4" xfId="10307" xr:uid="{494894D4-6EC1-4ABA-8C51-572A78A2D87B}"/>
    <cellStyle name="Entrada 2 43 4 2" xfId="10308" xr:uid="{4C3B12F0-0141-4B62-AA1F-AF31D10CB6F4}"/>
    <cellStyle name="Entrada 2 43 4_Volatility" xfId="10309" xr:uid="{095F76ED-AFC6-416A-9641-9027EE2EF6B2}"/>
    <cellStyle name="Entrada 2 43 5" xfId="10310" xr:uid="{5DEFC2FD-512E-472C-B4B8-FA6E3BC859B4}"/>
    <cellStyle name="Entrada 2 43_Volatility" xfId="10311" xr:uid="{A20A6928-8413-4661-B36D-DC9E052C0FBE}"/>
    <cellStyle name="Entrada 2 44" xfId="10312" xr:uid="{7F512448-E2C1-424D-806C-33BCD79DDDB1}"/>
    <cellStyle name="Entrada 2 44 2" xfId="10313" xr:uid="{982719BB-63C5-4BE7-B511-AA9E33A9958A}"/>
    <cellStyle name="Entrada 2 44 2 2" xfId="10314" xr:uid="{948A8116-6DBF-4929-B696-80D8055396C6}"/>
    <cellStyle name="Entrada 2 44 2 2 2" xfId="10315" xr:uid="{FCD4A532-8F77-4758-9EE9-955EB8991768}"/>
    <cellStyle name="Entrada 2 44 2 2 2 2" xfId="10316" xr:uid="{0B405E6A-CBCA-4177-9F10-C9748D67B17F}"/>
    <cellStyle name="Entrada 2 44 2 2 2_Volatility" xfId="10317" xr:uid="{2C17C591-9A94-4ABA-8D71-8527C1BDEAA5}"/>
    <cellStyle name="Entrada 2 44 2 2 3" xfId="10318" xr:uid="{BF57B600-3029-4446-901E-8502E650FD96}"/>
    <cellStyle name="Entrada 2 44 2 2_Volatility" xfId="10319" xr:uid="{6AC63D7D-1BCE-4CEE-9A40-AB45FD2D5F0C}"/>
    <cellStyle name="Entrada 2 44 2 3" xfId="10320" xr:uid="{5604FDEF-A83E-488B-8DCE-C51DB2C48D65}"/>
    <cellStyle name="Entrada 2 44 2 3 2" xfId="10321" xr:uid="{8C224CEB-925C-4792-BEA6-5C1285F9470A}"/>
    <cellStyle name="Entrada 2 44 2 3 2 2" xfId="10322" xr:uid="{E1FB2311-B7F2-4E0A-BE20-E7D66661014D}"/>
    <cellStyle name="Entrada 2 44 2 3 2_Volatility" xfId="10323" xr:uid="{587B9ACA-18E6-4FAC-86A2-7F44821C6909}"/>
    <cellStyle name="Entrada 2 44 2 3 3" xfId="10324" xr:uid="{29A8BF2F-FE5A-475F-8F0A-69C2182A9872}"/>
    <cellStyle name="Entrada 2 44 2 3_Volatility" xfId="10325" xr:uid="{559F4E91-C4FA-4876-8679-17647FE1E47A}"/>
    <cellStyle name="Entrada 2 44 2 4" xfId="10326" xr:uid="{9C1ADD96-259F-4807-A431-ABE22C005491}"/>
    <cellStyle name="Entrada 2 44 2 4 2" xfId="10327" xr:uid="{57F11BBB-367C-44F9-9F28-7AE013BD5BEF}"/>
    <cellStyle name="Entrada 2 44 2 4_Volatility" xfId="10328" xr:uid="{509F6916-E3E8-48F8-85C6-996CA1535A41}"/>
    <cellStyle name="Entrada 2 44 2 5" xfId="10329" xr:uid="{D364339B-73C8-48BB-828E-3093DFCC0DA1}"/>
    <cellStyle name="Entrada 2 44 2_Volatility" xfId="10330" xr:uid="{5D5E8BFF-47D3-4ABD-914E-228F46AEB740}"/>
    <cellStyle name="Entrada 2 44 3" xfId="10331" xr:uid="{C60E9D26-8A7C-42D2-A0AB-12DEAA53E1A2}"/>
    <cellStyle name="Entrada 2 44 3 2" xfId="10332" xr:uid="{7AA98C07-D682-46FB-8D7D-4566646EDDA0}"/>
    <cellStyle name="Entrada 2 44 3 2 2" xfId="10333" xr:uid="{FF30E8BC-B58B-4F04-A970-8269D4A5334C}"/>
    <cellStyle name="Entrada 2 44 3 2_Volatility" xfId="10334" xr:uid="{38AB4328-C3BA-48E9-8821-07FC4F313509}"/>
    <cellStyle name="Entrada 2 44 3 3" xfId="10335" xr:uid="{2BE16D03-17FF-4A22-9338-70EA4B14E349}"/>
    <cellStyle name="Entrada 2 44 3_Volatility" xfId="10336" xr:uid="{F3BEFBFF-DC6A-4EF8-BDC9-FC3502057488}"/>
    <cellStyle name="Entrada 2 44 4" xfId="10337" xr:uid="{2972C402-C157-40F6-BB47-602D9E94BD0D}"/>
    <cellStyle name="Entrada 2 44 4 2" xfId="10338" xr:uid="{11263FF6-AEBA-4E8A-8A2C-2EE0C26B62E3}"/>
    <cellStyle name="Entrada 2 44 4_Volatility" xfId="10339" xr:uid="{5F44FCC5-A0F8-4C9C-A542-49DE48CCDE39}"/>
    <cellStyle name="Entrada 2 44 5" xfId="10340" xr:uid="{E0C86073-A426-4149-8E7E-4B0FCFE46C06}"/>
    <cellStyle name="Entrada 2 44_Volatility" xfId="10341" xr:uid="{3AA34DE0-4C36-4EA6-AE1D-B28447FAF2A1}"/>
    <cellStyle name="Entrada 2 45" xfId="10342" xr:uid="{1AEEB9F7-7C25-419D-8592-AF6F16F6711F}"/>
    <cellStyle name="Entrada 2 45 2" xfId="10343" xr:uid="{88531A49-050A-4178-A82B-A2402DEB95F9}"/>
    <cellStyle name="Entrada 2 45 2 2" xfId="10344" xr:uid="{7F497ED3-C229-4159-8676-C5D96A462EA1}"/>
    <cellStyle name="Entrada 2 45 2 2 2" xfId="10345" xr:uid="{FF9EA003-D36C-4479-8BE2-6DABE4B759C6}"/>
    <cellStyle name="Entrada 2 45 2 2 2 2" xfId="10346" xr:uid="{5DA3C443-B148-485E-8AD9-8B16406E2716}"/>
    <cellStyle name="Entrada 2 45 2 2 2_Volatility" xfId="10347" xr:uid="{48A57F69-F719-451D-B80A-76CFC892DB6F}"/>
    <cellStyle name="Entrada 2 45 2 2 3" xfId="10348" xr:uid="{489380C7-EA16-4C77-A77C-3A5BF12C8406}"/>
    <cellStyle name="Entrada 2 45 2 2_Volatility" xfId="10349" xr:uid="{46CFA0FF-34BB-4853-88FE-79D51CAA5B41}"/>
    <cellStyle name="Entrada 2 45 2 3" xfId="10350" xr:uid="{7BA1F145-FFD0-4B66-91F8-C9B1F75A4407}"/>
    <cellStyle name="Entrada 2 45 2 3 2" xfId="10351" xr:uid="{F0147651-411D-4BE3-8A49-043EB55537AD}"/>
    <cellStyle name="Entrada 2 45 2 3 2 2" xfId="10352" xr:uid="{FEE37181-A41F-4057-A3D7-07D686EC23F3}"/>
    <cellStyle name="Entrada 2 45 2 3 2_Volatility" xfId="10353" xr:uid="{AD1AD2A9-3D75-4E3D-89D8-986D705CE36B}"/>
    <cellStyle name="Entrada 2 45 2 3 3" xfId="10354" xr:uid="{717F180B-6241-4538-9905-0C353B61D0FC}"/>
    <cellStyle name="Entrada 2 45 2 3_Volatility" xfId="10355" xr:uid="{2B074599-6BE6-4864-8E58-65215A8AAF67}"/>
    <cellStyle name="Entrada 2 45 2 4" xfId="10356" xr:uid="{9896F7FE-BC38-4ED0-A865-A310506FC42C}"/>
    <cellStyle name="Entrada 2 45 2 4 2" xfId="10357" xr:uid="{135E4E58-B57D-4623-96F3-C3F23339D393}"/>
    <cellStyle name="Entrada 2 45 2 4_Volatility" xfId="10358" xr:uid="{39DE8179-09B7-4CF2-908E-17DD542C5BC2}"/>
    <cellStyle name="Entrada 2 45 2 5" xfId="10359" xr:uid="{B97B912C-8987-4982-9972-7126702D7660}"/>
    <cellStyle name="Entrada 2 45 2_Volatility" xfId="10360" xr:uid="{1D62AB66-18F7-4117-B96D-0AAD116D6316}"/>
    <cellStyle name="Entrada 2 45 3" xfId="10361" xr:uid="{F884CDE6-DF8B-407F-AB8E-590D1D5B1C44}"/>
    <cellStyle name="Entrada 2 45 3 2" xfId="10362" xr:uid="{FBEAD8A8-7932-4AFB-BBD3-0C773AD0FC4A}"/>
    <cellStyle name="Entrada 2 45 3 2 2" xfId="10363" xr:uid="{CB590728-D609-4A80-A52D-1457B8908269}"/>
    <cellStyle name="Entrada 2 45 3 2_Volatility" xfId="10364" xr:uid="{31D2BA77-3D73-46C9-83B1-E183588ADC20}"/>
    <cellStyle name="Entrada 2 45 3 3" xfId="10365" xr:uid="{1DED54CC-7561-4298-A7B5-661D657AFEBC}"/>
    <cellStyle name="Entrada 2 45 3_Volatility" xfId="10366" xr:uid="{AB173F03-B505-486F-8756-DA4E5698CA31}"/>
    <cellStyle name="Entrada 2 45 4" xfId="10367" xr:uid="{B03A4E63-2CB3-4838-9663-59C536AD01F4}"/>
    <cellStyle name="Entrada 2 45 4 2" xfId="10368" xr:uid="{8E883CA7-1CE0-4140-9AFA-C1FD1CDA875D}"/>
    <cellStyle name="Entrada 2 45 4_Volatility" xfId="10369" xr:uid="{96A7D7DD-841B-4637-B358-E7D35CBB5CA0}"/>
    <cellStyle name="Entrada 2 45 5" xfId="10370" xr:uid="{060A3E99-E494-4F7E-809C-DEE6CA010584}"/>
    <cellStyle name="Entrada 2 45_Volatility" xfId="10371" xr:uid="{EE60C8AF-E54C-40EA-86D9-30BD47A7CB26}"/>
    <cellStyle name="Entrada 2 46" xfId="10372" xr:uid="{FFC132F0-FFFA-426D-A0F4-F99542890D3C}"/>
    <cellStyle name="Entrada 2 46 2" xfId="10373" xr:uid="{C1FBCB22-2152-4E0D-BA3D-0763306CC0C3}"/>
    <cellStyle name="Entrada 2 46 2 2" xfId="10374" xr:uid="{BED2E3D1-5E50-48C2-A9C1-E61AE72FCD68}"/>
    <cellStyle name="Entrada 2 46 2 2 2" xfId="10375" xr:uid="{DE79FE11-0055-4900-9E28-8CD4F8713EF0}"/>
    <cellStyle name="Entrada 2 46 2 2 2 2" xfId="10376" xr:uid="{FC98A260-A2E2-4742-B7C3-E64E9DCB614C}"/>
    <cellStyle name="Entrada 2 46 2 2 2_Volatility" xfId="10377" xr:uid="{25BE87E7-71B4-4E58-8D38-57689CB5C7EC}"/>
    <cellStyle name="Entrada 2 46 2 2 3" xfId="10378" xr:uid="{73A52775-EA8D-41B0-ABA2-6D417DC7C50B}"/>
    <cellStyle name="Entrada 2 46 2 2_Volatility" xfId="10379" xr:uid="{EF81D3F6-BB76-4A8A-94CE-4180E5B61092}"/>
    <cellStyle name="Entrada 2 46 2 3" xfId="10380" xr:uid="{88F0BE1A-9AC7-49AB-99D7-691CFB97A4FB}"/>
    <cellStyle name="Entrada 2 46 2 3 2" xfId="10381" xr:uid="{9CBC0AB7-CFD8-46E7-BB0C-5F2BB9465518}"/>
    <cellStyle name="Entrada 2 46 2 3 2 2" xfId="10382" xr:uid="{908AF331-CE02-4B14-AE93-5CE4BD599ECF}"/>
    <cellStyle name="Entrada 2 46 2 3 2_Volatility" xfId="10383" xr:uid="{A9873DDD-AF2B-4AFD-A68C-13B660359198}"/>
    <cellStyle name="Entrada 2 46 2 3 3" xfId="10384" xr:uid="{A7815614-2340-40C7-B3B7-6C6BF5851886}"/>
    <cellStyle name="Entrada 2 46 2 3_Volatility" xfId="10385" xr:uid="{65E1F633-1A8C-4569-8C36-D077B4F1B5CE}"/>
    <cellStyle name="Entrada 2 46 2 4" xfId="10386" xr:uid="{017A554B-310F-43DD-8982-B1F37DCFAF63}"/>
    <cellStyle name="Entrada 2 46 2 4 2" xfId="10387" xr:uid="{C71249CA-1406-4F1B-B5A4-5FEA41227523}"/>
    <cellStyle name="Entrada 2 46 2 4_Volatility" xfId="10388" xr:uid="{125D54E2-DCF7-413A-96AF-AD37464F9EA7}"/>
    <cellStyle name="Entrada 2 46 2 5" xfId="10389" xr:uid="{C205C865-0131-44FA-BCCD-EFEBFAB65E60}"/>
    <cellStyle name="Entrada 2 46 2_Volatility" xfId="10390" xr:uid="{13681E00-A496-4E99-9CD1-F2CA7C82BC3A}"/>
    <cellStyle name="Entrada 2 46 3" xfId="10391" xr:uid="{D3340DAA-19CD-423D-A473-C437A7698236}"/>
    <cellStyle name="Entrada 2 46 3 2" xfId="10392" xr:uid="{0817C12E-B281-43F9-B8D6-C699728D0D61}"/>
    <cellStyle name="Entrada 2 46 3 2 2" xfId="10393" xr:uid="{C3B5BB11-FF47-4B12-A4C8-F6F0D8A92B53}"/>
    <cellStyle name="Entrada 2 46 3 2_Volatility" xfId="10394" xr:uid="{1F3A15B9-7259-46CD-8870-F02C884B48B6}"/>
    <cellStyle name="Entrada 2 46 3 3" xfId="10395" xr:uid="{9D00B8BD-7936-4F64-9848-41041056DE6A}"/>
    <cellStyle name="Entrada 2 46 3_Volatility" xfId="10396" xr:uid="{3D957B03-4B6D-41D9-B7BD-F799F7953A9C}"/>
    <cellStyle name="Entrada 2 46 4" xfId="10397" xr:uid="{ED1AB3A4-EB75-4B78-A063-322F0C4346DD}"/>
    <cellStyle name="Entrada 2 46 4 2" xfId="10398" xr:uid="{E9A5F886-B567-4BC5-AA5C-E1579894C311}"/>
    <cellStyle name="Entrada 2 46 4_Volatility" xfId="10399" xr:uid="{959F1E56-2F48-4087-9CD5-81D6C47C35C5}"/>
    <cellStyle name="Entrada 2 46 5" xfId="10400" xr:uid="{2251F242-7EB9-4ACC-9D7B-F4FFB8D5C970}"/>
    <cellStyle name="Entrada 2 46_Volatility" xfId="10401" xr:uid="{3AB73F76-6338-468D-81FD-EB604F3283FF}"/>
    <cellStyle name="Entrada 2 47" xfId="10402" xr:uid="{32ACE0CE-F11C-41F2-B65A-C1A8D703AF48}"/>
    <cellStyle name="Entrada 2 47 2" xfId="10403" xr:uid="{DB73BC86-685A-4AB3-98B2-6B8A572D05C9}"/>
    <cellStyle name="Entrada 2 47 2 2" xfId="10404" xr:uid="{3ED688EB-8BFD-40DC-84DD-AABABF441CEA}"/>
    <cellStyle name="Entrada 2 47 2 2 2" xfId="10405" xr:uid="{E66C36F1-A0EF-40BC-88B1-B07B85571A12}"/>
    <cellStyle name="Entrada 2 47 2 2_Volatility" xfId="10406" xr:uid="{680AD76D-E4F0-4AD1-AD95-4F028983FF0B}"/>
    <cellStyle name="Entrada 2 47 2 3" xfId="10407" xr:uid="{FA61C7EB-460B-4036-81B9-F31F816EB2AA}"/>
    <cellStyle name="Entrada 2 47 2_Volatility" xfId="10408" xr:uid="{E55B3ED0-28C9-4BF4-8C8C-488C1BFD7C60}"/>
    <cellStyle name="Entrada 2 47 3" xfId="10409" xr:uid="{BC4A5689-8BDA-4626-8C75-A9B426E74B6D}"/>
    <cellStyle name="Entrada 2 47 3 2" xfId="10410" xr:uid="{FED2CC8F-33F1-4815-8E49-06B88932DEF6}"/>
    <cellStyle name="Entrada 2 47 3 2 2" xfId="10411" xr:uid="{F3691EC3-3EA6-4674-BB9B-1B3B698E1B6D}"/>
    <cellStyle name="Entrada 2 47 3 2_Volatility" xfId="10412" xr:uid="{CDC7DC2E-721D-47C3-AE0C-58D6CF630439}"/>
    <cellStyle name="Entrada 2 47 3 3" xfId="10413" xr:uid="{DC543E5D-ACCB-44B7-B6D2-64346D35B7B0}"/>
    <cellStyle name="Entrada 2 47 3_Volatility" xfId="10414" xr:uid="{61508B12-FF07-42D0-A719-92197B06487D}"/>
    <cellStyle name="Entrada 2 47 4" xfId="10415" xr:uid="{77FDC40F-74B2-48BA-929D-DB29B7AF53E5}"/>
    <cellStyle name="Entrada 2 47 4 2" xfId="10416" xr:uid="{1449249D-4FD2-4E8F-A1FC-F0030FDB6D13}"/>
    <cellStyle name="Entrada 2 47 4_Volatility" xfId="10417" xr:uid="{8EB0AAC9-5171-422E-9C93-7E253C2F5DA0}"/>
    <cellStyle name="Entrada 2 47 5" xfId="10418" xr:uid="{B227490D-4301-4BB3-868B-354281F8798C}"/>
    <cellStyle name="Entrada 2 47_Volatility" xfId="10419" xr:uid="{0C372010-0CA9-41B0-9400-7191C2C973EF}"/>
    <cellStyle name="Entrada 2 48" xfId="10420" xr:uid="{633C96AE-2A0D-40D7-B190-5CE9C7B657DE}"/>
    <cellStyle name="Entrada 2 48 2" xfId="10421" xr:uid="{37E6893C-DB18-4C20-B206-0F47D8D2D5CD}"/>
    <cellStyle name="Entrada 2 48 2 2" xfId="10422" xr:uid="{B2E44870-5931-43E5-872A-3B57A8E42C56}"/>
    <cellStyle name="Entrada 2 48 2_Volatility" xfId="10423" xr:uid="{2C524EDD-382D-41EA-B2B3-D47D11C2EEAC}"/>
    <cellStyle name="Entrada 2 48 3" xfId="10424" xr:uid="{F9BA3D4E-EB81-456A-BDFB-F0969E1EC2F9}"/>
    <cellStyle name="Entrada 2 48_Volatility" xfId="10425" xr:uid="{7F698E6C-50E5-41C3-9BC7-2A779CFA6D66}"/>
    <cellStyle name="Entrada 2 49" xfId="10426" xr:uid="{A53BC6DC-2978-4633-BFA8-E1757F08C56B}"/>
    <cellStyle name="Entrada 2 49 2" xfId="10427" xr:uid="{3F662C0C-DF43-4464-8187-B04DA9D71E02}"/>
    <cellStyle name="Entrada 2 49_Volatility" xfId="10428" xr:uid="{249160F7-CE81-4B07-B332-6A8594727747}"/>
    <cellStyle name="Entrada 2 5" xfId="10429" xr:uid="{8614C976-6EDD-4E6B-9F1C-064187ED022C}"/>
    <cellStyle name="Entrada 2 5 2" xfId="10430" xr:uid="{1A0E4D3F-61E5-4542-BDF4-A850499D51A2}"/>
    <cellStyle name="Entrada 2 5 2 2" xfId="10431" xr:uid="{9E984BE4-8192-4E45-B534-DE23204CD7D1}"/>
    <cellStyle name="Entrada 2 5 2 2 2" xfId="10432" xr:uid="{361E9C61-17E7-496A-BB92-8BEF36A51C92}"/>
    <cellStyle name="Entrada 2 5 2 2 2 2" xfId="10433" xr:uid="{5134E917-E94C-42F4-BC5C-C9BC97EBED60}"/>
    <cellStyle name="Entrada 2 5 2 2 2_Volatility" xfId="10434" xr:uid="{B4197BF4-AF5C-4074-8C29-83D80015317C}"/>
    <cellStyle name="Entrada 2 5 2 2 3" xfId="10435" xr:uid="{82757B99-B087-4F84-B6ED-A3D5BDF3A649}"/>
    <cellStyle name="Entrada 2 5 2 2_Volatility" xfId="10436" xr:uid="{0B302B49-1D8D-4E93-BF6C-84838B4B3E1C}"/>
    <cellStyle name="Entrada 2 5 2 3" xfId="10437" xr:uid="{C3F91388-2C25-4B6A-825A-68A06D0FDE02}"/>
    <cellStyle name="Entrada 2 5 2 3 2" xfId="10438" xr:uid="{A240700C-9F24-4979-B25E-C2D667F6E5BE}"/>
    <cellStyle name="Entrada 2 5 2 3 2 2" xfId="10439" xr:uid="{21BB7EBD-565C-4C07-89BE-E7BD54DD3387}"/>
    <cellStyle name="Entrada 2 5 2 3 2_Volatility" xfId="10440" xr:uid="{C3E1BA6B-7AFA-4717-BC4A-6B0717B93AAD}"/>
    <cellStyle name="Entrada 2 5 2 3 3" xfId="10441" xr:uid="{3E2D149D-C95E-4EC0-9C05-285F3B885780}"/>
    <cellStyle name="Entrada 2 5 2 3_Volatility" xfId="10442" xr:uid="{7A470038-965B-46F4-9513-06DEB17C01A5}"/>
    <cellStyle name="Entrada 2 5 2 4" xfId="10443" xr:uid="{443646F6-59AA-4BE5-BF46-2FD64A14AC0E}"/>
    <cellStyle name="Entrada 2 5 2 4 2" xfId="10444" xr:uid="{63EB6A48-5D5B-418C-98A0-2F9AD683EF03}"/>
    <cellStyle name="Entrada 2 5 2 4_Volatility" xfId="10445" xr:uid="{D7F530B4-1BCD-49C0-8103-1415BA489B99}"/>
    <cellStyle name="Entrada 2 5 2 5" xfId="10446" xr:uid="{E377C1F0-8B3C-46C5-848E-A1739860D703}"/>
    <cellStyle name="Entrada 2 5 2_Volatility" xfId="10447" xr:uid="{9AD11B29-FE2F-4C41-9B8A-116C37525BAF}"/>
    <cellStyle name="Entrada 2 5 3" xfId="10448" xr:uid="{0F6062BB-8536-436B-9B9A-4278743416C1}"/>
    <cellStyle name="Entrada 2 5 3 2" xfId="10449" xr:uid="{E7D45F2F-8185-40CB-95E0-F06F79C349FF}"/>
    <cellStyle name="Entrada 2 5 3 2 2" xfId="10450" xr:uid="{0B55217B-317F-4B95-BE55-D9E70B3FC2CE}"/>
    <cellStyle name="Entrada 2 5 3 2_Volatility" xfId="10451" xr:uid="{48E7FB5C-BBD2-4EC7-9E65-3293A8B703AF}"/>
    <cellStyle name="Entrada 2 5 3 3" xfId="10452" xr:uid="{4C90AC01-273B-4D2F-A1CB-57DC5988653D}"/>
    <cellStyle name="Entrada 2 5 3_Volatility" xfId="10453" xr:uid="{78DB0E7D-C575-4A7F-A6A5-7E30DD8AE1AB}"/>
    <cellStyle name="Entrada 2 5 4" xfId="10454" xr:uid="{CD5E340C-54E0-4F85-9614-BDF25DD75001}"/>
    <cellStyle name="Entrada 2 5 4 2" xfId="10455" xr:uid="{20A447E5-1644-4AB1-9558-5336849CE290}"/>
    <cellStyle name="Entrada 2 5 4_Volatility" xfId="10456" xr:uid="{6C3C3FB5-284B-4C84-8238-B9678A2BB414}"/>
    <cellStyle name="Entrada 2 5 5" xfId="10457" xr:uid="{DBBE4C4E-39B3-4A69-BF0C-E5E356456E7F}"/>
    <cellStyle name="Entrada 2 5_Volatility" xfId="10458" xr:uid="{F66D7FAE-99E8-40EF-A0DB-F2156457907D}"/>
    <cellStyle name="Entrada 2 50" xfId="10459" xr:uid="{D185DCDF-8B81-400F-86C8-D70D701BB39B}"/>
    <cellStyle name="Entrada 2 6" xfId="10460" xr:uid="{B3EBEBD7-9139-4A0E-8CDC-A9D0CF3426C6}"/>
    <cellStyle name="Entrada 2 6 2" xfId="10461" xr:uid="{7778A33B-C8F9-4412-8FA1-FF931626CAC8}"/>
    <cellStyle name="Entrada 2 6 2 2" xfId="10462" xr:uid="{AD694AAB-87DC-4978-9B75-1E4105955221}"/>
    <cellStyle name="Entrada 2 6 2 2 2" xfId="10463" xr:uid="{EAC394F4-9935-4DE5-AA23-67431D4E4F3E}"/>
    <cellStyle name="Entrada 2 6 2 2 2 2" xfId="10464" xr:uid="{6A454EB7-0242-46FE-88C3-B7E6F1E0B404}"/>
    <cellStyle name="Entrada 2 6 2 2 2_Volatility" xfId="10465" xr:uid="{94FB73F9-0429-4916-8954-F7CE38A47A95}"/>
    <cellStyle name="Entrada 2 6 2 2 3" xfId="10466" xr:uid="{E5AD7B98-6C6C-432B-A022-1570A3398081}"/>
    <cellStyle name="Entrada 2 6 2 2_Volatility" xfId="10467" xr:uid="{12CDDE94-3FD4-4803-8417-13D39E40C2FC}"/>
    <cellStyle name="Entrada 2 6 2 3" xfId="10468" xr:uid="{2FE7C6A1-BFCC-4910-9F33-361F916B629F}"/>
    <cellStyle name="Entrada 2 6 2 3 2" xfId="10469" xr:uid="{B5A30EB2-90A4-4EF9-A5B0-FDD26DD4D7B1}"/>
    <cellStyle name="Entrada 2 6 2 3 2 2" xfId="10470" xr:uid="{4CB22B7E-B7DE-4819-8F31-B2C1193F9127}"/>
    <cellStyle name="Entrada 2 6 2 3 2_Volatility" xfId="10471" xr:uid="{70208EF6-AD14-4B90-ABC8-1ACA101A39A9}"/>
    <cellStyle name="Entrada 2 6 2 3 3" xfId="10472" xr:uid="{6F04E0A7-012E-43AF-B15E-0E89BB0B72AA}"/>
    <cellStyle name="Entrada 2 6 2 3_Volatility" xfId="10473" xr:uid="{5C0179AD-0179-46CB-B97C-6F0258DCA84B}"/>
    <cellStyle name="Entrada 2 6 2 4" xfId="10474" xr:uid="{5F1CA072-4498-45DA-B88D-9BA59D2AEEAB}"/>
    <cellStyle name="Entrada 2 6 2 4 2" xfId="10475" xr:uid="{1B616B01-6722-4ABD-838E-7922736C4201}"/>
    <cellStyle name="Entrada 2 6 2 4_Volatility" xfId="10476" xr:uid="{B13B1849-380E-4966-B4C6-5E4FE5FCCEA5}"/>
    <cellStyle name="Entrada 2 6 2 5" xfId="10477" xr:uid="{222AC9E7-DE0D-4630-905B-7ACD6E9BE0D8}"/>
    <cellStyle name="Entrada 2 6 2_Volatility" xfId="10478" xr:uid="{437410FD-602B-4B1D-950F-72BE3767DDEA}"/>
    <cellStyle name="Entrada 2 6 3" xfId="10479" xr:uid="{2012B3F5-0755-44CC-A95C-8B8446B13A35}"/>
    <cellStyle name="Entrada 2 6 3 2" xfId="10480" xr:uid="{309F2B13-D072-4B7B-A11A-EB4BC872D36D}"/>
    <cellStyle name="Entrada 2 6 3 2 2" xfId="10481" xr:uid="{5066267A-FE54-4238-A64E-55E3FDD9E69C}"/>
    <cellStyle name="Entrada 2 6 3 2_Volatility" xfId="10482" xr:uid="{75FB40F5-3B3F-463F-AC6D-32CE7E2AD458}"/>
    <cellStyle name="Entrada 2 6 3 3" xfId="10483" xr:uid="{2A476F99-A429-4729-AF4B-9E1D7A58211D}"/>
    <cellStyle name="Entrada 2 6 3_Volatility" xfId="10484" xr:uid="{27220B14-125A-4BAD-8ADC-40342909F50C}"/>
    <cellStyle name="Entrada 2 6 4" xfId="10485" xr:uid="{C0AA5184-0955-4ECA-B300-474B452F3CBD}"/>
    <cellStyle name="Entrada 2 6 4 2" xfId="10486" xr:uid="{02179AC6-2065-41F3-A53C-92C190E2BF05}"/>
    <cellStyle name="Entrada 2 6 4_Volatility" xfId="10487" xr:uid="{4FCEB90A-2B7F-46A1-BA18-B54A5BBC3CD1}"/>
    <cellStyle name="Entrada 2 6 5" xfId="10488" xr:uid="{54DF85A3-6997-463D-8ED2-4171B3015F09}"/>
    <cellStyle name="Entrada 2 6_Volatility" xfId="10489" xr:uid="{E9DDD89F-7B1D-4061-B98A-9A660E9469BD}"/>
    <cellStyle name="Entrada 2 7" xfId="10490" xr:uid="{2990B803-8B85-40B2-98E0-CB6541613EB4}"/>
    <cellStyle name="Entrada 2 7 2" xfId="10491" xr:uid="{129DBC84-FFAA-4C65-9F2B-4EC2F778CC8A}"/>
    <cellStyle name="Entrada 2 7 2 2" xfId="10492" xr:uid="{79A83726-41B5-4D84-A86F-6C927BDD4D53}"/>
    <cellStyle name="Entrada 2 7 2 2 2" xfId="10493" xr:uid="{615A0F57-DA96-40DC-9562-481413755B84}"/>
    <cellStyle name="Entrada 2 7 2 2 2 2" xfId="10494" xr:uid="{3BCADDDA-7F3F-46E5-A696-02943D562118}"/>
    <cellStyle name="Entrada 2 7 2 2 2_Volatility" xfId="10495" xr:uid="{82F136A0-7967-4071-A4A0-9A261F4881CF}"/>
    <cellStyle name="Entrada 2 7 2 2 3" xfId="10496" xr:uid="{AE63988B-1070-4CCF-91F1-6CC7DCAACF35}"/>
    <cellStyle name="Entrada 2 7 2 2_Volatility" xfId="10497" xr:uid="{8FD97DFA-CC82-4464-8B3B-4F532EE5CF39}"/>
    <cellStyle name="Entrada 2 7 2 3" xfId="10498" xr:uid="{1A8497F5-5FED-4E0A-9BD0-D58590A97191}"/>
    <cellStyle name="Entrada 2 7 2 3 2" xfId="10499" xr:uid="{773B981F-C09F-4358-BDC5-2E0E4676C814}"/>
    <cellStyle name="Entrada 2 7 2 3 2 2" xfId="10500" xr:uid="{1CC40BDF-979E-426A-BFC7-2CBD1CA8A619}"/>
    <cellStyle name="Entrada 2 7 2 3 2_Volatility" xfId="10501" xr:uid="{D9A7646F-6334-42F1-AFD8-CD585C999604}"/>
    <cellStyle name="Entrada 2 7 2 3 3" xfId="10502" xr:uid="{B4E56146-EE25-4FF5-8E3B-EC72116788A6}"/>
    <cellStyle name="Entrada 2 7 2 3_Volatility" xfId="10503" xr:uid="{AA4DE886-CC3A-4ADA-978D-1073B572C7A9}"/>
    <cellStyle name="Entrada 2 7 2 4" xfId="10504" xr:uid="{10335DF7-193D-463D-B020-853963EA6C4C}"/>
    <cellStyle name="Entrada 2 7 2 4 2" xfId="10505" xr:uid="{F7C03580-2867-4256-AD24-0550FBDE1511}"/>
    <cellStyle name="Entrada 2 7 2 4_Volatility" xfId="10506" xr:uid="{29769EC6-BD36-42CE-950B-DADC4887B64B}"/>
    <cellStyle name="Entrada 2 7 2 5" xfId="10507" xr:uid="{E6BC70CE-6F2D-4D06-B324-0A66B4EE152D}"/>
    <cellStyle name="Entrada 2 7 2_Volatility" xfId="10508" xr:uid="{3F83CBEE-0009-4190-A7EC-9824A2549C98}"/>
    <cellStyle name="Entrada 2 7 3" xfId="10509" xr:uid="{6891049D-3A33-4834-8DC1-EF23A6307EE8}"/>
    <cellStyle name="Entrada 2 7 3 2" xfId="10510" xr:uid="{62D07DE0-5736-4739-9717-AEF8B9C2A797}"/>
    <cellStyle name="Entrada 2 7 3 2 2" xfId="10511" xr:uid="{507B17FF-E5A7-428A-A994-E0D369B059E2}"/>
    <cellStyle name="Entrada 2 7 3 2_Volatility" xfId="10512" xr:uid="{DCA095EF-0432-49A9-972C-754D81A372AE}"/>
    <cellStyle name="Entrada 2 7 3 3" xfId="10513" xr:uid="{63DCF92E-5AE9-4699-95D4-6565746756A2}"/>
    <cellStyle name="Entrada 2 7 3_Volatility" xfId="10514" xr:uid="{5EA40F75-7698-4268-A9BA-9D902747BC6A}"/>
    <cellStyle name="Entrada 2 7 4" xfId="10515" xr:uid="{70D9793E-B8ED-4AAD-B8CD-0461AFB6CE9D}"/>
    <cellStyle name="Entrada 2 7 4 2" xfId="10516" xr:uid="{5AE8E935-85EE-4C4E-90AC-C7E94DAECE46}"/>
    <cellStyle name="Entrada 2 7 4_Volatility" xfId="10517" xr:uid="{F7C426B1-7554-480D-BD2B-0A0CE89234D0}"/>
    <cellStyle name="Entrada 2 7 5" xfId="10518" xr:uid="{380B31B4-31FC-4F32-87DB-A9691BAA51F1}"/>
    <cellStyle name="Entrada 2 7_Volatility" xfId="10519" xr:uid="{A6A179F4-BA98-4CB2-9AB8-048CEC73E326}"/>
    <cellStyle name="Entrada 2 8" xfId="10520" xr:uid="{9EA7D567-AEE3-4D98-9400-DAF3606F4334}"/>
    <cellStyle name="Entrada 2 8 2" xfId="10521" xr:uid="{D55BFC44-840C-4811-A561-CD1D150BF78F}"/>
    <cellStyle name="Entrada 2 8 2 2" xfId="10522" xr:uid="{8CE1F5A9-5576-41B1-A7D7-FEDDDC0B120B}"/>
    <cellStyle name="Entrada 2 8 2 2 2" xfId="10523" xr:uid="{DA38D346-00DF-4A3B-AA48-0AB2353E26AD}"/>
    <cellStyle name="Entrada 2 8 2 2 2 2" xfId="10524" xr:uid="{283194C3-4491-48A2-BF29-664FB1DDD59F}"/>
    <cellStyle name="Entrada 2 8 2 2 2_Volatility" xfId="10525" xr:uid="{D865742B-F50E-4D95-9D7B-B3A82E524ADD}"/>
    <cellStyle name="Entrada 2 8 2 2 3" xfId="10526" xr:uid="{5AEF90AD-38D6-4D12-BA59-E1CBFA069479}"/>
    <cellStyle name="Entrada 2 8 2 2_Volatility" xfId="10527" xr:uid="{54FDE90D-F161-4F15-957B-D8261C8C7FC7}"/>
    <cellStyle name="Entrada 2 8 2 3" xfId="10528" xr:uid="{D8E79089-6B41-4186-883E-8CC136D572A1}"/>
    <cellStyle name="Entrada 2 8 2 3 2" xfId="10529" xr:uid="{DFCB6ABD-F90A-4EE1-8EC7-366325BFC49E}"/>
    <cellStyle name="Entrada 2 8 2 3 2 2" xfId="10530" xr:uid="{17E8714A-9A10-4793-8638-C2DA9F5283C2}"/>
    <cellStyle name="Entrada 2 8 2 3 2_Volatility" xfId="10531" xr:uid="{1AC77721-F056-470F-9294-E7DCFA8FA3FD}"/>
    <cellStyle name="Entrada 2 8 2 3 3" xfId="10532" xr:uid="{1346B122-C674-487E-9EDE-2BF1250A6782}"/>
    <cellStyle name="Entrada 2 8 2 3_Volatility" xfId="10533" xr:uid="{2F030C69-2375-4302-B2E4-1BBFC58DCD80}"/>
    <cellStyle name="Entrada 2 8 2 4" xfId="10534" xr:uid="{06277DA5-51B1-4447-B3E6-DF8CF1C5CC91}"/>
    <cellStyle name="Entrada 2 8 2 4 2" xfId="10535" xr:uid="{F7A20E2B-242F-4285-9455-ABA6D9FD5B25}"/>
    <cellStyle name="Entrada 2 8 2 4_Volatility" xfId="10536" xr:uid="{E82B0E7D-0490-4125-8CBD-8C08AC5AD1F4}"/>
    <cellStyle name="Entrada 2 8 2 5" xfId="10537" xr:uid="{09485A29-62A8-4793-9CC3-E43B36D9BEAA}"/>
    <cellStyle name="Entrada 2 8 2_Volatility" xfId="10538" xr:uid="{D20F4FBB-16F6-48B2-86E0-D0078C2EAFB6}"/>
    <cellStyle name="Entrada 2 8 3" xfId="10539" xr:uid="{309DF944-EA21-44A6-83F2-61587B36660A}"/>
    <cellStyle name="Entrada 2 8 3 2" xfId="10540" xr:uid="{5B7A848C-57C9-497B-AB9F-C2292C8B503D}"/>
    <cellStyle name="Entrada 2 8 3 2 2" xfId="10541" xr:uid="{C397A807-1273-472D-B147-E41C0B87F54F}"/>
    <cellStyle name="Entrada 2 8 3 2_Volatility" xfId="10542" xr:uid="{ECB80141-10D3-4414-9761-F86B7BBF7F20}"/>
    <cellStyle name="Entrada 2 8 3 3" xfId="10543" xr:uid="{9F262E26-A0B0-428F-B70B-7126B62B9419}"/>
    <cellStyle name="Entrada 2 8 3_Volatility" xfId="10544" xr:uid="{09B86A01-0DE8-41DD-B1ED-9FEB6724BA1B}"/>
    <cellStyle name="Entrada 2 8 4" xfId="10545" xr:uid="{FAEE40F6-0CA2-4C1E-B7A3-21A973570D05}"/>
    <cellStyle name="Entrada 2 8 4 2" xfId="10546" xr:uid="{F29C92E6-4ED0-46A8-9C62-4AE40F429DD7}"/>
    <cellStyle name="Entrada 2 8 4_Volatility" xfId="10547" xr:uid="{2EB535EB-9A01-492C-9054-B73BC70C7840}"/>
    <cellStyle name="Entrada 2 8 5" xfId="10548" xr:uid="{9615C35A-3EFE-4EE0-A128-FF5AECA7A6AA}"/>
    <cellStyle name="Entrada 2 8_Volatility" xfId="10549" xr:uid="{8AF5E852-84D5-4343-B7DE-3D45A485FD74}"/>
    <cellStyle name="Entrada 2 9" xfId="10550" xr:uid="{3695BF61-373F-437F-A021-D0474BFD30A9}"/>
    <cellStyle name="Entrada 2 9 2" xfId="10551" xr:uid="{3DA60848-70CC-4A5F-8C14-DFA525D569AD}"/>
    <cellStyle name="Entrada 2 9 2 2" xfId="10552" xr:uid="{BB6E1E8D-ADE2-4840-BEEA-9ED9D5EA0894}"/>
    <cellStyle name="Entrada 2 9 2 2 2" xfId="10553" xr:uid="{3E5F2136-4762-4A02-8014-8FA4446C35D2}"/>
    <cellStyle name="Entrada 2 9 2 2 2 2" xfId="10554" xr:uid="{AC7F2797-276D-4740-8307-96FAAAF95B07}"/>
    <cellStyle name="Entrada 2 9 2 2 2_Volatility" xfId="10555" xr:uid="{4625BE21-BFA9-4C77-8309-0EF176F47C40}"/>
    <cellStyle name="Entrada 2 9 2 2 3" xfId="10556" xr:uid="{39373654-463F-4D53-A5CC-EE7C461ECC00}"/>
    <cellStyle name="Entrada 2 9 2 2_Volatility" xfId="10557" xr:uid="{93FEF186-21D8-4212-8DA6-D4CEEDA83877}"/>
    <cellStyle name="Entrada 2 9 2 3" xfId="10558" xr:uid="{05429074-0175-4134-9D41-BF17BA19D5DC}"/>
    <cellStyle name="Entrada 2 9 2 3 2" xfId="10559" xr:uid="{EB6E74DC-76E3-408E-955D-54459D271CF5}"/>
    <cellStyle name="Entrada 2 9 2 3 2 2" xfId="10560" xr:uid="{301DD44B-5F4B-46B1-A19A-0BFBEDF27D2B}"/>
    <cellStyle name="Entrada 2 9 2 3 2_Volatility" xfId="10561" xr:uid="{44E649D6-8335-4227-8166-BA15559C158A}"/>
    <cellStyle name="Entrada 2 9 2 3 3" xfId="10562" xr:uid="{98294FD9-A358-44CB-B703-C1DEEDCEA92B}"/>
    <cellStyle name="Entrada 2 9 2 3_Volatility" xfId="10563" xr:uid="{80BA241C-1FCF-4286-9064-99461FE720A5}"/>
    <cellStyle name="Entrada 2 9 2 4" xfId="10564" xr:uid="{E8DC0306-04AE-4995-9888-49017EAC4ED2}"/>
    <cellStyle name="Entrada 2 9 2 4 2" xfId="10565" xr:uid="{6742D8C1-7294-4BB4-AA4F-A49FCE3A39F2}"/>
    <cellStyle name="Entrada 2 9 2 4_Volatility" xfId="10566" xr:uid="{C13A8465-C8D2-4378-B027-D26C430E78F1}"/>
    <cellStyle name="Entrada 2 9 2 5" xfId="10567" xr:uid="{E2CF9C26-E00D-4AE0-B8A8-16A1181BDA10}"/>
    <cellStyle name="Entrada 2 9 2_Volatility" xfId="10568" xr:uid="{B69BCCB3-876A-464E-ABEB-10B51455174A}"/>
    <cellStyle name="Entrada 2 9 3" xfId="10569" xr:uid="{3B7FBC9B-4901-4324-BF71-E98F5C698DC8}"/>
    <cellStyle name="Entrada 2 9 3 2" xfId="10570" xr:uid="{F7F3B176-E754-4397-8315-1360B5068923}"/>
    <cellStyle name="Entrada 2 9 3 2 2" xfId="10571" xr:uid="{6F397BAE-2F0F-49D5-BB72-944AF0A63FC9}"/>
    <cellStyle name="Entrada 2 9 3 2_Volatility" xfId="10572" xr:uid="{72D7B019-ED61-4046-B412-BDC41A15F793}"/>
    <cellStyle name="Entrada 2 9 3 3" xfId="10573" xr:uid="{D198F85F-1845-4842-8E9A-7E833176B0EE}"/>
    <cellStyle name="Entrada 2 9 3_Volatility" xfId="10574" xr:uid="{53421E22-13CF-4071-AF09-CA0C8DDC9727}"/>
    <cellStyle name="Entrada 2 9 4" xfId="10575" xr:uid="{C6D1C90D-1B61-47FF-AF26-C88B1AEB3554}"/>
    <cellStyle name="Entrada 2 9 4 2" xfId="10576" xr:uid="{FBC721F3-BEAC-432A-8FB3-6351EA201241}"/>
    <cellStyle name="Entrada 2 9 4_Volatility" xfId="10577" xr:uid="{3B638741-F84B-4F72-95CE-9B84D0151FE9}"/>
    <cellStyle name="Entrada 2 9 5" xfId="10578" xr:uid="{CFFEBFDF-92F9-47AF-80EB-6ED5BB0C8434}"/>
    <cellStyle name="Entrada 2 9_Volatility" xfId="10579" xr:uid="{0DD6FBB5-A4D4-4532-B060-486B2D428409}"/>
    <cellStyle name="Entrada 2_Volatility" xfId="10580" xr:uid="{73747FAF-9F4B-454B-B03C-84367C67DC89}"/>
    <cellStyle name="Entrada 3" xfId="10581" xr:uid="{B0C3E2EB-9364-40EC-A506-E3BC43489576}"/>
    <cellStyle name="Entrada 3 2" xfId="10582" xr:uid="{701D2F70-99A1-4EBD-8B91-08167F3B5697}"/>
    <cellStyle name="Entrada 3 2 2" xfId="10583" xr:uid="{C60E46DD-BE2B-4AF6-97B5-05A13D0FE978}"/>
    <cellStyle name="Entrada 3 2_Volatility" xfId="10584" xr:uid="{8BD5D93E-944A-4ED9-BA3D-DDE80F37C0EB}"/>
    <cellStyle name="Entrada 3 3" xfId="10585" xr:uid="{B399469E-8DF8-4649-8774-56820120C3B4}"/>
    <cellStyle name="Entrada 3_Volatility" xfId="10586" xr:uid="{5C6B9319-F7E0-44A6-B50D-7AEE6A5009E5}"/>
    <cellStyle name="Entrada 4" xfId="10587" xr:uid="{EE754799-C97E-4AA1-BDB9-0CEBFF7FBA92}"/>
    <cellStyle name="Entrada 4 2" xfId="10588" xr:uid="{6CB6200B-9E6E-4695-8DC1-3DA51D204566}"/>
    <cellStyle name="Entrada 4_Volatility" xfId="10589" xr:uid="{DB77A505-9468-4F7B-A4A9-25B46B85687D}"/>
    <cellStyle name="Entrada_Volatility" xfId="10590" xr:uid="{F25648C5-9AE5-4380-A148-E43B399B1F85}"/>
    <cellStyle name="Ergebnis" xfId="46" xr:uid="{EEE33051-CAFC-4101-BA61-0DBC0B3ADC16}"/>
    <cellStyle name="Erklärender Text" xfId="47" xr:uid="{AA62EEE1-8958-40BE-A868-3D907963A8B6}"/>
    <cellStyle name="Euro" xfId="10591" xr:uid="{0A759018-2243-4B87-B9CE-A91A5EF9E6DA}"/>
    <cellStyle name="Euro 2" xfId="10592" xr:uid="{105E9CA2-CBD2-467A-BD1B-C90A20C14088}"/>
    <cellStyle name="Euro 2 2" xfId="10593" xr:uid="{076F6FB7-E948-4A5E-AECB-D63844E7BB02}"/>
    <cellStyle name="Euro 2_CAD-L.C." xfId="10594" xr:uid="{EF925713-831A-400F-8E6D-0628FF3C0E1B}"/>
    <cellStyle name="Euro 3" xfId="10595" xr:uid="{EAA5DD3D-0638-4F55-8F3A-9034AE448F33}"/>
    <cellStyle name="Euro 3 2" xfId="10596" xr:uid="{2B51E29A-F912-45B7-A93B-6114AF11C2AA}"/>
    <cellStyle name="Euro 3_CAD-L.C." xfId="10597" xr:uid="{7D0B21EE-0157-476C-9CA5-135F245B8BBE}"/>
    <cellStyle name="Euro 4" xfId="10598" xr:uid="{9FECB0F0-AE8B-4D38-9D6E-563428889093}"/>
    <cellStyle name="Euro 4 2" xfId="10599" xr:uid="{FB252F1A-7004-483C-A60A-A698B4BF258C}"/>
    <cellStyle name="Euro 4 3" xfId="10600" xr:uid="{E44C9CEE-DCD4-411E-8ECA-CBA9DA805661}"/>
    <cellStyle name="Euro 4 4" xfId="10601" xr:uid="{4BC670A7-EC27-4179-80C8-C63529BCBD5C}"/>
    <cellStyle name="Euro 4_CAD-L.C." xfId="10602" xr:uid="{BF35DE45-B677-4E5B-BDE3-C4D20A4C89C2}"/>
    <cellStyle name="Euro 5" xfId="10603" xr:uid="{1217D7A9-955A-4A7E-8FA0-59BC0DED1650}"/>
    <cellStyle name="Euro_CAD-L.C." xfId="10604" xr:uid="{306F2FDF-1CF2-4C13-8460-FCA47F04183A}"/>
    <cellStyle name="Explanatory Text 2" xfId="10605" xr:uid="{3C5168F6-E4CA-4B7D-9A55-6D88DA3AE810}"/>
    <cellStyle name="Explanatory Text 2 2" xfId="10606" xr:uid="{EEA89BB1-97FC-4439-B525-D5E7879A7EAA}"/>
    <cellStyle name="Explanatory Text 2 2 2" xfId="10607" xr:uid="{6C9AC3AE-F6D3-4095-9188-467BB8A439D7}"/>
    <cellStyle name="Explanatory Text 2 2 3" xfId="10608" xr:uid="{3CBD11D5-5D7F-48C2-8852-62D110BBA985}"/>
    <cellStyle name="Explanatory Text 2 2_Summary_Gap_Balance_exNIB" xfId="10609" xr:uid="{369D4905-CD40-42B0-812C-FDD28E01F434}"/>
    <cellStyle name="Explanatory Text 2 3" xfId="10610" xr:uid="{19114149-5522-45BE-9B6C-63F825CA7ED3}"/>
    <cellStyle name="Explanatory Text 2_CAD-L.C." xfId="10611" xr:uid="{BF8C231A-0A56-4E7B-8138-2D7C3BE3BF2C}"/>
    <cellStyle name="Explanatory Text 3" xfId="10612" xr:uid="{2D9A1B9D-33B6-461A-92FC-B6B993DAF876}"/>
    <cellStyle name="Explanatory Text 3 2" xfId="10613" xr:uid="{AAAC7AB4-11C7-4D46-A08F-2EADEA4CF094}"/>
    <cellStyle name="Explanatory Text 3 3" xfId="10614" xr:uid="{7624B73A-4300-4D5C-ACD1-3E0AD0690C8B}"/>
    <cellStyle name="Explanatory Text 3 4" xfId="10615" xr:uid="{D6CA8A32-EBE8-42CE-AF4C-C2356FA214BB}"/>
    <cellStyle name="Explanatory Text 3_CAD-L.C." xfId="10616" xr:uid="{7071A282-44DE-4076-9A37-1146A9EE711B}"/>
    <cellStyle name="Explanatory Text 4" xfId="10617" xr:uid="{F5702F84-BC1B-411E-BC1C-5717A9F4C321}"/>
    <cellStyle name="Figyelmeztetés" xfId="10618" xr:uid="{EF5A9B2C-6D3F-4FBF-81B4-03A71D80B8AF}"/>
    <cellStyle name="Good 2" xfId="10619" xr:uid="{F16DCB11-F057-4F90-8E18-F8471483527D}"/>
    <cellStyle name="Good 2 2" xfId="10620" xr:uid="{9238FC9F-2DBB-4CEE-A578-5E8FF718660E}"/>
    <cellStyle name="Good 2 2 2" xfId="10621" xr:uid="{82B75496-8AF9-4E4F-9D4F-BD9F35079B09}"/>
    <cellStyle name="Good 2 2 3" xfId="10622" xr:uid="{200E06FD-F4DD-4C60-A3EB-DD058882B5CE}"/>
    <cellStyle name="Good 2 2_Summary_Gap_Balance_exNIB" xfId="10623" xr:uid="{78BF500B-5224-4C46-879B-1B207256BAAB}"/>
    <cellStyle name="Good 2 3" xfId="10624" xr:uid="{BB9913E8-6D31-4D1A-90F7-C230738E3815}"/>
    <cellStyle name="Good 2_CAD-L.C." xfId="10625" xr:uid="{AA350F00-3ADC-4369-A379-CF814DB48F6B}"/>
    <cellStyle name="Good 3" xfId="10626" xr:uid="{0AEBEFE9-8618-47B1-AF4B-9BA33D380876}"/>
    <cellStyle name="Good 3 2" xfId="10627" xr:uid="{BDAE6E11-3EDE-470F-815F-8EDF17DC337F}"/>
    <cellStyle name="Good 3 3" xfId="10628" xr:uid="{7C1446AF-53C8-4213-9FE2-8C079FA56F8B}"/>
    <cellStyle name="Good 3 4" xfId="10629" xr:uid="{3EC99E11-0A3E-45E3-A907-E4FD1505288A}"/>
    <cellStyle name="Good 3_CAD-L.C." xfId="10630" xr:uid="{73B841A6-4E90-42BD-BB43-8783C7B7B427}"/>
    <cellStyle name="Good 4" xfId="10631" xr:uid="{49F25D6C-43CA-483C-81F0-5C0578ADA115}"/>
    <cellStyle name="greyed" xfId="6" xr:uid="{00000000-0005-0000-0000-000001000000}"/>
    <cellStyle name="greyed 2" xfId="10633" xr:uid="{721A5B06-1827-48F7-B490-5DAA6DB80A70}"/>
    <cellStyle name="greyed 3" xfId="10634" xr:uid="{6B1549F0-27D3-4A9C-B0F8-4C5F060A54C9}"/>
    <cellStyle name="greyed_EU IRRBB1" xfId="10632" xr:uid="{0EAD94E3-88D9-44FE-9C74-CFEFF20AFA35}"/>
    <cellStyle name="Gut" xfId="48" xr:uid="{24C9E3E6-96EA-4547-94A0-88CC024FB2D0}"/>
    <cellStyle name="Heading 1 2" xfId="1" xr:uid="{00000000-0005-0000-0000-000002000000}"/>
    <cellStyle name="Heading 1 2 2" xfId="10635" xr:uid="{8ADE0FDF-C4EC-41B7-93BD-9CE73D295FCE}"/>
    <cellStyle name="Heading 1 2 2 2" xfId="10636" xr:uid="{99B27047-1420-417A-ABC8-125675CABF13}"/>
    <cellStyle name="Heading 1 2 2 3" xfId="10637" xr:uid="{95CA2F62-3E8B-48C2-AF88-C0A4AE2D7461}"/>
    <cellStyle name="Heading 1 2 2_Summary_Gap_Balance_exNIB" xfId="10638" xr:uid="{6C8F8DA9-51CA-4207-A1CA-4A52BAE3FF50}"/>
    <cellStyle name="Heading 1 2 3" xfId="10639" xr:uid="{47E34FC7-DB71-498F-A886-9D5CEAC7A6FB}"/>
    <cellStyle name="Heading 1 2 4" xfId="10640" xr:uid="{ED0E1B71-7E04-4C99-8F30-909EF2373BD3}"/>
    <cellStyle name="Heading 1 2 5" xfId="10641" xr:uid="{6FEA5A62-5C5C-478E-9B57-700CD819C136}"/>
    <cellStyle name="Heading 1 2_CAD-L.C." xfId="10642" xr:uid="{FC9EB18E-9815-4154-93DC-632BCBAECABC}"/>
    <cellStyle name="Heading 1 3" xfId="10643" xr:uid="{A2136F3A-1D73-4AB8-80F2-E1393D121BE5}"/>
    <cellStyle name="Heading 1 3 2" xfId="10644" xr:uid="{D162E3FD-7991-4D55-B90C-ADA5B3046495}"/>
    <cellStyle name="Heading 1 3 3" xfId="10645" xr:uid="{7FFEED3A-3690-4F01-9E29-1F1397AC882D}"/>
    <cellStyle name="Heading 1 3 4" xfId="10646" xr:uid="{A46F6339-86F5-487C-A73F-74D26C41383B}"/>
    <cellStyle name="Heading 1 3_CAD-L.C." xfId="10647" xr:uid="{C04E3611-E230-499B-AB2D-F45947015440}"/>
    <cellStyle name="Heading 1 4" xfId="10648" xr:uid="{FBF92FF2-095A-4A37-AD82-44AB3434B24C}"/>
    <cellStyle name="Heading 2 2" xfId="4" xr:uid="{00000000-0005-0000-0000-000003000000}"/>
    <cellStyle name="Heading 2 2 2" xfId="10649" xr:uid="{51533BEB-4430-412B-93AA-9633190D7104}"/>
    <cellStyle name="Heading 2 2 2 2" xfId="10650" xr:uid="{EECD9FCC-1223-4A8B-9048-81C43105DC79}"/>
    <cellStyle name="Heading 2 2 2 3" xfId="10651" xr:uid="{784CA2FE-ADB7-44B8-9592-2D58FE8DE406}"/>
    <cellStyle name="Heading 2 2 2_Summary_Gap_Balance_exNIB" xfId="10652" xr:uid="{5DB041C8-EC17-4E1D-90F6-83FF1CA80378}"/>
    <cellStyle name="Heading 2 2 3" xfId="10653" xr:uid="{7BC686D2-4F48-4C1B-99B3-E8ECA2F5DAB0}"/>
    <cellStyle name="Heading 2 2 4" xfId="10654" xr:uid="{B4D8ADF1-DBBE-4B84-8758-6FAAF8C8451F}"/>
    <cellStyle name="Heading 2 2 5" xfId="10655" xr:uid="{234452C6-B150-4A7E-8F38-5041B43954F1}"/>
    <cellStyle name="Heading 2 2_CAD-L.C." xfId="10656" xr:uid="{ACEF0FC3-0785-4C7C-9868-837B89DE3B6F}"/>
    <cellStyle name="Heading 2 3" xfId="10657" xr:uid="{86872158-1E59-4902-B850-084B07BD3C25}"/>
    <cellStyle name="Heading 2 3 2" xfId="10658" xr:uid="{7AECDE3B-D1CB-4E85-9F38-C62E109D1BB1}"/>
    <cellStyle name="Heading 2 3 3" xfId="10659" xr:uid="{65C258BA-FC2B-4A76-9D85-24191716ECE3}"/>
    <cellStyle name="Heading 2 3 4" xfId="10660" xr:uid="{6234D725-0B28-4AE7-98AF-785DD89FF464}"/>
    <cellStyle name="Heading 2 3_CAD-L.C." xfId="10661" xr:uid="{921F4143-0F1A-4DCB-923F-8FDB3CF4BA82}"/>
    <cellStyle name="Heading 2 4" xfId="10662" xr:uid="{62E1CF7C-F27D-4C4E-88C5-66DB1AC5D6D3}"/>
    <cellStyle name="Heading 3 2" xfId="10663" xr:uid="{35004861-05FB-4CA8-B664-8BE3055BB685}"/>
    <cellStyle name="Heading 3 2 2" xfId="10664" xr:uid="{5FC1B30B-3095-4A18-A7BC-D10EC6E8FEAD}"/>
    <cellStyle name="Heading 3 2 2 2" xfId="10665" xr:uid="{F14DCD12-162B-4054-917A-092B7AF6F9DA}"/>
    <cellStyle name="Heading 3 2 2 3" xfId="10666" xr:uid="{AE413A1F-E8E2-4FEC-A1F6-06AE4F4AD6FA}"/>
    <cellStyle name="Heading 3 2 2_Summary_Gap_Balance_exNIB" xfId="10667" xr:uid="{7654BAA5-47EE-4843-9CD8-0CB3B2070298}"/>
    <cellStyle name="Heading 3 2 3" xfId="10668" xr:uid="{5B1A32AB-9E7A-49D8-BA7E-2AC73F778E3A}"/>
    <cellStyle name="Heading 3 2_CAD-L.C." xfId="10669" xr:uid="{F3A81123-E949-4309-B6A6-6EFE5BEE73F0}"/>
    <cellStyle name="Heading 3 3" xfId="10670" xr:uid="{A0B3D81C-7D0D-4DCB-9CA1-C33EC0C7A067}"/>
    <cellStyle name="Heading 3 3 2" xfId="10671" xr:uid="{74386734-AB53-4531-AE85-072F422A5C9B}"/>
    <cellStyle name="Heading 3 3 3" xfId="10672" xr:uid="{7931031D-00E5-4BB0-A449-DEBAA2ABCFAD}"/>
    <cellStyle name="Heading 3 3 4" xfId="10673" xr:uid="{8CBA647D-664C-432A-8F09-795124F08FD9}"/>
    <cellStyle name="Heading 3 3_CAD-L.C." xfId="10674" xr:uid="{044EBE10-2B27-4BF9-A3F9-F8AA1FEDD077}"/>
    <cellStyle name="Heading 3 4" xfId="10675" xr:uid="{A095108D-06D7-4787-A73D-BD2B6E013CC1}"/>
    <cellStyle name="Heading 4 2" xfId="10676" xr:uid="{F8E8972B-FE8D-4B84-9615-E319FFD74032}"/>
    <cellStyle name="Heading 4 2 2" xfId="10677" xr:uid="{4FFABDDE-02F1-4582-B174-B30E1D972E0E}"/>
    <cellStyle name="Heading 4 2 2 2" xfId="10678" xr:uid="{C2D9C362-A74C-43D8-A4CD-AFD4F84BEADA}"/>
    <cellStyle name="Heading 4 2 2 3" xfId="10679" xr:uid="{D9D9A0B9-CFA8-4134-89AB-93F8608A1796}"/>
    <cellStyle name="Heading 4 2 2_Summary_Gap_Balance_exNIB" xfId="10680" xr:uid="{BC2C7567-2AA8-4F3E-ADAE-5D5CA545FDAD}"/>
    <cellStyle name="Heading 4 2 3" xfId="10681" xr:uid="{6EA495F0-5FA9-4129-9152-E839951583EE}"/>
    <cellStyle name="Heading 4 2_CAD-L.C." xfId="10682" xr:uid="{EDD4B978-627B-470E-B402-B1BAA756733B}"/>
    <cellStyle name="Heading 4 3" xfId="10683" xr:uid="{BE4AE5A3-A9DE-4C7B-8345-4674EAF19473}"/>
    <cellStyle name="Heading 4 3 2" xfId="10684" xr:uid="{ACD5840F-9741-4BE2-91DB-BB9E0B32FC1C}"/>
    <cellStyle name="Heading 4 3 3" xfId="10685" xr:uid="{F7E65200-9AA0-490B-9313-512CF2540A6A}"/>
    <cellStyle name="Heading 4 3 4" xfId="10686" xr:uid="{38CFE594-9BED-49E4-B369-94C947A9E574}"/>
    <cellStyle name="Heading 4 3_CAD-L.C." xfId="10687" xr:uid="{3B94B61B-73D9-4F85-A5B1-035E9EC67E40}"/>
    <cellStyle name="Heading 4 4" xfId="10688" xr:uid="{C67DAE06-2CF8-4696-AB1B-6ED9DABF7EB8}"/>
    <cellStyle name="HeadingTable" xfId="5" xr:uid="{00000000-0005-0000-0000-000004000000}"/>
    <cellStyle name="highlightExposure" xfId="10689" xr:uid="{77F7F3E0-74D5-4300-9FFF-442BE78C05A5}"/>
    <cellStyle name="highlightPD" xfId="10690" xr:uid="{A31F857A-C246-42DA-8F2C-5886D5E65D57}"/>
    <cellStyle name="highlightPercentage" xfId="10691" xr:uid="{B4003145-60F9-4618-B26C-0ADF0141AE60}"/>
    <cellStyle name="highlightText" xfId="10692" xr:uid="{16DB5380-E9CE-4FA5-AD47-718C26AFAD0C}"/>
    <cellStyle name="Hipervínculo 2" xfId="10693" xr:uid="{28C1ED1D-A2DC-4A96-ABAF-9796F781F8FA}"/>
    <cellStyle name="Hivatkozott cella" xfId="10694" xr:uid="{2A6B3461-E66D-40D4-91B7-96AF2F0681DE}"/>
    <cellStyle name="Hyperlink" xfId="16" builtinId="8"/>
    <cellStyle name="Hyperlink 2" xfId="10695" xr:uid="{2E6608F2-6FCB-48E5-BFA0-1C5BFD1F62F2}"/>
    <cellStyle name="Hyperlink 2 2" xfId="10696" xr:uid="{E6D99501-5E42-4252-83F9-AF55F5F0A32E}"/>
    <cellStyle name="Hyperlink 2_Volatility" xfId="10697" xr:uid="{DF3F44FF-E9AA-47F4-8214-5B3480FA4DD9}"/>
    <cellStyle name="Hyperlink 3" xfId="10698" xr:uid="{BF218C4C-5A84-417A-9320-9786C3B4B0AB}"/>
    <cellStyle name="Hyperlink 3 2" xfId="10699" xr:uid="{118BC9E8-831F-4274-8B0F-44CFA1FE32E1}"/>
    <cellStyle name="Hyperlink 3_Volatility" xfId="10700" xr:uid="{7F51F10A-4493-4D5A-A6FA-DBFA2AE867B8}"/>
    <cellStyle name="Incorrecto" xfId="10701" xr:uid="{171D0233-82DA-4FAC-900A-4A5B06F8B7F3}"/>
    <cellStyle name="Input 2" xfId="10702" xr:uid="{8F2EA94F-88F8-4D4E-86D3-87D924799D0F}"/>
    <cellStyle name="Input 2 2" xfId="10703" xr:uid="{EE270DB1-1248-4231-B994-B8AC63D00623}"/>
    <cellStyle name="Input 2 2 10" xfId="10704" xr:uid="{CD9EFF34-2443-4E06-BB72-3F8B77F66115}"/>
    <cellStyle name="Input 2 2 10 2" xfId="10705" xr:uid="{FC518822-8C1F-4700-B71F-0ECCC036B005}"/>
    <cellStyle name="Input 2 2 10 2 2" xfId="10706" xr:uid="{7BC2BBA8-151D-4C5C-AE76-526CA8673898}"/>
    <cellStyle name="Input 2 2 10 2 2 2" xfId="10707" xr:uid="{0AC4D6DA-F457-4695-BBCF-2C62BADBE0DA}"/>
    <cellStyle name="Input 2 2 10 2 2 2 2" xfId="10708" xr:uid="{8B0C9D25-4E09-4775-BDE2-6025712B498C}"/>
    <cellStyle name="Input 2 2 10 2 2 2_Volatility" xfId="10709" xr:uid="{523792F5-9ADE-4A66-B15F-5E7493B775B4}"/>
    <cellStyle name="Input 2 2 10 2 2 3" xfId="10710" xr:uid="{BBA376C4-EE68-4F32-B9A7-7DFDE1156DCB}"/>
    <cellStyle name="Input 2 2 10 2 2_Volatility" xfId="10711" xr:uid="{09EB61DB-19E7-4F14-BD32-32331500792B}"/>
    <cellStyle name="Input 2 2 10 2 3" xfId="10712" xr:uid="{A25FC2BF-441C-472E-8EBF-9A4D7D1D160A}"/>
    <cellStyle name="Input 2 2 10 2 3 2" xfId="10713" xr:uid="{BA403B6F-B03E-4F91-9F3A-EF9A3B591826}"/>
    <cellStyle name="Input 2 2 10 2 3 2 2" xfId="10714" xr:uid="{884D7396-6A9D-4C41-BB71-BC238ADD5221}"/>
    <cellStyle name="Input 2 2 10 2 3 2_Volatility" xfId="10715" xr:uid="{EED50016-C85A-4547-913A-57E782A3CB9B}"/>
    <cellStyle name="Input 2 2 10 2 3 3" xfId="10716" xr:uid="{50237535-8147-4A12-B1DD-0791F176D207}"/>
    <cellStyle name="Input 2 2 10 2 3_Volatility" xfId="10717" xr:uid="{8AA48DFB-06F8-44B1-8CEA-7BCFDAB6C46E}"/>
    <cellStyle name="Input 2 2 10 2 4" xfId="10718" xr:uid="{C302D2E2-DF81-41D6-BA35-7DE60914EAE8}"/>
    <cellStyle name="Input 2 2 10 2 4 2" xfId="10719" xr:uid="{6BAE569C-AE4E-4ACB-8332-593FF6CC2C35}"/>
    <cellStyle name="Input 2 2 10 2 4_Volatility" xfId="10720" xr:uid="{6DD14D1F-4B52-41E7-B47F-CA352E223FA0}"/>
    <cellStyle name="Input 2 2 10 2 5" xfId="10721" xr:uid="{85F74978-8396-4B2B-B10D-FE28A1C97295}"/>
    <cellStyle name="Input 2 2 10 2_Volatility" xfId="10722" xr:uid="{D37031F4-80C6-46F7-AC12-9F2839A62442}"/>
    <cellStyle name="Input 2 2 10 3" xfId="10723" xr:uid="{B223F4B7-2372-4B0A-8D89-CF62160D7074}"/>
    <cellStyle name="Input 2 2 10 3 2" xfId="10724" xr:uid="{9C311D5D-6711-4C45-8820-DA9ECF0BB286}"/>
    <cellStyle name="Input 2 2 10 3 2 2" xfId="10725" xr:uid="{1FE8A0D6-3E8D-47EF-86D4-45976214B1FB}"/>
    <cellStyle name="Input 2 2 10 3 2_Volatility" xfId="10726" xr:uid="{D9B4E64E-633D-4D80-B8B4-29FD49BDA81F}"/>
    <cellStyle name="Input 2 2 10 3 3" xfId="10727" xr:uid="{B65BC3E8-B158-4A3D-A2CC-4F450D57103A}"/>
    <cellStyle name="Input 2 2 10 3_Volatility" xfId="10728" xr:uid="{7CCA4CA6-C221-4963-A869-0C10EEACECD2}"/>
    <cellStyle name="Input 2 2 10 4" xfId="10729" xr:uid="{0E5FFD03-3F4A-454E-8582-9099940431F4}"/>
    <cellStyle name="Input 2 2 10 4 2" xfId="10730" xr:uid="{D459AB54-4AE6-4552-BFAD-AA6274012B50}"/>
    <cellStyle name="Input 2 2 10 4_Volatility" xfId="10731" xr:uid="{731CDB1E-9189-4262-AC6A-B49035AA2567}"/>
    <cellStyle name="Input 2 2 10 5" xfId="10732" xr:uid="{A5588416-26CD-4813-AEA3-2C72B783E172}"/>
    <cellStyle name="Input 2 2 10_Volatility" xfId="10733" xr:uid="{C1366FF3-D9DE-4794-B361-5121DC902DC8}"/>
    <cellStyle name="Input 2 2 11" xfId="10734" xr:uid="{8064E7A8-6F81-4036-B6B5-71DFEB57D6E3}"/>
    <cellStyle name="Input 2 2 11 2" xfId="10735" xr:uid="{77C04FDC-83F9-4AC6-B34D-F549FFF0C6CB}"/>
    <cellStyle name="Input 2 2 11 2 2" xfId="10736" xr:uid="{6EBAED67-2333-4323-B906-C46B4B1A27E3}"/>
    <cellStyle name="Input 2 2 11 2 2 2" xfId="10737" xr:uid="{BE6565BA-ED7E-4FC7-9620-8F75FCB75EF2}"/>
    <cellStyle name="Input 2 2 11 2 2 2 2" xfId="10738" xr:uid="{9C081C8D-80C3-4EA8-AEE2-2801ABC35347}"/>
    <cellStyle name="Input 2 2 11 2 2 2_Volatility" xfId="10739" xr:uid="{57CF4253-906B-4F67-96FB-184CBDF0C5B9}"/>
    <cellStyle name="Input 2 2 11 2 2 3" xfId="10740" xr:uid="{B6A6DFED-8899-4563-BBDC-5D6BB8001D1A}"/>
    <cellStyle name="Input 2 2 11 2 2_Volatility" xfId="10741" xr:uid="{6342E882-1F3E-4CE7-8C11-3A14C8F5B26D}"/>
    <cellStyle name="Input 2 2 11 2 3" xfId="10742" xr:uid="{A2E442DA-FB34-48BE-A47A-0B2A802DC13C}"/>
    <cellStyle name="Input 2 2 11 2 3 2" xfId="10743" xr:uid="{AACF350F-35BA-4199-ACC1-5BCC8E5BD2DB}"/>
    <cellStyle name="Input 2 2 11 2 3 2 2" xfId="10744" xr:uid="{AE23B26E-E3B6-4277-A986-9447D45E8154}"/>
    <cellStyle name="Input 2 2 11 2 3 2_Volatility" xfId="10745" xr:uid="{D280904D-130C-43A3-BC54-D6A6BDCFBF37}"/>
    <cellStyle name="Input 2 2 11 2 3 3" xfId="10746" xr:uid="{3196B821-CF6F-4142-A70A-DBD39AA69B65}"/>
    <cellStyle name="Input 2 2 11 2 3_Volatility" xfId="10747" xr:uid="{3B11D08C-4FBC-441A-BF0D-D822EFF742EF}"/>
    <cellStyle name="Input 2 2 11 2 4" xfId="10748" xr:uid="{A3AAFE08-2133-4140-AF00-CA4DB63012F9}"/>
    <cellStyle name="Input 2 2 11 2 4 2" xfId="10749" xr:uid="{14B86926-5D7E-4E72-B6C1-9D0093D2B5A4}"/>
    <cellStyle name="Input 2 2 11 2 4_Volatility" xfId="10750" xr:uid="{63C8F11D-4398-41D4-B7F9-0C7D964A858A}"/>
    <cellStyle name="Input 2 2 11 2 5" xfId="10751" xr:uid="{4BE36272-20F5-486C-AC4F-0480088C6FD5}"/>
    <cellStyle name="Input 2 2 11 2_Volatility" xfId="10752" xr:uid="{464A6FF2-565A-4B24-B1F5-E03C40D03E6B}"/>
    <cellStyle name="Input 2 2 11 3" xfId="10753" xr:uid="{1781239C-20B5-42C1-A37D-19C79B700042}"/>
    <cellStyle name="Input 2 2 11 3 2" xfId="10754" xr:uid="{46552108-30DE-4F6C-88FF-78F25C81876B}"/>
    <cellStyle name="Input 2 2 11 3 2 2" xfId="10755" xr:uid="{DA8F3604-F059-42A0-8C6A-D98A7D770D00}"/>
    <cellStyle name="Input 2 2 11 3 2_Volatility" xfId="10756" xr:uid="{386D21C9-EACB-4569-BC4E-840DBCADED78}"/>
    <cellStyle name="Input 2 2 11 3 3" xfId="10757" xr:uid="{68667C57-0CF7-4AC1-ABBD-A8379E2ED143}"/>
    <cellStyle name="Input 2 2 11 3_Volatility" xfId="10758" xr:uid="{D40DF8F9-7952-42C6-B9B4-2D709CDC1C4B}"/>
    <cellStyle name="Input 2 2 11 4" xfId="10759" xr:uid="{7FDA1236-6E3F-46F5-9C6A-5D7B26BA28C3}"/>
    <cellStyle name="Input 2 2 11 4 2" xfId="10760" xr:uid="{E275701D-A152-443A-89C0-13FD7D82149D}"/>
    <cellStyle name="Input 2 2 11 4_Volatility" xfId="10761" xr:uid="{3FF50CDD-CD25-4867-886C-E8CEF45A988D}"/>
    <cellStyle name="Input 2 2 11 5" xfId="10762" xr:uid="{A46F5509-A8AA-4F3A-9C63-6AE2645D3E24}"/>
    <cellStyle name="Input 2 2 11_Volatility" xfId="10763" xr:uid="{29A789AC-DB7A-4F49-9A70-DF096FC07223}"/>
    <cellStyle name="Input 2 2 12" xfId="10764" xr:uid="{D2867271-3B2D-4C0B-8296-261B6FCE791A}"/>
    <cellStyle name="Input 2 2 12 2" xfId="10765" xr:uid="{1F369D43-63DA-4C0A-BBA5-10BA5D6154B5}"/>
    <cellStyle name="Input 2 2 12 2 2" xfId="10766" xr:uid="{20D84A21-114D-4A75-9E06-27E60EF7792C}"/>
    <cellStyle name="Input 2 2 12 2 2 2" xfId="10767" xr:uid="{0454202E-4E27-4A9E-94C8-93494826D00B}"/>
    <cellStyle name="Input 2 2 12 2 2 2 2" xfId="10768" xr:uid="{CC9CB162-339A-46F8-BB5E-419385A089DA}"/>
    <cellStyle name="Input 2 2 12 2 2 2_Volatility" xfId="10769" xr:uid="{4D77CE38-7906-4003-AA58-B347CBAF5B7F}"/>
    <cellStyle name="Input 2 2 12 2 2 3" xfId="10770" xr:uid="{C0770866-A6C6-44F7-B5E6-F9BFE873A5A9}"/>
    <cellStyle name="Input 2 2 12 2 2_Volatility" xfId="10771" xr:uid="{A512C896-EA5F-4344-9242-E9D61459A72D}"/>
    <cellStyle name="Input 2 2 12 2 3" xfId="10772" xr:uid="{0B658CE1-52ED-4C77-9C40-92D5B42BEFCA}"/>
    <cellStyle name="Input 2 2 12 2 3 2" xfId="10773" xr:uid="{E9CD50DD-372F-4509-928D-CBA3F77E2201}"/>
    <cellStyle name="Input 2 2 12 2 3 2 2" xfId="10774" xr:uid="{1195F765-74EE-4250-B059-591802D102A5}"/>
    <cellStyle name="Input 2 2 12 2 3 2_Volatility" xfId="10775" xr:uid="{27169EFD-AA10-42B4-8A48-D252DB5DAF18}"/>
    <cellStyle name="Input 2 2 12 2 3 3" xfId="10776" xr:uid="{046427D8-C525-4CC9-ACD6-2BEEBC20EBCC}"/>
    <cellStyle name="Input 2 2 12 2 3_Volatility" xfId="10777" xr:uid="{039B5545-EFA1-49AE-A2B7-67F0F09A616F}"/>
    <cellStyle name="Input 2 2 12 2 4" xfId="10778" xr:uid="{0941EC2E-E9BA-479A-A945-ACB96C6FD53E}"/>
    <cellStyle name="Input 2 2 12 2 4 2" xfId="10779" xr:uid="{B583EF86-3BF6-477D-85E5-A27C5B2AB6BB}"/>
    <cellStyle name="Input 2 2 12 2 4_Volatility" xfId="10780" xr:uid="{A51BEB33-45E0-46CD-856D-713EEBC0E3FE}"/>
    <cellStyle name="Input 2 2 12 2 5" xfId="10781" xr:uid="{98968BCB-E4D7-4AB3-BA6A-AA6364497E89}"/>
    <cellStyle name="Input 2 2 12 2_Volatility" xfId="10782" xr:uid="{57C95CDF-F290-437B-BAAD-EDDA3BA9280B}"/>
    <cellStyle name="Input 2 2 12 3" xfId="10783" xr:uid="{AEAB4F0A-A572-442F-9003-87838EAB830A}"/>
    <cellStyle name="Input 2 2 12 3 2" xfId="10784" xr:uid="{A2D1E2CD-B3AB-44B1-84F9-90C181DE205D}"/>
    <cellStyle name="Input 2 2 12 3 2 2" xfId="10785" xr:uid="{64A9A288-6F32-4475-8924-2AF73D4F4296}"/>
    <cellStyle name="Input 2 2 12 3 2_Volatility" xfId="10786" xr:uid="{B756E13A-6DD8-4460-A7FB-97D60DE23513}"/>
    <cellStyle name="Input 2 2 12 3 3" xfId="10787" xr:uid="{3CA5157B-1064-4666-A9BE-4591AE3722B7}"/>
    <cellStyle name="Input 2 2 12 3_Volatility" xfId="10788" xr:uid="{A0A7F945-B241-43C7-9AA8-128A6E9DC620}"/>
    <cellStyle name="Input 2 2 12 4" xfId="10789" xr:uid="{8E60EC16-59F3-437A-B0C5-7452C4710180}"/>
    <cellStyle name="Input 2 2 12 4 2" xfId="10790" xr:uid="{B9195DA6-B079-43E9-B04A-9234C73A0ABD}"/>
    <cellStyle name="Input 2 2 12 4_Volatility" xfId="10791" xr:uid="{9DE794C6-C919-4A1B-B029-28450D70E384}"/>
    <cellStyle name="Input 2 2 12 5" xfId="10792" xr:uid="{9B738FC5-6CAB-4C31-93E6-BB0AC05E5709}"/>
    <cellStyle name="Input 2 2 12_Volatility" xfId="10793" xr:uid="{8FACE0E9-6756-46D3-88F9-49FB6DA0DB1A}"/>
    <cellStyle name="Input 2 2 13" xfId="10794" xr:uid="{9734BA4C-176A-4895-841C-8C666D550C56}"/>
    <cellStyle name="Input 2 2 13 2" xfId="10795" xr:uid="{3002D258-A4FA-49F0-A61E-956108CAFFB0}"/>
    <cellStyle name="Input 2 2 13 2 2" xfId="10796" xr:uid="{B5052226-8A97-40F2-9508-2CCE7B8D92E0}"/>
    <cellStyle name="Input 2 2 13 2 2 2" xfId="10797" xr:uid="{3BE9C169-6FAB-4E17-917E-6A8070170373}"/>
    <cellStyle name="Input 2 2 13 2 2 2 2" xfId="10798" xr:uid="{AAE66064-9856-43BA-B267-FB7321EB46A8}"/>
    <cellStyle name="Input 2 2 13 2 2 2_Volatility" xfId="10799" xr:uid="{B1AC5380-E231-46BA-AE70-41F25F28E31E}"/>
    <cellStyle name="Input 2 2 13 2 2 3" xfId="10800" xr:uid="{B214B0DF-3B17-4A58-9976-8ED03A4BA8F9}"/>
    <cellStyle name="Input 2 2 13 2 2_Volatility" xfId="10801" xr:uid="{1FA0AC0B-2535-4E87-9D21-555C0722AE2C}"/>
    <cellStyle name="Input 2 2 13 2 3" xfId="10802" xr:uid="{314D2111-55C7-446B-9A74-7A43696804FC}"/>
    <cellStyle name="Input 2 2 13 2 3 2" xfId="10803" xr:uid="{5F43BE13-A6FF-484C-BB8D-EB16E854D1AB}"/>
    <cellStyle name="Input 2 2 13 2 3 2 2" xfId="10804" xr:uid="{2D745DB6-DEFB-4500-8D9D-556D155BE0AF}"/>
    <cellStyle name="Input 2 2 13 2 3 2_Volatility" xfId="10805" xr:uid="{7FE1F76A-7421-4C93-A5FE-CFFC22FA9ECF}"/>
    <cellStyle name="Input 2 2 13 2 3 3" xfId="10806" xr:uid="{2119E44B-87E8-4384-AAED-4D4B0588FF90}"/>
    <cellStyle name="Input 2 2 13 2 3_Volatility" xfId="10807" xr:uid="{2A368E7D-1628-4BDA-8D5E-0F3F2C11598B}"/>
    <cellStyle name="Input 2 2 13 2 4" xfId="10808" xr:uid="{8F3DF0FC-65C6-481D-BDCD-B0F6B4158F66}"/>
    <cellStyle name="Input 2 2 13 2 4 2" xfId="10809" xr:uid="{CFEC5082-885A-4A64-B93E-530223BED0C4}"/>
    <cellStyle name="Input 2 2 13 2 4_Volatility" xfId="10810" xr:uid="{DCEA628D-80D8-420C-BF47-DAD4D533908F}"/>
    <cellStyle name="Input 2 2 13 2 5" xfId="10811" xr:uid="{64DEBDF4-8174-42E5-9B12-00785754E0C7}"/>
    <cellStyle name="Input 2 2 13 2_Volatility" xfId="10812" xr:uid="{A28DEBC8-2114-4B75-A7B2-A36DD2BD0994}"/>
    <cellStyle name="Input 2 2 13 3" xfId="10813" xr:uid="{C033CB94-ED8D-430C-BB23-CB55C7777815}"/>
    <cellStyle name="Input 2 2 13 3 2" xfId="10814" xr:uid="{25F82C71-38D9-4886-8B16-C1FE190F8E70}"/>
    <cellStyle name="Input 2 2 13 3 2 2" xfId="10815" xr:uid="{D4072EC1-F1C4-4C62-B76A-BA68032ACDFA}"/>
    <cellStyle name="Input 2 2 13 3 2_Volatility" xfId="10816" xr:uid="{FECA80B1-3276-420D-854F-24E649156EEF}"/>
    <cellStyle name="Input 2 2 13 3 3" xfId="10817" xr:uid="{7E043516-E824-44C5-828D-E2D57C1169BB}"/>
    <cellStyle name="Input 2 2 13 3_Volatility" xfId="10818" xr:uid="{B285FF4F-0413-4481-819A-118D063C9F9C}"/>
    <cellStyle name="Input 2 2 13 4" xfId="10819" xr:uid="{336365C5-EF0E-4129-9B0A-D8F39CFF55B0}"/>
    <cellStyle name="Input 2 2 13 4 2" xfId="10820" xr:uid="{6E2EACDA-7B5F-4041-A44B-50A98D2E9C65}"/>
    <cellStyle name="Input 2 2 13 4_Volatility" xfId="10821" xr:uid="{21F22C1C-A0DB-45EE-BAC9-F2CDBED29D9D}"/>
    <cellStyle name="Input 2 2 13 5" xfId="10822" xr:uid="{B4E0C6C4-26D5-40F0-932B-0DB29660186B}"/>
    <cellStyle name="Input 2 2 13_Volatility" xfId="10823" xr:uid="{C810F7A6-183E-4514-949D-8E8E3DFDC879}"/>
    <cellStyle name="Input 2 2 14" xfId="10824" xr:uid="{E6285155-4307-405F-892E-FC4E40F297F8}"/>
    <cellStyle name="Input 2 2 14 2" xfId="10825" xr:uid="{72BF2AF0-3F5B-4EAF-9791-6FC7ECE9A415}"/>
    <cellStyle name="Input 2 2 14 2 2" xfId="10826" xr:uid="{D3CD929D-24D5-4E4B-B45B-3D8BCA105955}"/>
    <cellStyle name="Input 2 2 14 2 2 2" xfId="10827" xr:uid="{9B54061E-C758-46E1-AF11-D96C5D60B5D9}"/>
    <cellStyle name="Input 2 2 14 2 2 2 2" xfId="10828" xr:uid="{0B9FC8FC-5E38-4C3F-ACA6-1E3CCD192D17}"/>
    <cellStyle name="Input 2 2 14 2 2 2_Volatility" xfId="10829" xr:uid="{74B0ED33-4A33-459A-89C6-4D04EF862F93}"/>
    <cellStyle name="Input 2 2 14 2 2 3" xfId="10830" xr:uid="{2350A482-AE45-4088-9DEB-29E8C5C79008}"/>
    <cellStyle name="Input 2 2 14 2 2_Volatility" xfId="10831" xr:uid="{D5E56C6C-7CDF-4271-9592-7394082BEA7E}"/>
    <cellStyle name="Input 2 2 14 2 3" xfId="10832" xr:uid="{F922A9F7-1645-4199-B399-5FDA2ADBCB6E}"/>
    <cellStyle name="Input 2 2 14 2 3 2" xfId="10833" xr:uid="{6BAD8567-3112-4AA8-9E75-275DBDA52DB5}"/>
    <cellStyle name="Input 2 2 14 2 3 2 2" xfId="10834" xr:uid="{A327F7EC-10A4-4480-BA12-A84EE96C3736}"/>
    <cellStyle name="Input 2 2 14 2 3 2_Volatility" xfId="10835" xr:uid="{73D55D72-2493-40E3-8996-C2A13235BDAD}"/>
    <cellStyle name="Input 2 2 14 2 3 3" xfId="10836" xr:uid="{D5855AAC-660B-4861-81BA-5AEF22F6F5DE}"/>
    <cellStyle name="Input 2 2 14 2 3_Volatility" xfId="10837" xr:uid="{9F11E5FE-D711-45AB-8B31-D1884105EB3D}"/>
    <cellStyle name="Input 2 2 14 2 4" xfId="10838" xr:uid="{47DE2007-A06B-4428-B0E6-28BFA48D1073}"/>
    <cellStyle name="Input 2 2 14 2 4 2" xfId="10839" xr:uid="{852EA341-790D-46CA-8F57-948DE3C9F2F4}"/>
    <cellStyle name="Input 2 2 14 2 4_Volatility" xfId="10840" xr:uid="{2FBF42BF-AA68-4E60-9770-8306690385CA}"/>
    <cellStyle name="Input 2 2 14 2 5" xfId="10841" xr:uid="{D5BF2780-AF29-44AF-80CC-A28145F1C2EC}"/>
    <cellStyle name="Input 2 2 14 2_Volatility" xfId="10842" xr:uid="{E76B7ABB-E9FD-4F4C-A21C-55AC14A1F32A}"/>
    <cellStyle name="Input 2 2 14 3" xfId="10843" xr:uid="{1B130A73-2D1D-4EF6-A53F-9792B3CDAD11}"/>
    <cellStyle name="Input 2 2 14 3 2" xfId="10844" xr:uid="{F209184C-6DE2-48EE-889A-84D8178C340F}"/>
    <cellStyle name="Input 2 2 14 3 2 2" xfId="10845" xr:uid="{4A542345-C7F4-4280-BBB6-464FA63140AB}"/>
    <cellStyle name="Input 2 2 14 3 2_Volatility" xfId="10846" xr:uid="{8B4CD32A-38AB-4F84-A320-42C577FB3E8B}"/>
    <cellStyle name="Input 2 2 14 3 3" xfId="10847" xr:uid="{672772F1-48B1-47F4-9E62-B9D280E3C288}"/>
    <cellStyle name="Input 2 2 14 3_Volatility" xfId="10848" xr:uid="{E4BF2C72-E75E-4466-AB91-51B86B163860}"/>
    <cellStyle name="Input 2 2 14 4" xfId="10849" xr:uid="{EC64B1B7-5178-43E9-AC3C-4DC4B6672435}"/>
    <cellStyle name="Input 2 2 14 4 2" xfId="10850" xr:uid="{8179886F-B965-463C-B380-3E47108B8DB7}"/>
    <cellStyle name="Input 2 2 14 4_Volatility" xfId="10851" xr:uid="{F8847D0D-83B1-4FBB-ADAE-BBBBC5ABED35}"/>
    <cellStyle name="Input 2 2 14 5" xfId="10852" xr:uid="{408D0FCC-AD8A-47F6-AC6D-DB41B8A77BD6}"/>
    <cellStyle name="Input 2 2 14_Volatility" xfId="10853" xr:uid="{03A5AF16-23D4-43FF-AB8D-4FF44FA94839}"/>
    <cellStyle name="Input 2 2 15" xfId="10854" xr:uid="{61A2CB53-C9BD-45F7-AEB1-052D470AAD3A}"/>
    <cellStyle name="Input 2 2 15 2" xfId="10855" xr:uid="{EBDCBCB3-8B26-43CC-8B3E-5BFBB45AA185}"/>
    <cellStyle name="Input 2 2 15 2 2" xfId="10856" xr:uid="{22765895-2BE6-4E41-9DEE-FF27C926FB53}"/>
    <cellStyle name="Input 2 2 15 2 2 2" xfId="10857" xr:uid="{013D08E6-9085-4D62-B5DE-7DDFAAC7B6AC}"/>
    <cellStyle name="Input 2 2 15 2 2 2 2" xfId="10858" xr:uid="{63361B62-5973-4A7E-BA2D-7F4EB1631F9A}"/>
    <cellStyle name="Input 2 2 15 2 2 2_Volatility" xfId="10859" xr:uid="{C3C06B0E-4BC7-4016-A545-3D61802E6782}"/>
    <cellStyle name="Input 2 2 15 2 2 3" xfId="10860" xr:uid="{80AAE066-C2AB-436B-9F35-A7F5DC3B659C}"/>
    <cellStyle name="Input 2 2 15 2 2_Volatility" xfId="10861" xr:uid="{F47A5CE9-4106-4E8F-9C64-AD83549984A6}"/>
    <cellStyle name="Input 2 2 15 2 3" xfId="10862" xr:uid="{5B6EA409-DA28-45C4-A7BF-F2C855498E46}"/>
    <cellStyle name="Input 2 2 15 2 3 2" xfId="10863" xr:uid="{6E7E6E70-7D25-458E-B707-EF32B567603C}"/>
    <cellStyle name="Input 2 2 15 2 3 2 2" xfId="10864" xr:uid="{BC4E8221-775E-49F8-98F9-CB8781E7468C}"/>
    <cellStyle name="Input 2 2 15 2 3 2_Volatility" xfId="10865" xr:uid="{FE268999-7F68-4575-9155-B1D3634C06B8}"/>
    <cellStyle name="Input 2 2 15 2 3 3" xfId="10866" xr:uid="{170851F3-E8DE-4B82-B61A-9780BD9BA256}"/>
    <cellStyle name="Input 2 2 15 2 3_Volatility" xfId="10867" xr:uid="{CDB63E74-6287-42BE-A0E7-FD69343816A3}"/>
    <cellStyle name="Input 2 2 15 2 4" xfId="10868" xr:uid="{E1F5E39B-211E-4F48-9F09-6FA6152DED6E}"/>
    <cellStyle name="Input 2 2 15 2 4 2" xfId="10869" xr:uid="{A1CC8B5D-B685-4CD6-A463-174F8EEF5EB4}"/>
    <cellStyle name="Input 2 2 15 2 4_Volatility" xfId="10870" xr:uid="{ED4D2A57-46A3-4B48-991A-E73B1377CAE0}"/>
    <cellStyle name="Input 2 2 15 2 5" xfId="10871" xr:uid="{3D1FBC27-E084-4B36-A03E-557BB0945FD0}"/>
    <cellStyle name="Input 2 2 15 2_Volatility" xfId="10872" xr:uid="{4B4A1361-3CCA-46F5-9407-4FBA9EFD9695}"/>
    <cellStyle name="Input 2 2 15 3" xfId="10873" xr:uid="{14C44E32-1618-4ABD-A031-2285FA93141B}"/>
    <cellStyle name="Input 2 2 15 3 2" xfId="10874" xr:uid="{63846135-090E-4560-A520-139A8595757A}"/>
    <cellStyle name="Input 2 2 15 3 2 2" xfId="10875" xr:uid="{2D641E18-CD7E-4411-982B-0B8926AF93F6}"/>
    <cellStyle name="Input 2 2 15 3 2_Volatility" xfId="10876" xr:uid="{DFBA6F50-A071-4593-8A50-5107B97CE55E}"/>
    <cellStyle name="Input 2 2 15 3 3" xfId="10877" xr:uid="{C738A6D2-7589-4DA7-B10B-A4F3A9AE728C}"/>
    <cellStyle name="Input 2 2 15 3_Volatility" xfId="10878" xr:uid="{CA5C8975-1B4F-4207-9E52-D516501F02B0}"/>
    <cellStyle name="Input 2 2 15 4" xfId="10879" xr:uid="{C8844EE9-4D01-4A7D-A241-FA831A086307}"/>
    <cellStyle name="Input 2 2 15 4 2" xfId="10880" xr:uid="{42853299-00EB-4CE0-829D-0771B60676FF}"/>
    <cellStyle name="Input 2 2 15 4_Volatility" xfId="10881" xr:uid="{30781DE2-560F-4D5E-8023-E42667C57E51}"/>
    <cellStyle name="Input 2 2 15 5" xfId="10882" xr:uid="{14344C0D-CC2A-4926-9251-FF028063FBFC}"/>
    <cellStyle name="Input 2 2 15_Volatility" xfId="10883" xr:uid="{F12552F1-1B08-4F7F-BA2E-CCB11DFE5E19}"/>
    <cellStyle name="Input 2 2 16" xfId="10884" xr:uid="{00EAB160-7954-485A-9640-19D42E5E194E}"/>
    <cellStyle name="Input 2 2 16 2" xfId="10885" xr:uid="{FAF8207A-CFF4-464A-B9D3-728DFA01CAE0}"/>
    <cellStyle name="Input 2 2 16 2 2" xfId="10886" xr:uid="{358E73E7-F29F-4B00-8579-126982EF4780}"/>
    <cellStyle name="Input 2 2 16 2 2 2" xfId="10887" xr:uid="{E05E7261-849C-4A4F-BB55-63E8AC78783C}"/>
    <cellStyle name="Input 2 2 16 2 2 2 2" xfId="10888" xr:uid="{8C255421-D02D-4D2A-B393-ED92D34BB9FA}"/>
    <cellStyle name="Input 2 2 16 2 2 2_Volatility" xfId="10889" xr:uid="{0D665700-850E-4B4F-B7BF-C9D9736333F9}"/>
    <cellStyle name="Input 2 2 16 2 2 3" xfId="10890" xr:uid="{DBA56BAD-98C5-4BA2-8838-09D46656A362}"/>
    <cellStyle name="Input 2 2 16 2 2_Volatility" xfId="10891" xr:uid="{543F1504-109C-4C33-B0AC-E849DCF6A53E}"/>
    <cellStyle name="Input 2 2 16 2 3" xfId="10892" xr:uid="{D9BA0892-1229-450C-B62D-23EF3B6F5A55}"/>
    <cellStyle name="Input 2 2 16 2 3 2" xfId="10893" xr:uid="{FE42427D-95D3-4262-A7F7-7F656956F6A0}"/>
    <cellStyle name="Input 2 2 16 2 3 2 2" xfId="10894" xr:uid="{D8FDC88D-44FD-45D4-ADE4-96CBC9730246}"/>
    <cellStyle name="Input 2 2 16 2 3 2_Volatility" xfId="10895" xr:uid="{1F72F484-6F55-4718-B172-2E2DA6032BC9}"/>
    <cellStyle name="Input 2 2 16 2 3 3" xfId="10896" xr:uid="{9B0E5042-CE79-426C-8B4F-EC6BF7A394E6}"/>
    <cellStyle name="Input 2 2 16 2 3_Volatility" xfId="10897" xr:uid="{0D237FEE-960F-4A1E-8E99-F4AFCCF735FA}"/>
    <cellStyle name="Input 2 2 16 2 4" xfId="10898" xr:uid="{111160B1-53E0-4E99-BF02-39AB2C07119C}"/>
    <cellStyle name="Input 2 2 16 2 4 2" xfId="10899" xr:uid="{A2858344-6372-4659-A3D0-DD9F6AA1EDFB}"/>
    <cellStyle name="Input 2 2 16 2 4_Volatility" xfId="10900" xr:uid="{F6CA7F7F-037C-41FF-9FAF-9D7058B5BC72}"/>
    <cellStyle name="Input 2 2 16 2 5" xfId="10901" xr:uid="{D7F6AF5D-063A-4E85-A47A-DFABFF89E41C}"/>
    <cellStyle name="Input 2 2 16 2_Volatility" xfId="10902" xr:uid="{06B7D742-9283-4FA3-AE13-E36C77642F9F}"/>
    <cellStyle name="Input 2 2 16 3" xfId="10903" xr:uid="{2483DAA7-75FD-4BE5-8749-3E1B65068C13}"/>
    <cellStyle name="Input 2 2 16 3 2" xfId="10904" xr:uid="{5D83AD1F-8AC9-497A-A807-0100113182CD}"/>
    <cellStyle name="Input 2 2 16 3 2 2" xfId="10905" xr:uid="{0BEE9F3C-072D-4CA4-B521-42771F4DFF96}"/>
    <cellStyle name="Input 2 2 16 3 2_Volatility" xfId="10906" xr:uid="{DAEE43DE-4B46-4524-B3B8-FFCC3452A765}"/>
    <cellStyle name="Input 2 2 16 3 3" xfId="10907" xr:uid="{7962D160-BC19-4553-94F4-799EA555A87D}"/>
    <cellStyle name="Input 2 2 16 3_Volatility" xfId="10908" xr:uid="{25087081-3655-4113-85CC-D2A1AF08C063}"/>
    <cellStyle name="Input 2 2 16 4" xfId="10909" xr:uid="{2B565B21-7E44-4355-812E-38129998C924}"/>
    <cellStyle name="Input 2 2 16 4 2" xfId="10910" xr:uid="{6AF65233-2273-42BE-B36C-984286D4B949}"/>
    <cellStyle name="Input 2 2 16 4_Volatility" xfId="10911" xr:uid="{3BBF2B7D-CFD3-4EAD-8CC3-F69DD4B52DB0}"/>
    <cellStyle name="Input 2 2 16 5" xfId="10912" xr:uid="{B4F39360-7F29-4049-99B8-39414951692E}"/>
    <cellStyle name="Input 2 2 16_Volatility" xfId="10913" xr:uid="{47061787-6011-494D-80C4-356FA0641C62}"/>
    <cellStyle name="Input 2 2 17" xfId="10914" xr:uid="{AD34B12D-7482-46A2-AC58-F491A001B5BC}"/>
    <cellStyle name="Input 2 2 17 2" xfId="10915" xr:uid="{574CE9C5-DDEE-4CE3-8327-8E0AFC9666F7}"/>
    <cellStyle name="Input 2 2 17 2 2" xfId="10916" xr:uid="{ABABC52E-FB12-4BE1-8F94-79237120DE08}"/>
    <cellStyle name="Input 2 2 17 2 2 2" xfId="10917" xr:uid="{832BB38F-3AC0-4776-9AC2-B8060C9F3684}"/>
    <cellStyle name="Input 2 2 17 2 2 2 2" xfId="10918" xr:uid="{D8936848-2DF9-4393-81EC-BA88BF0282E9}"/>
    <cellStyle name="Input 2 2 17 2 2 2_Volatility" xfId="10919" xr:uid="{696FFA60-7001-40C1-B306-98A897F065CD}"/>
    <cellStyle name="Input 2 2 17 2 2 3" xfId="10920" xr:uid="{62B703E4-81D5-4D74-ABF5-944D2F6E5646}"/>
    <cellStyle name="Input 2 2 17 2 2_Volatility" xfId="10921" xr:uid="{3F8C0683-57F5-4C2B-9604-2EB52FE6184C}"/>
    <cellStyle name="Input 2 2 17 2 3" xfId="10922" xr:uid="{26EC8E89-3A44-43FA-9392-F7BBEAEC4A63}"/>
    <cellStyle name="Input 2 2 17 2 3 2" xfId="10923" xr:uid="{1F17F56C-985B-43A3-97E1-B0B2B677AD18}"/>
    <cellStyle name="Input 2 2 17 2 3 2 2" xfId="10924" xr:uid="{D1346BD3-98F1-44F4-9F9F-F55FBFC111D9}"/>
    <cellStyle name="Input 2 2 17 2 3 2_Volatility" xfId="10925" xr:uid="{439D9B6D-978D-47F3-9C36-F224207B3A8C}"/>
    <cellStyle name="Input 2 2 17 2 3 3" xfId="10926" xr:uid="{DF89C94A-7A8D-4158-9C94-8AF7FE2BA0D7}"/>
    <cellStyle name="Input 2 2 17 2 3_Volatility" xfId="10927" xr:uid="{BBB54EB6-8761-4D2C-9AE5-AAE336D90DBC}"/>
    <cellStyle name="Input 2 2 17 2 4" xfId="10928" xr:uid="{2C222CB7-3E0A-46D8-AEE3-9A24A7D4AE1B}"/>
    <cellStyle name="Input 2 2 17 2 4 2" xfId="10929" xr:uid="{82748613-0ECD-4D5F-9598-DCA0BDB3E85C}"/>
    <cellStyle name="Input 2 2 17 2 4_Volatility" xfId="10930" xr:uid="{99095CF9-F48C-4D54-A010-F66A4D170405}"/>
    <cellStyle name="Input 2 2 17 2 5" xfId="10931" xr:uid="{3F800B7C-BBE3-4EB3-A2D9-D546ED185909}"/>
    <cellStyle name="Input 2 2 17 2_Volatility" xfId="10932" xr:uid="{E591EB66-457E-4A5B-9463-53AE6E6CE64D}"/>
    <cellStyle name="Input 2 2 17 3" xfId="10933" xr:uid="{5320ECB2-7543-47FD-B0F2-7C478E0C6461}"/>
    <cellStyle name="Input 2 2 17 3 2" xfId="10934" xr:uid="{425FF665-A6D5-41BF-8543-85DCA1B16C03}"/>
    <cellStyle name="Input 2 2 17 3 2 2" xfId="10935" xr:uid="{66CFE8B5-21EE-4D5E-A25C-D59A5DCC0D83}"/>
    <cellStyle name="Input 2 2 17 3 2_Volatility" xfId="10936" xr:uid="{10DC1933-8672-4992-9C91-CEC5461FE8B3}"/>
    <cellStyle name="Input 2 2 17 3 3" xfId="10937" xr:uid="{72D54D39-E529-42DC-A129-34D4C23D56C9}"/>
    <cellStyle name="Input 2 2 17 3_Volatility" xfId="10938" xr:uid="{FE4B3FF6-E202-4207-9040-ADF16597B332}"/>
    <cellStyle name="Input 2 2 17 4" xfId="10939" xr:uid="{BCF3370B-B375-41F2-B08D-21B68DFDA623}"/>
    <cellStyle name="Input 2 2 17 4 2" xfId="10940" xr:uid="{00723996-4BD8-4B1B-93BB-E9865E4C598A}"/>
    <cellStyle name="Input 2 2 17 4_Volatility" xfId="10941" xr:uid="{DFECCABA-95AF-456B-B7E0-E2678637D138}"/>
    <cellStyle name="Input 2 2 17 5" xfId="10942" xr:uid="{0E2BE84A-57A2-4858-9107-074B11C79C5F}"/>
    <cellStyle name="Input 2 2 17_Volatility" xfId="10943" xr:uid="{048C4B2C-BE5B-4F1F-B637-C14806BD419A}"/>
    <cellStyle name="Input 2 2 18" xfId="10944" xr:uid="{59A6C0FD-DE48-4B4B-9544-EADBD7D1E653}"/>
    <cellStyle name="Input 2 2 18 2" xfId="10945" xr:uid="{E1281573-EC38-4F34-8B4B-62CAEA539817}"/>
    <cellStyle name="Input 2 2 18 2 2" xfId="10946" xr:uid="{3453A59B-0410-45D3-BA6D-FBEB0E959A07}"/>
    <cellStyle name="Input 2 2 18 2 2 2" xfId="10947" xr:uid="{9609D4F6-1DFF-4F0F-8128-990A35833C7D}"/>
    <cellStyle name="Input 2 2 18 2 2 2 2" xfId="10948" xr:uid="{071CF7C1-93FD-4239-B7BF-A2B44D34404F}"/>
    <cellStyle name="Input 2 2 18 2 2 2_Volatility" xfId="10949" xr:uid="{4FFE13C3-6E6A-481D-940B-AA81A6DEA10B}"/>
    <cellStyle name="Input 2 2 18 2 2 3" xfId="10950" xr:uid="{C4EF7877-0859-4B1B-AEB4-C79637BC5528}"/>
    <cellStyle name="Input 2 2 18 2 2_Volatility" xfId="10951" xr:uid="{942BB274-B6CF-419C-828D-5C8B834B9842}"/>
    <cellStyle name="Input 2 2 18 2 3" xfId="10952" xr:uid="{104D6E4C-4F4F-4873-8172-DE7A397DEA04}"/>
    <cellStyle name="Input 2 2 18 2 3 2" xfId="10953" xr:uid="{AF62106A-35E3-4764-8D78-883B787ABDA9}"/>
    <cellStyle name="Input 2 2 18 2 3 2 2" xfId="10954" xr:uid="{21FD94EC-5416-473B-8807-EA7AE61BF68B}"/>
    <cellStyle name="Input 2 2 18 2 3 2_Volatility" xfId="10955" xr:uid="{1C4759B3-17F6-454C-A7DC-9A30436C3D6B}"/>
    <cellStyle name="Input 2 2 18 2 3 3" xfId="10956" xr:uid="{6095ACB5-CA5C-44E5-8D2A-20C56E7EA2E8}"/>
    <cellStyle name="Input 2 2 18 2 3_Volatility" xfId="10957" xr:uid="{F3CADF27-C00A-426A-A55D-D79097FE0E72}"/>
    <cellStyle name="Input 2 2 18 2 4" xfId="10958" xr:uid="{8A05A9E9-34E6-44F8-A93F-AB52310240CB}"/>
    <cellStyle name="Input 2 2 18 2 4 2" xfId="10959" xr:uid="{41F23328-E151-4054-A0AE-7CD5FC44ED10}"/>
    <cellStyle name="Input 2 2 18 2 4_Volatility" xfId="10960" xr:uid="{C5E749F3-6B2F-4CB0-85AC-C5E90FB0DAB3}"/>
    <cellStyle name="Input 2 2 18 2 5" xfId="10961" xr:uid="{A71CB412-85F5-4AAF-8D42-3F76E3DD5F64}"/>
    <cellStyle name="Input 2 2 18 2_Volatility" xfId="10962" xr:uid="{17A333F4-4C32-4BC6-9E18-AD9EFE51A174}"/>
    <cellStyle name="Input 2 2 18 3" xfId="10963" xr:uid="{974928BC-055A-4A5A-A63B-E2E371D46C91}"/>
    <cellStyle name="Input 2 2 18 3 2" xfId="10964" xr:uid="{7E96D451-FF99-41A3-99FC-3BD288217C55}"/>
    <cellStyle name="Input 2 2 18 3 2 2" xfId="10965" xr:uid="{B1B43FB7-9AFD-44DE-A827-0CE6E7370D21}"/>
    <cellStyle name="Input 2 2 18 3 2_Volatility" xfId="10966" xr:uid="{08B0B959-496C-47F6-AE09-F7C0DBBBC41D}"/>
    <cellStyle name="Input 2 2 18 3 3" xfId="10967" xr:uid="{24AC56D0-8B14-4EEA-B013-8E298959446A}"/>
    <cellStyle name="Input 2 2 18 3_Volatility" xfId="10968" xr:uid="{EAA8EB9D-61E5-45E2-87C3-7309A1A60CFC}"/>
    <cellStyle name="Input 2 2 18 4" xfId="10969" xr:uid="{AED4032C-16F3-4B61-9F33-02B98A39660A}"/>
    <cellStyle name="Input 2 2 18 4 2" xfId="10970" xr:uid="{4D7C4EE2-DF2D-4954-9FB4-B2741DE2377A}"/>
    <cellStyle name="Input 2 2 18 4_Volatility" xfId="10971" xr:uid="{96A0F4DC-16E2-461A-918E-4753E4CE0AC8}"/>
    <cellStyle name="Input 2 2 18 5" xfId="10972" xr:uid="{8BEDB529-2B77-4C6E-82A7-042FA335A12B}"/>
    <cellStyle name="Input 2 2 18_Volatility" xfId="10973" xr:uid="{E8259F44-5FEC-4CEB-BF05-3305B3F2E3AE}"/>
    <cellStyle name="Input 2 2 19" xfId="10974" xr:uid="{CD8CF38B-4EA2-4EA8-A005-7C72A26C4C30}"/>
    <cellStyle name="Input 2 2 19 2" xfId="10975" xr:uid="{18476EBA-721B-416A-9327-FCE13B20FCE3}"/>
    <cellStyle name="Input 2 2 19 2 2" xfId="10976" xr:uid="{EDF4254E-05B5-4A3A-89FC-7F3C4941EB03}"/>
    <cellStyle name="Input 2 2 19 2 2 2" xfId="10977" xr:uid="{094D4E61-D6FF-4E6C-9BEF-476A023FC2CD}"/>
    <cellStyle name="Input 2 2 19 2 2 2 2" xfId="10978" xr:uid="{6F2A590B-42FB-41F0-89BD-855CAE690430}"/>
    <cellStyle name="Input 2 2 19 2 2 2_Volatility" xfId="10979" xr:uid="{41DFBE12-684B-44C3-B954-FD9ED984C6EE}"/>
    <cellStyle name="Input 2 2 19 2 2 3" xfId="10980" xr:uid="{B4BF5CCF-32B1-4894-AD6D-59FA396D1758}"/>
    <cellStyle name="Input 2 2 19 2 2_Volatility" xfId="10981" xr:uid="{2550A555-FABF-4912-B14D-A3507C408FA0}"/>
    <cellStyle name="Input 2 2 19 2 3" xfId="10982" xr:uid="{41DC18C6-139F-4237-AF4F-E0A8298C1921}"/>
    <cellStyle name="Input 2 2 19 2 3 2" xfId="10983" xr:uid="{A18AA8A2-8CBC-4911-852A-757E63338673}"/>
    <cellStyle name="Input 2 2 19 2 3 2 2" xfId="10984" xr:uid="{E54CCC6F-BF9B-460C-B4AF-182229EE6B11}"/>
    <cellStyle name="Input 2 2 19 2 3 2_Volatility" xfId="10985" xr:uid="{873A9D34-2CE8-4431-B483-5762ABC61572}"/>
    <cellStyle name="Input 2 2 19 2 3 3" xfId="10986" xr:uid="{356D73B2-D710-46E0-83EB-AC6531A0E999}"/>
    <cellStyle name="Input 2 2 19 2 3_Volatility" xfId="10987" xr:uid="{1912AA6E-B4D4-4770-891D-59CB229320E4}"/>
    <cellStyle name="Input 2 2 19 2 4" xfId="10988" xr:uid="{C216BDEB-22B6-4E37-8915-DD46A510B00F}"/>
    <cellStyle name="Input 2 2 19 2 4 2" xfId="10989" xr:uid="{A7940A1B-8FC8-437D-A440-2A26690EBA26}"/>
    <cellStyle name="Input 2 2 19 2 4_Volatility" xfId="10990" xr:uid="{053BA359-758A-4599-8239-3C2187B53899}"/>
    <cellStyle name="Input 2 2 19 2 5" xfId="10991" xr:uid="{E4A54BBD-9CEB-444F-A395-7E4C5B2E8A6D}"/>
    <cellStyle name="Input 2 2 19 2_Volatility" xfId="10992" xr:uid="{15589806-AABB-4E98-9DA9-B7F1C65A9F79}"/>
    <cellStyle name="Input 2 2 19 3" xfId="10993" xr:uid="{475AC638-9BFE-4393-B27A-4110D7411726}"/>
    <cellStyle name="Input 2 2 19 3 2" xfId="10994" xr:uid="{14B26C29-2AA2-460B-935A-03D0E8C90F4B}"/>
    <cellStyle name="Input 2 2 19 3 2 2" xfId="10995" xr:uid="{26A05282-B615-40F7-8DB9-ED292B6DC073}"/>
    <cellStyle name="Input 2 2 19 3 2_Volatility" xfId="10996" xr:uid="{AC726AA3-2883-4C45-B23C-59F1A7A8D5C6}"/>
    <cellStyle name="Input 2 2 19 3 3" xfId="10997" xr:uid="{2BE3EFC2-42E1-47EA-9F3D-ADBB6FC92381}"/>
    <cellStyle name="Input 2 2 19 3_Volatility" xfId="10998" xr:uid="{5EAC1D96-C432-4AC7-9C8B-C4C9714D8EF0}"/>
    <cellStyle name="Input 2 2 19 4" xfId="10999" xr:uid="{90433455-E8AE-42B7-A842-7F7B635A2926}"/>
    <cellStyle name="Input 2 2 19 4 2" xfId="11000" xr:uid="{694170D4-4B9B-43DB-8500-F44EEC4821C1}"/>
    <cellStyle name="Input 2 2 19 4_Volatility" xfId="11001" xr:uid="{2CA26AE1-D599-4C32-9536-ED543681B807}"/>
    <cellStyle name="Input 2 2 19 5" xfId="11002" xr:uid="{DE881231-6A50-4592-B1A4-4BB6C9303624}"/>
    <cellStyle name="Input 2 2 19_Volatility" xfId="11003" xr:uid="{1E742605-8186-4F17-8338-32D309A0832C}"/>
    <cellStyle name="Input 2 2 2" xfId="11004" xr:uid="{B636F644-CCD6-48C2-BBE8-A51A52AB20DC}"/>
    <cellStyle name="Input 2 2 2 2" xfId="11005" xr:uid="{ED26DE23-FAE2-4D8C-8A23-A695C3EAA4CC}"/>
    <cellStyle name="Input 2 2 2 2 2" xfId="11006" xr:uid="{D14779FA-6F69-4A4D-865E-F5E9F97E9DCC}"/>
    <cellStyle name="Input 2 2 2 2 2 2" xfId="11007" xr:uid="{2BC81564-4381-47B6-9C6D-487D0C474A1C}"/>
    <cellStyle name="Input 2 2 2 2 2 2 2" xfId="11008" xr:uid="{097194B4-842E-42BF-9C22-C46B3581B122}"/>
    <cellStyle name="Input 2 2 2 2 2 2_Volatility" xfId="11009" xr:uid="{5B7F31FB-4B38-4DBA-A3F1-E8D3704FABD7}"/>
    <cellStyle name="Input 2 2 2 2 2 3" xfId="11010" xr:uid="{21404ABD-E7F8-432F-BF1F-E00A19A689BF}"/>
    <cellStyle name="Input 2 2 2 2 2_Volatility" xfId="11011" xr:uid="{5BF73AB3-D162-455D-91C3-561C6AFAB9F4}"/>
    <cellStyle name="Input 2 2 2 2 3" xfId="11012" xr:uid="{B317F35E-6D36-4881-B033-74D05FD1B838}"/>
    <cellStyle name="Input 2 2 2 2 3 2" xfId="11013" xr:uid="{18093264-9AAE-455C-AFE0-879A443BA917}"/>
    <cellStyle name="Input 2 2 2 2 3 2 2" xfId="11014" xr:uid="{5AA15105-B2B4-4705-9B22-76D87BDDF50E}"/>
    <cellStyle name="Input 2 2 2 2 3 2_Volatility" xfId="11015" xr:uid="{F4A97206-9F4A-4C5F-B501-12D6C79A99B4}"/>
    <cellStyle name="Input 2 2 2 2 3 3" xfId="11016" xr:uid="{96C613EE-BFA2-4531-B608-D2E39F4C665B}"/>
    <cellStyle name="Input 2 2 2 2 3_Volatility" xfId="11017" xr:uid="{36CFBA52-6ECF-42B8-BE65-465D930E8D11}"/>
    <cellStyle name="Input 2 2 2 2 4" xfId="11018" xr:uid="{8042FDCF-A677-456E-9089-6B9BB06DCA44}"/>
    <cellStyle name="Input 2 2 2 2 4 2" xfId="11019" xr:uid="{826CC19E-FCA3-45BC-8245-F5A10240B427}"/>
    <cellStyle name="Input 2 2 2 2 4_Volatility" xfId="11020" xr:uid="{DAA0AE53-A05E-48A4-8F84-08B5911E0055}"/>
    <cellStyle name="Input 2 2 2 2 5" xfId="11021" xr:uid="{41CF5A26-5A91-47B8-B8EF-FFC0BB4D4FFC}"/>
    <cellStyle name="Input 2 2 2 2_Volatility" xfId="11022" xr:uid="{AE37F8A7-CEAA-4B4E-B7F5-93FB386D9B05}"/>
    <cellStyle name="Input 2 2 2 3" xfId="11023" xr:uid="{8AFFFF88-9323-4E07-92B4-2B8912CA98BB}"/>
    <cellStyle name="Input 2 2 2 3 2" xfId="11024" xr:uid="{AFFD0FB2-C5B3-4BA0-9712-4645B94EFADA}"/>
    <cellStyle name="Input 2 2 2 3 2 2" xfId="11025" xr:uid="{E90B3109-8630-4289-9551-BC2C72B57596}"/>
    <cellStyle name="Input 2 2 2 3 2_Volatility" xfId="11026" xr:uid="{59693891-8555-42AF-A740-FE12C84EBC6B}"/>
    <cellStyle name="Input 2 2 2 3 3" xfId="11027" xr:uid="{A5E3B059-A9B8-41AE-AA1D-34A7889FE99A}"/>
    <cellStyle name="Input 2 2 2 3_Volatility" xfId="11028" xr:uid="{C3DB13C6-CFD2-44CE-9582-CB76B501AEDA}"/>
    <cellStyle name="Input 2 2 2 4" xfId="11029" xr:uid="{3647F7FF-6934-481F-96BA-186466849E8B}"/>
    <cellStyle name="Input 2 2 2 4 2" xfId="11030" xr:uid="{0FC8836E-366D-4B4A-8F33-66404967B286}"/>
    <cellStyle name="Input 2 2 2 4_Volatility" xfId="11031" xr:uid="{6BE2A1ED-9329-4002-A0BF-383AD0253CA3}"/>
    <cellStyle name="Input 2 2 2 5" xfId="11032" xr:uid="{C2A24F6C-E7FB-4AB0-B68C-FA08809E7A4F}"/>
    <cellStyle name="Input 2 2 2_Volatility" xfId="11033" xr:uid="{34414397-0801-4326-84EF-C6E203F64B16}"/>
    <cellStyle name="Input 2 2 20" xfId="11034" xr:uid="{F2CF2673-669F-47BE-9B33-41968A57D299}"/>
    <cellStyle name="Input 2 2 20 2" xfId="11035" xr:uid="{4DC6B1DB-197E-4216-837A-5B5B03309AF2}"/>
    <cellStyle name="Input 2 2 20 2 2" xfId="11036" xr:uid="{A1806565-28CC-453D-B452-6BE240F00F4B}"/>
    <cellStyle name="Input 2 2 20 2 2 2" xfId="11037" xr:uid="{4C2A1D6F-D2CC-41D9-BADD-0F1B42427E35}"/>
    <cellStyle name="Input 2 2 20 2 2 2 2" xfId="11038" xr:uid="{7AFCC4EC-9C39-4BA4-8945-8C025E9F26F0}"/>
    <cellStyle name="Input 2 2 20 2 2 2_Volatility" xfId="11039" xr:uid="{518A7F98-0FB5-4EBB-9DBA-C1B21838AF1E}"/>
    <cellStyle name="Input 2 2 20 2 2 3" xfId="11040" xr:uid="{915A1495-75DA-43D6-9BCC-AE0C565BD0D4}"/>
    <cellStyle name="Input 2 2 20 2 2_Volatility" xfId="11041" xr:uid="{A9786E96-C8AF-4463-9DDE-22C04FC09264}"/>
    <cellStyle name="Input 2 2 20 2 3" xfId="11042" xr:uid="{88E278BA-5D46-418D-8F83-3370B568E117}"/>
    <cellStyle name="Input 2 2 20 2 3 2" xfId="11043" xr:uid="{74AE788F-E00F-47E6-B818-E546A79F0CEB}"/>
    <cellStyle name="Input 2 2 20 2 3 2 2" xfId="11044" xr:uid="{AB67C896-8257-48D1-9FD8-4C78B14771E5}"/>
    <cellStyle name="Input 2 2 20 2 3 2_Volatility" xfId="11045" xr:uid="{4C3C569B-9EF8-4E2E-B19D-16A056997107}"/>
    <cellStyle name="Input 2 2 20 2 3 3" xfId="11046" xr:uid="{EF1C8179-3B74-44C6-875E-D8D9013303BA}"/>
    <cellStyle name="Input 2 2 20 2 3_Volatility" xfId="11047" xr:uid="{B3EA7119-F384-41D0-8B30-DA3DA598484E}"/>
    <cellStyle name="Input 2 2 20 2 4" xfId="11048" xr:uid="{315B6AE8-1072-4AA2-93D0-28A7F357EC93}"/>
    <cellStyle name="Input 2 2 20 2 4 2" xfId="11049" xr:uid="{5E990E0E-E541-44E4-A4F4-F82C597D2792}"/>
    <cellStyle name="Input 2 2 20 2 4_Volatility" xfId="11050" xr:uid="{00739A18-82F4-4859-A462-F0588BCA0F5B}"/>
    <cellStyle name="Input 2 2 20 2 5" xfId="11051" xr:uid="{35EA1894-4E4D-4CA4-92CE-88493931383C}"/>
    <cellStyle name="Input 2 2 20 2_Volatility" xfId="11052" xr:uid="{C3F3579D-829A-435A-BF49-97EE267028E7}"/>
    <cellStyle name="Input 2 2 20 3" xfId="11053" xr:uid="{CCA14CE8-6676-4545-95B9-1DDA4E1F13A8}"/>
    <cellStyle name="Input 2 2 20 3 2" xfId="11054" xr:uid="{6584F697-6B4C-4815-9705-8A2F0B5367AE}"/>
    <cellStyle name="Input 2 2 20 3 2 2" xfId="11055" xr:uid="{B0D88C00-FFC8-484C-90B6-11220780B637}"/>
    <cellStyle name="Input 2 2 20 3 2_Volatility" xfId="11056" xr:uid="{43BA0E59-B203-4FC0-8DB0-4B448411EE0D}"/>
    <cellStyle name="Input 2 2 20 3 3" xfId="11057" xr:uid="{5DB8CC8D-28EB-45BC-BEFE-058C9F6C8804}"/>
    <cellStyle name="Input 2 2 20 3_Volatility" xfId="11058" xr:uid="{2F4DF0C5-771F-4969-B648-D2CCC8FC926F}"/>
    <cellStyle name="Input 2 2 20 4" xfId="11059" xr:uid="{2AE61104-C29B-4F0A-B2D9-4407BE51068C}"/>
    <cellStyle name="Input 2 2 20 4 2" xfId="11060" xr:uid="{5D260DD9-3BBF-476C-8442-ED08A9BC3102}"/>
    <cellStyle name="Input 2 2 20 4_Volatility" xfId="11061" xr:uid="{BE06C72B-224A-4295-A7B4-2E356E826F9C}"/>
    <cellStyle name="Input 2 2 20 5" xfId="11062" xr:uid="{C367D3C2-9500-4538-BE60-51BAA97E0EEE}"/>
    <cellStyle name="Input 2 2 20_Volatility" xfId="11063" xr:uid="{D08C289C-DAC7-4A17-84B8-A841E2051D57}"/>
    <cellStyle name="Input 2 2 21" xfId="11064" xr:uid="{2D9C1AE7-875A-47BD-A3F4-7B7502813B12}"/>
    <cellStyle name="Input 2 2 21 2" xfId="11065" xr:uid="{6B41E59C-C3D8-48A8-A4BD-1000920B9E2D}"/>
    <cellStyle name="Input 2 2 21 2 2" xfId="11066" xr:uid="{4D839A5D-8C32-43EB-A6E9-EF3F4D44C3B7}"/>
    <cellStyle name="Input 2 2 21 2 2 2" xfId="11067" xr:uid="{FF3A1996-719F-4C81-AF14-7B04B37C51D7}"/>
    <cellStyle name="Input 2 2 21 2 2 2 2" xfId="11068" xr:uid="{F592C4CE-E063-4FD0-8A03-F94D2D1DAD35}"/>
    <cellStyle name="Input 2 2 21 2 2 2_Volatility" xfId="11069" xr:uid="{0766B529-8103-4CB2-82EB-F7C279F6A336}"/>
    <cellStyle name="Input 2 2 21 2 2 3" xfId="11070" xr:uid="{21408C20-4DDD-4D14-A5EB-C656E83302BB}"/>
    <cellStyle name="Input 2 2 21 2 2_Volatility" xfId="11071" xr:uid="{5AA04D8C-EF90-4D7D-BAA6-F88CDCC768AB}"/>
    <cellStyle name="Input 2 2 21 2 3" xfId="11072" xr:uid="{2AFA6772-E355-4469-AF64-C770346D6CD4}"/>
    <cellStyle name="Input 2 2 21 2 3 2" xfId="11073" xr:uid="{7634A50F-5C9E-41A5-ADAB-D6F57DEE0308}"/>
    <cellStyle name="Input 2 2 21 2 3 2 2" xfId="11074" xr:uid="{E8AAD629-C679-4C57-B875-B34E7D75066F}"/>
    <cellStyle name="Input 2 2 21 2 3 2_Volatility" xfId="11075" xr:uid="{01D65858-B24C-4918-844D-3243E07624EB}"/>
    <cellStyle name="Input 2 2 21 2 3 3" xfId="11076" xr:uid="{087F1DEE-1A44-41A7-8E1C-1C2C3E247D71}"/>
    <cellStyle name="Input 2 2 21 2 3_Volatility" xfId="11077" xr:uid="{41633B89-ADF6-476E-89A0-A75FAAED4AC4}"/>
    <cellStyle name="Input 2 2 21 2 4" xfId="11078" xr:uid="{58C844F2-5072-4364-8615-491BBB027DBA}"/>
    <cellStyle name="Input 2 2 21 2 4 2" xfId="11079" xr:uid="{B3C2BF94-A99A-4B03-8B5F-BB6FF401E86D}"/>
    <cellStyle name="Input 2 2 21 2 4_Volatility" xfId="11080" xr:uid="{C960FB6F-C91E-4FB4-87BF-B73ABAF82A4B}"/>
    <cellStyle name="Input 2 2 21 2 5" xfId="11081" xr:uid="{C452FC57-513E-419D-ADB0-C0B1CACEC1F0}"/>
    <cellStyle name="Input 2 2 21 2_Volatility" xfId="11082" xr:uid="{2A1D2191-8C12-4F20-A840-8748E9C49199}"/>
    <cellStyle name="Input 2 2 21 3" xfId="11083" xr:uid="{DDD250AF-4DCD-4FCF-91E0-B501E7A913E9}"/>
    <cellStyle name="Input 2 2 21 3 2" xfId="11084" xr:uid="{2660D0AC-9716-4810-B227-D45F29F29CFD}"/>
    <cellStyle name="Input 2 2 21 3 2 2" xfId="11085" xr:uid="{BCBD1481-324A-4CFA-8709-86CC2D7A0DC5}"/>
    <cellStyle name="Input 2 2 21 3 2_Volatility" xfId="11086" xr:uid="{E478122A-E199-48E0-952F-BFE86F32D208}"/>
    <cellStyle name="Input 2 2 21 3 3" xfId="11087" xr:uid="{41126E99-F156-43C3-B35A-A78B43087B01}"/>
    <cellStyle name="Input 2 2 21 3_Volatility" xfId="11088" xr:uid="{A3AE43A1-6988-41EF-B2E3-F10CDCA90479}"/>
    <cellStyle name="Input 2 2 21 4" xfId="11089" xr:uid="{36B1419B-1878-4D56-B063-FB64548EB8D6}"/>
    <cellStyle name="Input 2 2 21 4 2" xfId="11090" xr:uid="{2B5A2497-6DAE-46CB-B81E-C3CD88285702}"/>
    <cellStyle name="Input 2 2 21 4_Volatility" xfId="11091" xr:uid="{0593BACB-7F30-495F-8F8D-63E0B8438FB6}"/>
    <cellStyle name="Input 2 2 21 5" xfId="11092" xr:uid="{6C17291C-9B13-4E3E-B3C0-D6A5C1011D26}"/>
    <cellStyle name="Input 2 2 21_Volatility" xfId="11093" xr:uid="{2A1DAA67-EDA4-4564-876B-26701D1B5376}"/>
    <cellStyle name="Input 2 2 22" xfId="11094" xr:uid="{5B8A174F-B12E-4E6E-99AD-518AA5430B97}"/>
    <cellStyle name="Input 2 2 22 2" xfId="11095" xr:uid="{C62E3C95-3356-4DB4-ABF9-1D967EF92383}"/>
    <cellStyle name="Input 2 2 22 2 2" xfId="11096" xr:uid="{C247F2CC-9942-4BE2-8561-8037D9632309}"/>
    <cellStyle name="Input 2 2 22 2 2 2" xfId="11097" xr:uid="{44129021-54B2-4167-BA21-316824C76F70}"/>
    <cellStyle name="Input 2 2 22 2 2 2 2" xfId="11098" xr:uid="{D6F1FDF8-A4A5-448A-9E9C-D83F6D640742}"/>
    <cellStyle name="Input 2 2 22 2 2 2_Volatility" xfId="11099" xr:uid="{A0AD687F-EA59-449A-AA2B-6DA9ADE76EEE}"/>
    <cellStyle name="Input 2 2 22 2 2 3" xfId="11100" xr:uid="{C9665E0B-6545-4087-8D85-7ECA7478EA82}"/>
    <cellStyle name="Input 2 2 22 2 2_Volatility" xfId="11101" xr:uid="{FDC83F4C-3749-4585-AC1E-D1FCB31E9CB6}"/>
    <cellStyle name="Input 2 2 22 2 3" xfId="11102" xr:uid="{B6330E5A-A37B-4584-BD31-F95AF6D20B53}"/>
    <cellStyle name="Input 2 2 22 2 3 2" xfId="11103" xr:uid="{C6BE9A97-1D74-4702-A89E-2E496610AB5A}"/>
    <cellStyle name="Input 2 2 22 2 3 2 2" xfId="11104" xr:uid="{343E10F4-E851-471B-BC05-3B723689AD10}"/>
    <cellStyle name="Input 2 2 22 2 3 2_Volatility" xfId="11105" xr:uid="{0EFF9AEF-7C91-40B0-A809-C7B72EEAB66C}"/>
    <cellStyle name="Input 2 2 22 2 3 3" xfId="11106" xr:uid="{CF756997-7073-44BB-B2FF-1B4AC1B004C5}"/>
    <cellStyle name="Input 2 2 22 2 3_Volatility" xfId="11107" xr:uid="{3EFE571E-8738-4F8D-B2A2-0241BC0DD49A}"/>
    <cellStyle name="Input 2 2 22 2 4" xfId="11108" xr:uid="{F0D6A867-D7E7-49F2-BB2B-09D3D072A62C}"/>
    <cellStyle name="Input 2 2 22 2 4 2" xfId="11109" xr:uid="{D1C26E39-EDA0-4AD0-9FB9-121A913488AC}"/>
    <cellStyle name="Input 2 2 22 2 4_Volatility" xfId="11110" xr:uid="{CCDB62BB-516B-4927-B183-F13C36A9ED9D}"/>
    <cellStyle name="Input 2 2 22 2 5" xfId="11111" xr:uid="{C444C9C2-D5C6-48EE-9825-E2EC82005C43}"/>
    <cellStyle name="Input 2 2 22 2_Volatility" xfId="11112" xr:uid="{32177E85-E0FC-4339-9EF1-8AB8794AA03C}"/>
    <cellStyle name="Input 2 2 22 3" xfId="11113" xr:uid="{67E680ED-F97C-4EAD-B217-416F0BC14920}"/>
    <cellStyle name="Input 2 2 22 3 2" xfId="11114" xr:uid="{1C54A3C7-97BF-4421-B37A-43AF56363762}"/>
    <cellStyle name="Input 2 2 22 3 2 2" xfId="11115" xr:uid="{7A49898D-8048-4C70-B63E-6281E1271D71}"/>
    <cellStyle name="Input 2 2 22 3 2_Volatility" xfId="11116" xr:uid="{24DB94DF-3A44-430E-9C6E-60A7284EFF4A}"/>
    <cellStyle name="Input 2 2 22 3 3" xfId="11117" xr:uid="{CCA55537-827A-4699-A392-030B020F9A92}"/>
    <cellStyle name="Input 2 2 22 3_Volatility" xfId="11118" xr:uid="{FF88146D-CAC6-4106-9D44-BD95EF17D726}"/>
    <cellStyle name="Input 2 2 22 4" xfId="11119" xr:uid="{455216C1-5407-4404-A109-A0D54D7CA7B5}"/>
    <cellStyle name="Input 2 2 22 4 2" xfId="11120" xr:uid="{4B45351C-4675-411A-93D0-C6FE352E1AC8}"/>
    <cellStyle name="Input 2 2 22 4_Volatility" xfId="11121" xr:uid="{EBB54C0C-C6F4-46C0-B971-BD23C51B9C24}"/>
    <cellStyle name="Input 2 2 22 5" xfId="11122" xr:uid="{8317EDC5-D5D8-43E5-A9F3-522FEF7E7D4F}"/>
    <cellStyle name="Input 2 2 22_Volatility" xfId="11123" xr:uid="{FFEED799-6B43-41DF-A659-FC764CCD0160}"/>
    <cellStyle name="Input 2 2 23" xfId="11124" xr:uid="{36262BA0-30C6-4D63-A1EB-A596C2466FF3}"/>
    <cellStyle name="Input 2 2 23 2" xfId="11125" xr:uid="{8995B25B-9EB7-4B7B-8032-2D8AEF773238}"/>
    <cellStyle name="Input 2 2 23 2 2" xfId="11126" xr:uid="{506F1F5F-DBB3-4FA3-A2BF-1F8A03CC21CC}"/>
    <cellStyle name="Input 2 2 23 2 2 2" xfId="11127" xr:uid="{8CC18121-1F2B-43B9-8B4D-D95DA13A6AB1}"/>
    <cellStyle name="Input 2 2 23 2 2 2 2" xfId="11128" xr:uid="{3802F364-6CF5-4F6D-9F7D-B552870A4BD3}"/>
    <cellStyle name="Input 2 2 23 2 2 2_Volatility" xfId="11129" xr:uid="{0271557E-9D1D-4CF1-8AEF-A97159B027FD}"/>
    <cellStyle name="Input 2 2 23 2 2 3" xfId="11130" xr:uid="{32FD8A24-A3EA-406A-8902-DFAA4B8BD830}"/>
    <cellStyle name="Input 2 2 23 2 2_Volatility" xfId="11131" xr:uid="{9FC5D15A-75FF-417E-B479-07AF2C8AF180}"/>
    <cellStyle name="Input 2 2 23 2 3" xfId="11132" xr:uid="{EFEEA4A4-CD6D-427E-9540-E16692BF9E24}"/>
    <cellStyle name="Input 2 2 23 2 3 2" xfId="11133" xr:uid="{76298303-F1DD-4D06-9B06-9D5D6DB54981}"/>
    <cellStyle name="Input 2 2 23 2 3 2 2" xfId="11134" xr:uid="{07A44705-D309-4ADE-8F32-312ADF07A8F2}"/>
    <cellStyle name="Input 2 2 23 2 3 2_Volatility" xfId="11135" xr:uid="{77262F47-389B-4BBC-9A15-81AC1B5376F1}"/>
    <cellStyle name="Input 2 2 23 2 3 3" xfId="11136" xr:uid="{8D4EC2C0-9AD8-4146-928D-8A484CD11D38}"/>
    <cellStyle name="Input 2 2 23 2 3_Volatility" xfId="11137" xr:uid="{1E88D0E1-D612-4E63-AD1E-E4C97FDC7339}"/>
    <cellStyle name="Input 2 2 23 2 4" xfId="11138" xr:uid="{29E21E95-A5C7-4044-A488-91CDBE4AA840}"/>
    <cellStyle name="Input 2 2 23 2 4 2" xfId="11139" xr:uid="{33ABF096-FDE1-461D-8E97-4FDD3440AD85}"/>
    <cellStyle name="Input 2 2 23 2 4_Volatility" xfId="11140" xr:uid="{DE6151CA-12FF-4EF7-8E2A-8B8DFFD69B8F}"/>
    <cellStyle name="Input 2 2 23 2 5" xfId="11141" xr:uid="{FBE97823-3C6B-4BA5-9FBC-D417628782B5}"/>
    <cellStyle name="Input 2 2 23 2_Volatility" xfId="11142" xr:uid="{AEA53E72-BCF7-42B2-967E-B8A680875830}"/>
    <cellStyle name="Input 2 2 23 3" xfId="11143" xr:uid="{E9151C23-B42A-4117-9C0A-2EC1BE4EF891}"/>
    <cellStyle name="Input 2 2 23 3 2" xfId="11144" xr:uid="{C8FF7BE2-1470-47D8-A36E-AEC642A3B7E8}"/>
    <cellStyle name="Input 2 2 23 3 2 2" xfId="11145" xr:uid="{2390153A-2AC7-4C6E-92A2-7A99D7F7E984}"/>
    <cellStyle name="Input 2 2 23 3 2_Volatility" xfId="11146" xr:uid="{0D83F161-74A3-4B75-9091-600EEE104862}"/>
    <cellStyle name="Input 2 2 23 3 3" xfId="11147" xr:uid="{01D4B440-BE68-4474-84B9-1CDE9237511B}"/>
    <cellStyle name="Input 2 2 23 3_Volatility" xfId="11148" xr:uid="{7E0E148E-5A27-4F61-B8ED-DBE917AA2BAB}"/>
    <cellStyle name="Input 2 2 23 4" xfId="11149" xr:uid="{A9DC767B-E3CB-4F34-A87D-541B65E51429}"/>
    <cellStyle name="Input 2 2 23 4 2" xfId="11150" xr:uid="{DE05ABAA-D7C1-4307-9814-5EA3EBA6B2F3}"/>
    <cellStyle name="Input 2 2 23 4_Volatility" xfId="11151" xr:uid="{7EDF6156-94E1-49C3-9F48-ACD6ECA41D9E}"/>
    <cellStyle name="Input 2 2 23 5" xfId="11152" xr:uid="{99EE4EFC-016A-4B94-9034-8E36A7EEC0A1}"/>
    <cellStyle name="Input 2 2 23_Volatility" xfId="11153" xr:uid="{70F9C37F-4A53-4E0B-A0C0-722014910354}"/>
    <cellStyle name="Input 2 2 24" xfId="11154" xr:uid="{CAA80425-1112-44D3-8DF3-35C69DCA14BD}"/>
    <cellStyle name="Input 2 2 24 2" xfId="11155" xr:uid="{CE59AE58-4DD6-41A9-AA45-0430973375E1}"/>
    <cellStyle name="Input 2 2 24 2 2" xfId="11156" xr:uid="{A34D3739-6861-4182-B1FB-B404DCF9513A}"/>
    <cellStyle name="Input 2 2 24 2 2 2" xfId="11157" xr:uid="{4066AF9D-725B-4EB0-9BB7-CD749E731D82}"/>
    <cellStyle name="Input 2 2 24 2 2 2 2" xfId="11158" xr:uid="{86B2F510-0254-40B3-A09A-C283828C76DE}"/>
    <cellStyle name="Input 2 2 24 2 2 2_Volatility" xfId="11159" xr:uid="{49174037-1362-4522-9C84-A8A5EF08C934}"/>
    <cellStyle name="Input 2 2 24 2 2 3" xfId="11160" xr:uid="{32F82114-1FBC-407F-974E-0BF0C3D5DA60}"/>
    <cellStyle name="Input 2 2 24 2 2_Volatility" xfId="11161" xr:uid="{5F1FFABA-60BA-4ACC-95F1-4720F755DC30}"/>
    <cellStyle name="Input 2 2 24 2 3" xfId="11162" xr:uid="{AC8D270B-A9A4-45C0-90DD-7657353C5D35}"/>
    <cellStyle name="Input 2 2 24 2 3 2" xfId="11163" xr:uid="{16EC7203-66A5-4094-A836-2D03C3189AC6}"/>
    <cellStyle name="Input 2 2 24 2 3 2 2" xfId="11164" xr:uid="{1D5156BC-E82F-4D11-9340-5F4DECB92C60}"/>
    <cellStyle name="Input 2 2 24 2 3 2_Volatility" xfId="11165" xr:uid="{3535BA6A-1FBF-4C72-B2E3-8BD8A3264BF9}"/>
    <cellStyle name="Input 2 2 24 2 3 3" xfId="11166" xr:uid="{3CEA9841-C497-4470-BBB2-71438D2AFB01}"/>
    <cellStyle name="Input 2 2 24 2 3_Volatility" xfId="11167" xr:uid="{9D8C3D7A-5608-4BB0-9918-898306D35D81}"/>
    <cellStyle name="Input 2 2 24 2 4" xfId="11168" xr:uid="{D2A4B6B8-74BE-4708-A0E9-F6E089A6F854}"/>
    <cellStyle name="Input 2 2 24 2 4 2" xfId="11169" xr:uid="{CC87ED4F-B49B-413B-BFC6-88EA05E6B77B}"/>
    <cellStyle name="Input 2 2 24 2 4_Volatility" xfId="11170" xr:uid="{0CF9CC62-F918-48CD-962F-8F084B1D6488}"/>
    <cellStyle name="Input 2 2 24 2 5" xfId="11171" xr:uid="{D603BB89-870B-4E97-A560-A56FD8357A45}"/>
    <cellStyle name="Input 2 2 24 2_Volatility" xfId="11172" xr:uid="{4B55B99E-7199-476F-8AB8-583AD99A4674}"/>
    <cellStyle name="Input 2 2 24 3" xfId="11173" xr:uid="{E05D791C-1DE6-498D-8875-6B293AC9A9CF}"/>
    <cellStyle name="Input 2 2 24 3 2" xfId="11174" xr:uid="{673B10BF-5B1F-4584-B876-E4497D761AAF}"/>
    <cellStyle name="Input 2 2 24 3 2 2" xfId="11175" xr:uid="{FB974414-C73C-4ECA-9774-F27E65DF0A73}"/>
    <cellStyle name="Input 2 2 24 3 2_Volatility" xfId="11176" xr:uid="{7165174E-9A08-4CBB-9D18-0BCDCE732372}"/>
    <cellStyle name="Input 2 2 24 3 3" xfId="11177" xr:uid="{1C8C8BDF-ED54-4F24-92DC-D6B9A7DB6833}"/>
    <cellStyle name="Input 2 2 24 3_Volatility" xfId="11178" xr:uid="{5DD9C8F6-1C2F-4035-927D-6DB13CE62047}"/>
    <cellStyle name="Input 2 2 24 4" xfId="11179" xr:uid="{6FC24328-CE93-4E15-99A4-F15DB3276C96}"/>
    <cellStyle name="Input 2 2 24 4 2" xfId="11180" xr:uid="{23E23F02-ECB3-4725-8C27-5F5EAA8949A3}"/>
    <cellStyle name="Input 2 2 24 4_Volatility" xfId="11181" xr:uid="{A44D7B38-5F73-4F72-B47F-7AE4B8B63B7E}"/>
    <cellStyle name="Input 2 2 24 5" xfId="11182" xr:uid="{1444D05C-AD9D-45E1-BFD8-EBF4532360B6}"/>
    <cellStyle name="Input 2 2 24_Volatility" xfId="11183" xr:uid="{2FAFC44F-E78F-4F10-816C-620D47F4A696}"/>
    <cellStyle name="Input 2 2 25" xfId="11184" xr:uid="{BAF35646-E982-408D-86AB-44CFF99BE37A}"/>
    <cellStyle name="Input 2 2 25 2" xfId="11185" xr:uid="{2CC5016C-73EC-4190-ADB0-AA15FD0285F6}"/>
    <cellStyle name="Input 2 2 25 2 2" xfId="11186" xr:uid="{587F7171-865F-4E03-ABB3-C3341F4A961F}"/>
    <cellStyle name="Input 2 2 25 2 2 2" xfId="11187" xr:uid="{9A5A7262-16CC-46DD-8FC6-9A492960736A}"/>
    <cellStyle name="Input 2 2 25 2 2 2 2" xfId="11188" xr:uid="{41771C5D-4722-4B17-ADFC-BB8985064664}"/>
    <cellStyle name="Input 2 2 25 2 2 2_Volatility" xfId="11189" xr:uid="{B7CD78B4-B2DC-4893-9656-EA8DD9D9A5D5}"/>
    <cellStyle name="Input 2 2 25 2 2 3" xfId="11190" xr:uid="{2287927B-2DD9-499E-9BE4-92FC11CE2754}"/>
    <cellStyle name="Input 2 2 25 2 2_Volatility" xfId="11191" xr:uid="{AE824FD5-8C24-40FD-BA2D-1EF76803D55A}"/>
    <cellStyle name="Input 2 2 25 2 3" xfId="11192" xr:uid="{1A17FAD8-E8FD-4EF2-B46C-02E9D2C721D6}"/>
    <cellStyle name="Input 2 2 25 2 3 2" xfId="11193" xr:uid="{1A394419-490A-42B5-B2DA-3976B812A301}"/>
    <cellStyle name="Input 2 2 25 2 3 2 2" xfId="11194" xr:uid="{6E606B34-EDCA-467F-83D6-3BF32D92E34D}"/>
    <cellStyle name="Input 2 2 25 2 3 2_Volatility" xfId="11195" xr:uid="{C37EC4D0-CA70-4FDB-A084-85C50F5F92BF}"/>
    <cellStyle name="Input 2 2 25 2 3 3" xfId="11196" xr:uid="{C0393070-75EA-444E-9B0C-66AB3D32821D}"/>
    <cellStyle name="Input 2 2 25 2 3_Volatility" xfId="11197" xr:uid="{5A3F78C0-8120-4A73-8D4E-312CACC31BB7}"/>
    <cellStyle name="Input 2 2 25 2 4" xfId="11198" xr:uid="{DD286BA7-A5F2-4AB0-978B-D2E7A8793B50}"/>
    <cellStyle name="Input 2 2 25 2 4 2" xfId="11199" xr:uid="{8340753F-261C-4B55-A300-BFF9DF852A16}"/>
    <cellStyle name="Input 2 2 25 2 4_Volatility" xfId="11200" xr:uid="{C7DCC45D-4E72-4FDC-9EC5-BFE5E1EE0EFD}"/>
    <cellStyle name="Input 2 2 25 2 5" xfId="11201" xr:uid="{8CD1AC6F-32D8-4EAD-AB5C-7D036478B141}"/>
    <cellStyle name="Input 2 2 25 2_Volatility" xfId="11202" xr:uid="{07817D93-B6D6-4B4E-B870-1682575A8B5E}"/>
    <cellStyle name="Input 2 2 25 3" xfId="11203" xr:uid="{0E2D6480-C2C6-43CD-B697-7654B22EEF5F}"/>
    <cellStyle name="Input 2 2 25 3 2" xfId="11204" xr:uid="{F83D2C4E-95E7-424D-AF8F-165EE85ABC5B}"/>
    <cellStyle name="Input 2 2 25 3 2 2" xfId="11205" xr:uid="{C01264ED-A6D3-4477-ADFD-9CFD0A96C63A}"/>
    <cellStyle name="Input 2 2 25 3 2_Volatility" xfId="11206" xr:uid="{F0AC5331-C0C4-48AB-96A2-E048B398BECD}"/>
    <cellStyle name="Input 2 2 25 3 3" xfId="11207" xr:uid="{625F3CCB-0DA2-4146-99E1-1D931D6A6F7E}"/>
    <cellStyle name="Input 2 2 25 3_Volatility" xfId="11208" xr:uid="{E497B4D1-0AE9-48EC-8EDA-F7C036A776C1}"/>
    <cellStyle name="Input 2 2 25 4" xfId="11209" xr:uid="{9EBF804C-598B-4E8E-841E-FCAB7992FA57}"/>
    <cellStyle name="Input 2 2 25 4 2" xfId="11210" xr:uid="{7662AC8C-4F0C-44F5-8B78-43824C7836D2}"/>
    <cellStyle name="Input 2 2 25 4_Volatility" xfId="11211" xr:uid="{71AF3E4A-7468-441A-AF1A-BCCCA74B6525}"/>
    <cellStyle name="Input 2 2 25 5" xfId="11212" xr:uid="{5EFC67FC-4176-48AB-89FC-A07C0AD98A18}"/>
    <cellStyle name="Input 2 2 25_Volatility" xfId="11213" xr:uid="{87E2E086-475D-4B8B-AB77-51237B0F7923}"/>
    <cellStyle name="Input 2 2 26" xfId="11214" xr:uid="{011E8BD0-9B61-41C4-B591-2471E5AF0EAC}"/>
    <cellStyle name="Input 2 2 26 2" xfId="11215" xr:uid="{847CB861-E80A-4493-8680-081FC304CE8D}"/>
    <cellStyle name="Input 2 2 26 2 2" xfId="11216" xr:uid="{AFEC476E-72F8-4000-97AC-C0CE53C7C882}"/>
    <cellStyle name="Input 2 2 26 2 2 2" xfId="11217" xr:uid="{81745AAA-C2C3-4F55-A7B8-4C448F8AEB21}"/>
    <cellStyle name="Input 2 2 26 2 2 2 2" xfId="11218" xr:uid="{9324F1FF-AE76-48BA-958D-F28593F53B66}"/>
    <cellStyle name="Input 2 2 26 2 2 2_Volatility" xfId="11219" xr:uid="{165178A6-E12B-4B5A-92D5-598441BBC999}"/>
    <cellStyle name="Input 2 2 26 2 2 3" xfId="11220" xr:uid="{FDA805C6-C29F-4142-9B9B-7EC32298068B}"/>
    <cellStyle name="Input 2 2 26 2 2_Volatility" xfId="11221" xr:uid="{C290F923-F359-4AE5-8972-28DDA9A1284B}"/>
    <cellStyle name="Input 2 2 26 2 3" xfId="11222" xr:uid="{C986D78F-BCFD-4FCB-9BFA-4A46E361D60E}"/>
    <cellStyle name="Input 2 2 26 2 3 2" xfId="11223" xr:uid="{CE2C7FB7-1413-40C6-AC82-080E21C90774}"/>
    <cellStyle name="Input 2 2 26 2 3 2 2" xfId="11224" xr:uid="{86579F56-BF6F-465E-9393-BC444D24EB4C}"/>
    <cellStyle name="Input 2 2 26 2 3 2_Volatility" xfId="11225" xr:uid="{7C33C7D7-B48D-4CC4-910F-703D9B733A18}"/>
    <cellStyle name="Input 2 2 26 2 3 3" xfId="11226" xr:uid="{3CB62ED0-6514-4B06-A3BB-039029D25C73}"/>
    <cellStyle name="Input 2 2 26 2 3_Volatility" xfId="11227" xr:uid="{1D1619CC-2A95-4F93-9985-09AE37BCD318}"/>
    <cellStyle name="Input 2 2 26 2 4" xfId="11228" xr:uid="{5BD390BF-1B35-4F03-8ADA-F3D42EE30F1D}"/>
    <cellStyle name="Input 2 2 26 2 4 2" xfId="11229" xr:uid="{2A9ADF7C-8C27-48A7-B0FD-F381885C4F36}"/>
    <cellStyle name="Input 2 2 26 2 4_Volatility" xfId="11230" xr:uid="{A4C73285-401C-42DD-ADE6-561F43F82DAE}"/>
    <cellStyle name="Input 2 2 26 2 5" xfId="11231" xr:uid="{A5586C3E-B293-4E70-9E6C-4D86B0F4C26A}"/>
    <cellStyle name="Input 2 2 26 2_Volatility" xfId="11232" xr:uid="{61415CAF-A58C-4348-AD82-32323B42FBEC}"/>
    <cellStyle name="Input 2 2 26 3" xfId="11233" xr:uid="{69652B2D-9AB5-419B-A35B-03D24D6AC130}"/>
    <cellStyle name="Input 2 2 26 3 2" xfId="11234" xr:uid="{97E1263D-8F23-4D46-862E-9A6B63119AD7}"/>
    <cellStyle name="Input 2 2 26 3 2 2" xfId="11235" xr:uid="{D880E173-14F3-4796-B8B7-7D6681B8A026}"/>
    <cellStyle name="Input 2 2 26 3 2_Volatility" xfId="11236" xr:uid="{A50D000C-8A79-44EF-8679-66B7AAA3E902}"/>
    <cellStyle name="Input 2 2 26 3 3" xfId="11237" xr:uid="{80DFA3D7-6C83-4256-9BFC-E9D5E6FC3A98}"/>
    <cellStyle name="Input 2 2 26 3_Volatility" xfId="11238" xr:uid="{718E3928-D064-487F-A6BA-EA2C2D08C403}"/>
    <cellStyle name="Input 2 2 26 4" xfId="11239" xr:uid="{17721EA7-B3F9-4F43-A80B-F1A296FAFCB8}"/>
    <cellStyle name="Input 2 2 26 4 2" xfId="11240" xr:uid="{F9CA52AF-A8FA-454F-B0D0-7F1182FD823C}"/>
    <cellStyle name="Input 2 2 26 4_Volatility" xfId="11241" xr:uid="{E41F49F3-71F4-47C6-990B-D9729B2861B4}"/>
    <cellStyle name="Input 2 2 26 5" xfId="11242" xr:uid="{34B9DCC8-06BA-4D8C-A378-F99A80821B0C}"/>
    <cellStyle name="Input 2 2 26_Volatility" xfId="11243" xr:uid="{07A50100-DCA6-465A-8C99-C45C5D793EE6}"/>
    <cellStyle name="Input 2 2 27" xfId="11244" xr:uid="{4431A3DF-80A0-4632-89C0-C013AB03D3B6}"/>
    <cellStyle name="Input 2 2 27 2" xfId="11245" xr:uid="{5A5D796C-8DB7-4CA0-A0EF-CF9BAB2CCC9E}"/>
    <cellStyle name="Input 2 2 27 2 2" xfId="11246" xr:uid="{D244593F-15B3-4E69-AD67-FDE639047838}"/>
    <cellStyle name="Input 2 2 27 2 2 2" xfId="11247" xr:uid="{C785F393-3DAD-4043-9DB8-E05C22A3A9C5}"/>
    <cellStyle name="Input 2 2 27 2 2 2 2" xfId="11248" xr:uid="{91FB368D-2C7F-472E-BC37-2C3EAFCCD86F}"/>
    <cellStyle name="Input 2 2 27 2 2 2_Volatility" xfId="11249" xr:uid="{63CA34B2-D1AB-4777-913B-7E62530B6F0F}"/>
    <cellStyle name="Input 2 2 27 2 2 3" xfId="11250" xr:uid="{08AB4845-1E36-4F29-8A3E-4A3D224472D1}"/>
    <cellStyle name="Input 2 2 27 2 2_Volatility" xfId="11251" xr:uid="{73EBDBFA-C1E3-46C1-B019-7855E9AAB934}"/>
    <cellStyle name="Input 2 2 27 2 3" xfId="11252" xr:uid="{0E209D64-C03F-4357-8165-8C5EC31C6698}"/>
    <cellStyle name="Input 2 2 27 2 3 2" xfId="11253" xr:uid="{C966310E-59E7-433C-9585-875BC0250725}"/>
    <cellStyle name="Input 2 2 27 2 3 2 2" xfId="11254" xr:uid="{83F1FB7A-F5B3-4620-9B96-1DC050B20642}"/>
    <cellStyle name="Input 2 2 27 2 3 2_Volatility" xfId="11255" xr:uid="{268EA483-7F2D-4B20-BAAB-8D1056B7D6F7}"/>
    <cellStyle name="Input 2 2 27 2 3 3" xfId="11256" xr:uid="{0B0C77FB-1C57-45AB-91C2-D19E4BE166A6}"/>
    <cellStyle name="Input 2 2 27 2 3_Volatility" xfId="11257" xr:uid="{6BA7490E-7AB2-4921-8F19-A05A972090A0}"/>
    <cellStyle name="Input 2 2 27 2 4" xfId="11258" xr:uid="{D63E3640-C138-4E0E-AB71-781F2897B68D}"/>
    <cellStyle name="Input 2 2 27 2 4 2" xfId="11259" xr:uid="{72838E17-5C91-4137-9275-0F55A22CEE7A}"/>
    <cellStyle name="Input 2 2 27 2 4_Volatility" xfId="11260" xr:uid="{BB59207B-212F-4655-AE54-37A8F55DDB3D}"/>
    <cellStyle name="Input 2 2 27 2 5" xfId="11261" xr:uid="{3A0CE9CD-8BA0-4F61-8E98-0D1945A83CD4}"/>
    <cellStyle name="Input 2 2 27 2_Volatility" xfId="11262" xr:uid="{C139D04B-A421-4234-AF7E-51BC58D91DEB}"/>
    <cellStyle name="Input 2 2 27 3" xfId="11263" xr:uid="{5BD5EB9B-0FDD-40D9-93BE-D7BCAFCBC8F4}"/>
    <cellStyle name="Input 2 2 27 3 2" xfId="11264" xr:uid="{3DC61FFB-39D0-4341-BD9C-855927EAF0AF}"/>
    <cellStyle name="Input 2 2 27 3 2 2" xfId="11265" xr:uid="{5E5395CC-8A1B-44FB-A1D7-B19663104A20}"/>
    <cellStyle name="Input 2 2 27 3 2_Volatility" xfId="11266" xr:uid="{A29C98F1-5E1F-47E4-930F-D97EFA9016FC}"/>
    <cellStyle name="Input 2 2 27 3 3" xfId="11267" xr:uid="{1E9E736B-D671-4AAA-A700-68346FCE4252}"/>
    <cellStyle name="Input 2 2 27 3_Volatility" xfId="11268" xr:uid="{9B1E7906-66E0-4895-A9BA-D3167475BA63}"/>
    <cellStyle name="Input 2 2 27 4" xfId="11269" xr:uid="{DCC25D33-3609-4A14-9C49-C7B3892BB70C}"/>
    <cellStyle name="Input 2 2 27 4 2" xfId="11270" xr:uid="{E716B05D-B5FB-466B-874C-3DF0C7947603}"/>
    <cellStyle name="Input 2 2 27 4_Volatility" xfId="11271" xr:uid="{30AC04C9-A633-42D1-9E64-FD35F2BFC7AC}"/>
    <cellStyle name="Input 2 2 27 5" xfId="11272" xr:uid="{D8FC8194-6D5E-4E41-901D-502C473990CC}"/>
    <cellStyle name="Input 2 2 27_Volatility" xfId="11273" xr:uid="{A09B1EF2-EABB-4639-B8E0-926C9DA7347B}"/>
    <cellStyle name="Input 2 2 28" xfId="11274" xr:uid="{45646FF9-F8F3-474F-AF4E-1216F807AE3F}"/>
    <cellStyle name="Input 2 2 28 2" xfId="11275" xr:uid="{BAC80832-F839-46E5-8FD8-277691F881CD}"/>
    <cellStyle name="Input 2 2 28 2 2" xfId="11276" xr:uid="{F6A7FFC8-1DB2-44A2-AE4A-967DDD2377D9}"/>
    <cellStyle name="Input 2 2 28 2 2 2" xfId="11277" xr:uid="{048068A3-332B-4B7D-A7C6-156624A78D2A}"/>
    <cellStyle name="Input 2 2 28 2 2 2 2" xfId="11278" xr:uid="{4CCFFCD3-1A05-4CB9-A79A-AFA7A1FA9C72}"/>
    <cellStyle name="Input 2 2 28 2 2 2_Volatility" xfId="11279" xr:uid="{DDB7C0A7-8247-4132-BF22-5FB7312817B9}"/>
    <cellStyle name="Input 2 2 28 2 2 3" xfId="11280" xr:uid="{3786C68B-3001-4E43-BB9D-9F771C083829}"/>
    <cellStyle name="Input 2 2 28 2 2_Volatility" xfId="11281" xr:uid="{2C5A9C23-6983-492E-84C9-65F0652EDEE8}"/>
    <cellStyle name="Input 2 2 28 2 3" xfId="11282" xr:uid="{A4915F0E-0B03-44CE-823E-DC137B468A20}"/>
    <cellStyle name="Input 2 2 28 2 3 2" xfId="11283" xr:uid="{1B59CAD5-B920-4857-BB2E-E2C969512BA2}"/>
    <cellStyle name="Input 2 2 28 2 3 2 2" xfId="11284" xr:uid="{5262C3C4-C78F-44C1-AF43-9C0AB41D8FAD}"/>
    <cellStyle name="Input 2 2 28 2 3 2_Volatility" xfId="11285" xr:uid="{BFFCF828-F099-4DDD-9C11-FC3A1D620ACD}"/>
    <cellStyle name="Input 2 2 28 2 3 3" xfId="11286" xr:uid="{F994359F-E3CC-4FF6-AC51-40E7520EED70}"/>
    <cellStyle name="Input 2 2 28 2 3_Volatility" xfId="11287" xr:uid="{EA98153B-731E-40FB-8375-B7B490EE3536}"/>
    <cellStyle name="Input 2 2 28 2 4" xfId="11288" xr:uid="{5A7B4C08-A541-456C-8C80-0FC72BB672E6}"/>
    <cellStyle name="Input 2 2 28 2 4 2" xfId="11289" xr:uid="{F65D1007-781F-449B-AD51-63B00BBFCD01}"/>
    <cellStyle name="Input 2 2 28 2 4_Volatility" xfId="11290" xr:uid="{47D6CE3B-2F9E-47D6-BCA9-F497F3F00B08}"/>
    <cellStyle name="Input 2 2 28 2 5" xfId="11291" xr:uid="{655E3F6D-1DC5-4812-8670-76681040CA2A}"/>
    <cellStyle name="Input 2 2 28 2_Volatility" xfId="11292" xr:uid="{40CFF029-DEBB-4EBC-AD20-EDE0BF8F5CB5}"/>
    <cellStyle name="Input 2 2 28 3" xfId="11293" xr:uid="{B57ED271-FEB3-41E9-A808-7C549E43AC78}"/>
    <cellStyle name="Input 2 2 28 3 2" xfId="11294" xr:uid="{5BA1B353-168A-4A07-B67C-384A4F6283C9}"/>
    <cellStyle name="Input 2 2 28 3 2 2" xfId="11295" xr:uid="{61645B8A-6380-42A9-AFC9-AEB63B61C100}"/>
    <cellStyle name="Input 2 2 28 3 2_Volatility" xfId="11296" xr:uid="{4227E251-0059-4FDD-AD27-61685C797F20}"/>
    <cellStyle name="Input 2 2 28 3 3" xfId="11297" xr:uid="{4E0A4EE8-BC6A-4498-8396-372A626F3FC6}"/>
    <cellStyle name="Input 2 2 28 3_Volatility" xfId="11298" xr:uid="{17A7C3C0-42B7-4887-BDD6-7835ECA36BFF}"/>
    <cellStyle name="Input 2 2 28 4" xfId="11299" xr:uid="{6F940B28-D58F-455C-811C-9B043107BE77}"/>
    <cellStyle name="Input 2 2 28 4 2" xfId="11300" xr:uid="{97F924D3-1581-4092-81DA-59C8FE0F98FF}"/>
    <cellStyle name="Input 2 2 28 4_Volatility" xfId="11301" xr:uid="{0589AD27-9DEA-4041-AB7F-2CB3327B7B83}"/>
    <cellStyle name="Input 2 2 28 5" xfId="11302" xr:uid="{5942D351-C69B-408F-ACAC-94F6D3521F4B}"/>
    <cellStyle name="Input 2 2 28_Volatility" xfId="11303" xr:uid="{07EEE84B-E121-4BE0-91CE-EF89B199BCBE}"/>
    <cellStyle name="Input 2 2 29" xfId="11304" xr:uid="{87CB97A1-9A0D-4B7F-9A45-C6F31274452B}"/>
    <cellStyle name="Input 2 2 29 2" xfId="11305" xr:uid="{CCCACCEE-9777-412C-8CC1-B6B117FAD6D2}"/>
    <cellStyle name="Input 2 2 29 2 2" xfId="11306" xr:uid="{884F12D8-0049-44D8-AC68-AB36EBEC5D42}"/>
    <cellStyle name="Input 2 2 29 2 2 2" xfId="11307" xr:uid="{8F6456AD-6847-43F2-BA25-5BB0A17436E7}"/>
    <cellStyle name="Input 2 2 29 2 2 2 2" xfId="11308" xr:uid="{EC5E977F-ECDF-4570-AC46-5767B6F3D53B}"/>
    <cellStyle name="Input 2 2 29 2 2 2_Volatility" xfId="11309" xr:uid="{32A66825-10EE-4450-BA6D-7B4FD2890C4D}"/>
    <cellStyle name="Input 2 2 29 2 2 3" xfId="11310" xr:uid="{EF432F9B-7A8D-4A2C-9F15-7BE7B014FE9E}"/>
    <cellStyle name="Input 2 2 29 2 2_Volatility" xfId="11311" xr:uid="{A6B49BBB-1D27-48E2-B78A-E07FE6C7A7E7}"/>
    <cellStyle name="Input 2 2 29 2 3" xfId="11312" xr:uid="{A66815B4-AF33-47C5-9354-98A50B925C9B}"/>
    <cellStyle name="Input 2 2 29 2 3 2" xfId="11313" xr:uid="{A47AF9D6-DA63-49BF-B340-101E8CABD8F8}"/>
    <cellStyle name="Input 2 2 29 2 3 2 2" xfId="11314" xr:uid="{0784821C-E3C7-4146-B214-C4AC66C0A40E}"/>
    <cellStyle name="Input 2 2 29 2 3 2_Volatility" xfId="11315" xr:uid="{D97F64A1-7BFB-45B9-A1AE-1FC25EB2E004}"/>
    <cellStyle name="Input 2 2 29 2 3 3" xfId="11316" xr:uid="{6A1F92AC-4EBC-4220-9DFD-BD6B25EB3EFE}"/>
    <cellStyle name="Input 2 2 29 2 3_Volatility" xfId="11317" xr:uid="{68499093-28AF-47F4-BFAF-E2CC3218913D}"/>
    <cellStyle name="Input 2 2 29 2 4" xfId="11318" xr:uid="{C7781322-A15D-495B-889D-1414137225E5}"/>
    <cellStyle name="Input 2 2 29 2 4 2" xfId="11319" xr:uid="{1AEA49F6-19BA-40B6-8659-4D2CA19F1A38}"/>
    <cellStyle name="Input 2 2 29 2 4_Volatility" xfId="11320" xr:uid="{D4F5467E-3326-44E2-90FE-27B95B631FA4}"/>
    <cellStyle name="Input 2 2 29 2 5" xfId="11321" xr:uid="{1F6EF8D0-98B6-4C72-8F34-60FD2A872D1B}"/>
    <cellStyle name="Input 2 2 29 2_Volatility" xfId="11322" xr:uid="{B963404C-8D82-406A-9DDE-EA62BF150824}"/>
    <cellStyle name="Input 2 2 29 3" xfId="11323" xr:uid="{5F63B27E-A12C-48D3-B60C-63ED27474452}"/>
    <cellStyle name="Input 2 2 29 3 2" xfId="11324" xr:uid="{4AF75F3C-78D2-42BF-BE7D-B3207E311939}"/>
    <cellStyle name="Input 2 2 29 3 2 2" xfId="11325" xr:uid="{971D6B61-5A38-4305-80ED-9088139F7972}"/>
    <cellStyle name="Input 2 2 29 3 2_Volatility" xfId="11326" xr:uid="{10743D3D-5BA0-4D22-9DF8-2F48756D7639}"/>
    <cellStyle name="Input 2 2 29 3 3" xfId="11327" xr:uid="{06344F0B-C836-4485-83DC-3CF843F8885B}"/>
    <cellStyle name="Input 2 2 29 3_Volatility" xfId="11328" xr:uid="{130168F7-4531-4C7A-AE71-4AC624CCD502}"/>
    <cellStyle name="Input 2 2 29 4" xfId="11329" xr:uid="{C661C5F6-8066-45CC-9ED5-7ED24113E44A}"/>
    <cellStyle name="Input 2 2 29 4 2" xfId="11330" xr:uid="{C5BB44A4-228B-4139-A6D2-35E1B333AD2A}"/>
    <cellStyle name="Input 2 2 29 4_Volatility" xfId="11331" xr:uid="{467FC5B0-C183-4A1F-8283-337923F940DD}"/>
    <cellStyle name="Input 2 2 29 5" xfId="11332" xr:uid="{B52A1D49-B7EC-4136-A492-3370072AB5F1}"/>
    <cellStyle name="Input 2 2 29_Volatility" xfId="11333" xr:uid="{BEBB7041-4064-4403-9CD1-897B78379ADB}"/>
    <cellStyle name="Input 2 2 3" xfId="11334" xr:uid="{AE97652B-5CC1-4767-8895-9B2C210A1288}"/>
    <cellStyle name="Input 2 2 3 2" xfId="11335" xr:uid="{893CBD06-27FF-48BC-8302-90A55CBB1046}"/>
    <cellStyle name="Input 2 2 3 2 2" xfId="11336" xr:uid="{D0BC07B9-DA0F-40C3-80EF-A61BF4F41C19}"/>
    <cellStyle name="Input 2 2 3 2 2 2" xfId="11337" xr:uid="{9D91CCE5-F9F5-4832-99D3-5099BDB42E14}"/>
    <cellStyle name="Input 2 2 3 2 2 2 2" xfId="11338" xr:uid="{A39CF72F-1989-44BB-8DA0-75F67D7DACCE}"/>
    <cellStyle name="Input 2 2 3 2 2 2_Volatility" xfId="11339" xr:uid="{A7575864-8584-412E-9931-A10695BEB02C}"/>
    <cellStyle name="Input 2 2 3 2 2 3" xfId="11340" xr:uid="{9F955DFB-816C-42BB-B019-D009402538D8}"/>
    <cellStyle name="Input 2 2 3 2 2_Volatility" xfId="11341" xr:uid="{D1E1F0CE-C7B5-4D0B-A61C-5849158B3B53}"/>
    <cellStyle name="Input 2 2 3 2 3" xfId="11342" xr:uid="{5306DF5D-70E2-48CB-849A-15E5B2E212D3}"/>
    <cellStyle name="Input 2 2 3 2 3 2" xfId="11343" xr:uid="{C580EB66-D683-4127-8244-066F0700BAE4}"/>
    <cellStyle name="Input 2 2 3 2 3 2 2" xfId="11344" xr:uid="{19CA71E1-E5C6-4206-82AE-6A9F3D5FA7DE}"/>
    <cellStyle name="Input 2 2 3 2 3 2_Volatility" xfId="11345" xr:uid="{C8970E3D-45A2-48D8-B070-F4F42093A14C}"/>
    <cellStyle name="Input 2 2 3 2 3 3" xfId="11346" xr:uid="{CFE84B26-DDC2-4681-96EE-B46C1982E498}"/>
    <cellStyle name="Input 2 2 3 2 3_Volatility" xfId="11347" xr:uid="{13E6EBDD-3761-41C0-9BE2-F31DF0D8CF88}"/>
    <cellStyle name="Input 2 2 3 2 4" xfId="11348" xr:uid="{D5E86645-0761-4A50-8FD4-836615D22572}"/>
    <cellStyle name="Input 2 2 3 2 4 2" xfId="11349" xr:uid="{A9D56931-1C70-4899-ADED-BC7E10602CC6}"/>
    <cellStyle name="Input 2 2 3 2 4_Volatility" xfId="11350" xr:uid="{FD8A88B3-A593-489A-AADC-18BE1F8D116F}"/>
    <cellStyle name="Input 2 2 3 2 5" xfId="11351" xr:uid="{00FBF416-B205-40EA-9CF4-7C30C89214D6}"/>
    <cellStyle name="Input 2 2 3 2_Volatility" xfId="11352" xr:uid="{50D17C4E-00B1-4EC7-A33A-87C301902C5D}"/>
    <cellStyle name="Input 2 2 3 3" xfId="11353" xr:uid="{ED8E9291-472C-4F94-B905-5549ECC0328F}"/>
    <cellStyle name="Input 2 2 3 3 2" xfId="11354" xr:uid="{F2FD6B61-7B19-492D-BF99-966051965AB8}"/>
    <cellStyle name="Input 2 2 3 3 2 2" xfId="11355" xr:uid="{5269EBC0-7D86-48D4-A967-583E791B367F}"/>
    <cellStyle name="Input 2 2 3 3 2_Volatility" xfId="11356" xr:uid="{BEC307F7-4094-4CE5-A45F-4838C1CCC599}"/>
    <cellStyle name="Input 2 2 3 3 3" xfId="11357" xr:uid="{3E9A7723-1B07-4FC0-B90F-1103CFFB215F}"/>
    <cellStyle name="Input 2 2 3 3_Volatility" xfId="11358" xr:uid="{DD05D8C3-DAC6-475F-A165-B6EA920AF2BB}"/>
    <cellStyle name="Input 2 2 3 4" xfId="11359" xr:uid="{DD918636-F0C4-4093-AC42-8111DD970676}"/>
    <cellStyle name="Input 2 2 3 4 2" xfId="11360" xr:uid="{8F3BF933-E92D-43C0-A977-C66E659E4BDC}"/>
    <cellStyle name="Input 2 2 3 4_Volatility" xfId="11361" xr:uid="{793BDE25-D9E9-45BD-B027-C4CDB1BF7A56}"/>
    <cellStyle name="Input 2 2 3 5" xfId="11362" xr:uid="{130FDB88-0475-4633-98F0-A27DABA7B30E}"/>
    <cellStyle name="Input 2 2 3_Volatility" xfId="11363" xr:uid="{A0BC989C-8FC4-470C-8EB1-74079D498946}"/>
    <cellStyle name="Input 2 2 30" xfId="11364" xr:uid="{3E0F082A-0690-464A-A2A1-45176776C633}"/>
    <cellStyle name="Input 2 2 30 2" xfId="11365" xr:uid="{09AC0A2B-9438-4000-9B6E-879506501F28}"/>
    <cellStyle name="Input 2 2 30 2 2" xfId="11366" xr:uid="{CD9916A9-922B-46EB-89E7-8DD49460545B}"/>
    <cellStyle name="Input 2 2 30 2 2 2" xfId="11367" xr:uid="{7C0691AE-31EB-4DCB-BDFF-C5F2E6BAFC42}"/>
    <cellStyle name="Input 2 2 30 2 2 2 2" xfId="11368" xr:uid="{D688B36B-0D39-4768-9ABD-DC7D6B7430A6}"/>
    <cellStyle name="Input 2 2 30 2 2 2_Volatility" xfId="11369" xr:uid="{7E096AF1-07FB-484A-B0EF-FB138D6E3897}"/>
    <cellStyle name="Input 2 2 30 2 2 3" xfId="11370" xr:uid="{716AA6D7-983A-4D37-A7D5-3DA8BEE2936C}"/>
    <cellStyle name="Input 2 2 30 2 2_Volatility" xfId="11371" xr:uid="{5E5810A9-5AE5-4251-8B0A-B6DF9529B3E9}"/>
    <cellStyle name="Input 2 2 30 2 3" xfId="11372" xr:uid="{9ED6AE11-8D85-43B5-9D0F-E6213164F08B}"/>
    <cellStyle name="Input 2 2 30 2 3 2" xfId="11373" xr:uid="{A5906951-B4EF-4E51-9576-40C87D7E337A}"/>
    <cellStyle name="Input 2 2 30 2 3 2 2" xfId="11374" xr:uid="{75C112BC-70E0-46AB-836F-E97A1CE80332}"/>
    <cellStyle name="Input 2 2 30 2 3 2_Volatility" xfId="11375" xr:uid="{B042CED9-990E-48FA-B44D-D880C0B79169}"/>
    <cellStyle name="Input 2 2 30 2 3 3" xfId="11376" xr:uid="{9E00B726-7664-49A0-8DA2-CBCDC960D72C}"/>
    <cellStyle name="Input 2 2 30 2 3_Volatility" xfId="11377" xr:uid="{5ABA351F-73AF-401D-B062-AD954ABAE202}"/>
    <cellStyle name="Input 2 2 30 2 4" xfId="11378" xr:uid="{56FE16DD-0C16-4FB1-9BF5-750D6EB6C8DC}"/>
    <cellStyle name="Input 2 2 30 2 4 2" xfId="11379" xr:uid="{7074AC9C-2A83-4593-95FD-B5C051F3BA96}"/>
    <cellStyle name="Input 2 2 30 2 4_Volatility" xfId="11380" xr:uid="{51A8D582-5DF6-4ABE-BF62-5A23FAE46AAD}"/>
    <cellStyle name="Input 2 2 30 2 5" xfId="11381" xr:uid="{E307C88E-C02C-4E57-970C-D5DF389F8166}"/>
    <cellStyle name="Input 2 2 30 2_Volatility" xfId="11382" xr:uid="{9A7BFF7E-E4E7-4E91-A314-50F21D850C02}"/>
    <cellStyle name="Input 2 2 30 3" xfId="11383" xr:uid="{0B26DF87-2666-4719-ADE2-3747C428EED7}"/>
    <cellStyle name="Input 2 2 30 3 2" xfId="11384" xr:uid="{3C1BAE00-2901-4C89-86C2-CAB2806917FC}"/>
    <cellStyle name="Input 2 2 30 3 2 2" xfId="11385" xr:uid="{3609274C-6018-412F-9FB0-5AFAA735574A}"/>
    <cellStyle name="Input 2 2 30 3 2_Volatility" xfId="11386" xr:uid="{20ED95E8-93CB-4F4E-AA36-3574B7B894B1}"/>
    <cellStyle name="Input 2 2 30 3 3" xfId="11387" xr:uid="{6DF3F8AE-D72F-45D5-B1DD-2D860364AB93}"/>
    <cellStyle name="Input 2 2 30 3_Volatility" xfId="11388" xr:uid="{EF07E81F-F2F1-405A-A2BE-B7AB9803311F}"/>
    <cellStyle name="Input 2 2 30 4" xfId="11389" xr:uid="{53E95C3E-594E-497A-B859-A58A2886382B}"/>
    <cellStyle name="Input 2 2 30 4 2" xfId="11390" xr:uid="{1B7E2767-746D-44B6-9A3E-B26624479961}"/>
    <cellStyle name="Input 2 2 30 4_Volatility" xfId="11391" xr:uid="{72BFADB7-BFCF-42A2-9F3C-4CD00F3DFD5E}"/>
    <cellStyle name="Input 2 2 30 5" xfId="11392" xr:uid="{74E1E772-3F95-4FC2-9F46-4AC0E9640E7C}"/>
    <cellStyle name="Input 2 2 30_Volatility" xfId="11393" xr:uid="{8A93D477-8D14-4445-810B-FE06295CD1F6}"/>
    <cellStyle name="Input 2 2 31" xfId="11394" xr:uid="{D44C9238-F492-440C-882F-DBC868C7015E}"/>
    <cellStyle name="Input 2 2 31 2" xfId="11395" xr:uid="{6616FB47-FA8E-4F80-A342-56B40C26EB6E}"/>
    <cellStyle name="Input 2 2 31 2 2" xfId="11396" xr:uid="{CF9C4F41-B7E3-4AED-9B40-095DD2D006B4}"/>
    <cellStyle name="Input 2 2 31 2 2 2" xfId="11397" xr:uid="{5EE664A8-8AF7-4D80-B822-9040C01D7992}"/>
    <cellStyle name="Input 2 2 31 2 2 2 2" xfId="11398" xr:uid="{1D85E992-106E-4400-97A4-ECE402B0E610}"/>
    <cellStyle name="Input 2 2 31 2 2 2_Volatility" xfId="11399" xr:uid="{C901B55B-C2D7-4372-A636-7917B4518798}"/>
    <cellStyle name="Input 2 2 31 2 2 3" xfId="11400" xr:uid="{0510082B-D57B-4FFA-990C-E9D12BF18785}"/>
    <cellStyle name="Input 2 2 31 2 2_Volatility" xfId="11401" xr:uid="{5CF6268C-E5E4-473D-B94E-679980503162}"/>
    <cellStyle name="Input 2 2 31 2 3" xfId="11402" xr:uid="{72BB2A26-E724-4748-9528-590FF9EED0BA}"/>
    <cellStyle name="Input 2 2 31 2 3 2" xfId="11403" xr:uid="{883B7FDC-6D67-4173-8215-FA58683891C5}"/>
    <cellStyle name="Input 2 2 31 2 3 2 2" xfId="11404" xr:uid="{3FFFEDEC-392D-46F8-BDF4-3DA9885EDA53}"/>
    <cellStyle name="Input 2 2 31 2 3 2_Volatility" xfId="11405" xr:uid="{48A2CE13-B60C-4EE1-88C8-FCA6A77B6C9D}"/>
    <cellStyle name="Input 2 2 31 2 3 3" xfId="11406" xr:uid="{A25396B7-13E6-4979-99C4-57A2828E46FA}"/>
    <cellStyle name="Input 2 2 31 2 3_Volatility" xfId="11407" xr:uid="{9A20E3A1-F432-4460-9126-699639B64B97}"/>
    <cellStyle name="Input 2 2 31 2 4" xfId="11408" xr:uid="{4206CDD2-D9DD-4B05-9C9A-000234622410}"/>
    <cellStyle name="Input 2 2 31 2 4 2" xfId="11409" xr:uid="{FFE3076A-AFA8-479E-A48A-B819DB24DA53}"/>
    <cellStyle name="Input 2 2 31 2 4_Volatility" xfId="11410" xr:uid="{F6A391DA-6E42-4439-A737-5646939A0082}"/>
    <cellStyle name="Input 2 2 31 2 5" xfId="11411" xr:uid="{58DE57BC-13D0-4678-8F51-9764D060734A}"/>
    <cellStyle name="Input 2 2 31 2_Volatility" xfId="11412" xr:uid="{70085A18-CA62-4322-880C-72021C32701E}"/>
    <cellStyle name="Input 2 2 31 3" xfId="11413" xr:uid="{27F145D2-DD58-4F9E-9443-D153B46C462E}"/>
    <cellStyle name="Input 2 2 31 3 2" xfId="11414" xr:uid="{91C97A60-AB3F-408C-8238-C9F134D7BA02}"/>
    <cellStyle name="Input 2 2 31 3 2 2" xfId="11415" xr:uid="{1310F228-D789-4A8E-B467-3621BBB2C36F}"/>
    <cellStyle name="Input 2 2 31 3 2_Volatility" xfId="11416" xr:uid="{C0696AA4-9A31-4D32-B3B2-F2BE9DAC4ED0}"/>
    <cellStyle name="Input 2 2 31 3 3" xfId="11417" xr:uid="{395C4CDB-526C-4EA3-AED9-8C875065421A}"/>
    <cellStyle name="Input 2 2 31 3_Volatility" xfId="11418" xr:uid="{DD95FEF3-438D-4DDD-9D73-320B396D18F7}"/>
    <cellStyle name="Input 2 2 31 4" xfId="11419" xr:uid="{9FF1747F-0EEE-4CD1-B5C1-D6F8E3F20494}"/>
    <cellStyle name="Input 2 2 31 4 2" xfId="11420" xr:uid="{4D3513B3-2228-4393-A87B-4BDA4CD51F4C}"/>
    <cellStyle name="Input 2 2 31 4_Volatility" xfId="11421" xr:uid="{79CBACA8-2EE0-4BE6-8051-D51757A134F5}"/>
    <cellStyle name="Input 2 2 31 5" xfId="11422" xr:uid="{2C0BD433-432D-4A01-BA4B-247A771EB833}"/>
    <cellStyle name="Input 2 2 31_Volatility" xfId="11423" xr:uid="{245EB24C-4C76-46D1-BA6C-27B89BD16DBD}"/>
    <cellStyle name="Input 2 2 32" xfId="11424" xr:uid="{4BEAF913-10A2-48C2-AD86-0B148E7F39AA}"/>
    <cellStyle name="Input 2 2 32 2" xfId="11425" xr:uid="{CCBEE66E-3741-426A-AF43-96D3D52C88E8}"/>
    <cellStyle name="Input 2 2 32 2 2" xfId="11426" xr:uid="{18D2F994-52E9-4F8F-AFB5-07CFAF5F221F}"/>
    <cellStyle name="Input 2 2 32 2 2 2" xfId="11427" xr:uid="{13424274-2E9D-43E4-9CB1-93F7DCFBD7CF}"/>
    <cellStyle name="Input 2 2 32 2 2 2 2" xfId="11428" xr:uid="{1742A928-5CF7-4C6C-AA26-413A58297596}"/>
    <cellStyle name="Input 2 2 32 2 2 2_Volatility" xfId="11429" xr:uid="{DCEB01BC-7AA5-4488-AB89-3777FDE0A30F}"/>
    <cellStyle name="Input 2 2 32 2 2 3" xfId="11430" xr:uid="{F04467C7-FF6C-4109-B74C-39726670969B}"/>
    <cellStyle name="Input 2 2 32 2 2_Volatility" xfId="11431" xr:uid="{35AD219B-8284-4A03-B28D-D49D6638BF5B}"/>
    <cellStyle name="Input 2 2 32 2 3" xfId="11432" xr:uid="{6AC20009-A401-4A94-9F2D-D95D405461A4}"/>
    <cellStyle name="Input 2 2 32 2 3 2" xfId="11433" xr:uid="{44703DF2-B5BA-4B35-8B98-B42CE859306F}"/>
    <cellStyle name="Input 2 2 32 2 3 2 2" xfId="11434" xr:uid="{7303B420-0520-4B0F-B8A2-D309FCED4734}"/>
    <cellStyle name="Input 2 2 32 2 3 2_Volatility" xfId="11435" xr:uid="{C2199AD0-478D-4C53-9349-27D57DCB8437}"/>
    <cellStyle name="Input 2 2 32 2 3 3" xfId="11436" xr:uid="{ECCE3D9D-8594-4C50-AC9F-8CA681DFC412}"/>
    <cellStyle name="Input 2 2 32 2 3_Volatility" xfId="11437" xr:uid="{AD835E62-BF70-4E5C-B3A8-226E8EA698CB}"/>
    <cellStyle name="Input 2 2 32 2 4" xfId="11438" xr:uid="{E6463A44-1B06-46D8-AE6E-0BF3A2CA2CC9}"/>
    <cellStyle name="Input 2 2 32 2 4 2" xfId="11439" xr:uid="{1880688A-3AD3-4F5B-9353-24EE15B92846}"/>
    <cellStyle name="Input 2 2 32 2 4_Volatility" xfId="11440" xr:uid="{66FD23E0-7984-4509-ACF5-4AA4CBEF76C4}"/>
    <cellStyle name="Input 2 2 32 2 5" xfId="11441" xr:uid="{1DE7D2D3-1A25-480F-B8AB-CF93284565C9}"/>
    <cellStyle name="Input 2 2 32 2_Volatility" xfId="11442" xr:uid="{3E4147D9-7D5A-4182-A7AE-4A0D38EFFEE8}"/>
    <cellStyle name="Input 2 2 32 3" xfId="11443" xr:uid="{4F0B6969-7490-4F8A-927E-60C774EBB75E}"/>
    <cellStyle name="Input 2 2 32 3 2" xfId="11444" xr:uid="{45B6FCBA-4FC3-4EA9-BBF6-4419DA3FEEB1}"/>
    <cellStyle name="Input 2 2 32 3 2 2" xfId="11445" xr:uid="{D6D79E2F-C53E-4C78-8C65-95E22948F37D}"/>
    <cellStyle name="Input 2 2 32 3 2_Volatility" xfId="11446" xr:uid="{852FACBF-B689-460C-B477-9B1AC7D1E474}"/>
    <cellStyle name="Input 2 2 32 3 3" xfId="11447" xr:uid="{FB92C8CB-BD69-4DB8-A48E-DA799B1C393A}"/>
    <cellStyle name="Input 2 2 32 3_Volatility" xfId="11448" xr:uid="{A910F0AA-2526-4193-A290-2864BD9D6862}"/>
    <cellStyle name="Input 2 2 32 4" xfId="11449" xr:uid="{B24738A2-DCB4-4163-BC06-52A1893D669C}"/>
    <cellStyle name="Input 2 2 32 4 2" xfId="11450" xr:uid="{911CFA07-FA52-4DBA-AF70-5C44106514D8}"/>
    <cellStyle name="Input 2 2 32 4_Volatility" xfId="11451" xr:uid="{359AA9F6-6ED3-4820-9F6A-A8CC9762D70A}"/>
    <cellStyle name="Input 2 2 32 5" xfId="11452" xr:uid="{10F46BF7-95A7-4FEE-858E-544A1FBFE935}"/>
    <cellStyle name="Input 2 2 32_Volatility" xfId="11453" xr:uid="{078DFAA0-6827-44AB-8E53-6BB0A4C62C86}"/>
    <cellStyle name="Input 2 2 33" xfId="11454" xr:uid="{200A324D-741E-4D66-B1FB-B5DCD1A1F61A}"/>
    <cellStyle name="Input 2 2 33 2" xfId="11455" xr:uid="{D205FD32-4CBE-4D5A-B063-33F26C8AAF87}"/>
    <cellStyle name="Input 2 2 33 2 2" xfId="11456" xr:uid="{0C1F6130-A764-41AF-9252-A6E54F46E0FE}"/>
    <cellStyle name="Input 2 2 33 2 2 2" xfId="11457" xr:uid="{AEE957A5-3031-4B27-A4B0-DF96EEC97043}"/>
    <cellStyle name="Input 2 2 33 2 2 2 2" xfId="11458" xr:uid="{36762EBC-0FD0-4B4A-B45F-4DA2826DE9D4}"/>
    <cellStyle name="Input 2 2 33 2 2 2_Volatility" xfId="11459" xr:uid="{54E48E21-E6C3-4DAE-95E7-18FA426006D9}"/>
    <cellStyle name="Input 2 2 33 2 2 3" xfId="11460" xr:uid="{2940AC6A-78C4-4767-AA15-50DBFB854D87}"/>
    <cellStyle name="Input 2 2 33 2 2_Volatility" xfId="11461" xr:uid="{AC6BF1D1-F74F-4FEE-B348-05D916624FF9}"/>
    <cellStyle name="Input 2 2 33 2 3" xfId="11462" xr:uid="{58821040-E43F-4FAB-8657-E68660AAB209}"/>
    <cellStyle name="Input 2 2 33 2 3 2" xfId="11463" xr:uid="{38AD66ED-1A80-43F2-A915-B264708BC13C}"/>
    <cellStyle name="Input 2 2 33 2 3 2 2" xfId="11464" xr:uid="{84509086-AB51-4C65-A316-F4AD9181E974}"/>
    <cellStyle name="Input 2 2 33 2 3 2_Volatility" xfId="11465" xr:uid="{7D6BB130-405C-489B-8B54-36183510FC6E}"/>
    <cellStyle name="Input 2 2 33 2 3 3" xfId="11466" xr:uid="{05AA6335-FF43-4792-8F95-322F9630A1EF}"/>
    <cellStyle name="Input 2 2 33 2 3_Volatility" xfId="11467" xr:uid="{E30971D6-8434-43CB-937D-052EB64EFA27}"/>
    <cellStyle name="Input 2 2 33 2 4" xfId="11468" xr:uid="{36F4492C-5560-46B1-8F6F-810249D32028}"/>
    <cellStyle name="Input 2 2 33 2 4 2" xfId="11469" xr:uid="{032B4E35-458F-47EC-873B-9EA6306620A4}"/>
    <cellStyle name="Input 2 2 33 2 4_Volatility" xfId="11470" xr:uid="{703349BB-EACC-4EB8-B7D6-5D009453E0F3}"/>
    <cellStyle name="Input 2 2 33 2 5" xfId="11471" xr:uid="{1659CB76-9953-4FE9-8C6D-4134452D837C}"/>
    <cellStyle name="Input 2 2 33 2_Volatility" xfId="11472" xr:uid="{070C0A01-0808-40B1-84D6-A2DB61317BC2}"/>
    <cellStyle name="Input 2 2 33 3" xfId="11473" xr:uid="{2D22B8B1-0E5B-4817-BFBC-DC640CE421E0}"/>
    <cellStyle name="Input 2 2 33 3 2" xfId="11474" xr:uid="{FCC5FDCE-5DBE-4130-8292-BABAE03436E9}"/>
    <cellStyle name="Input 2 2 33 3 2 2" xfId="11475" xr:uid="{374B6AC5-D041-466E-94E3-62AA5B834AD3}"/>
    <cellStyle name="Input 2 2 33 3 2_Volatility" xfId="11476" xr:uid="{56211323-F81D-4A9E-93F5-1706B89155FB}"/>
    <cellStyle name="Input 2 2 33 3 3" xfId="11477" xr:uid="{47AAB450-AC8B-41D0-848A-861F79FFFAC3}"/>
    <cellStyle name="Input 2 2 33 3_Volatility" xfId="11478" xr:uid="{D45CA431-7865-48BF-925F-6C535BF3376E}"/>
    <cellStyle name="Input 2 2 33 4" xfId="11479" xr:uid="{01F39DD7-EF3C-4938-B047-EC76F664565F}"/>
    <cellStyle name="Input 2 2 33 4 2" xfId="11480" xr:uid="{A9A5FF76-961C-4E18-8408-322218DF2972}"/>
    <cellStyle name="Input 2 2 33 4_Volatility" xfId="11481" xr:uid="{9AB13F87-2028-4481-9CB2-248F4920FD85}"/>
    <cellStyle name="Input 2 2 33 5" xfId="11482" xr:uid="{94899E31-10D1-411C-A5A5-48DCC9840BCC}"/>
    <cellStyle name="Input 2 2 33_Volatility" xfId="11483" xr:uid="{EC09690B-B58F-403D-A258-9AAB74CB497E}"/>
    <cellStyle name="Input 2 2 34" xfId="11484" xr:uid="{94C3F51A-B5A5-465A-830D-E648DA94CACF}"/>
    <cellStyle name="Input 2 2 34 2" xfId="11485" xr:uid="{BB45499A-A1EA-4B88-ADA0-72FC055CEC71}"/>
    <cellStyle name="Input 2 2 34 2 2" xfId="11486" xr:uid="{46006E6E-7D9A-4DAB-B767-E83995AAFA19}"/>
    <cellStyle name="Input 2 2 34 2 2 2" xfId="11487" xr:uid="{DBE686F5-450A-4F84-A6FA-16740B7AE8BE}"/>
    <cellStyle name="Input 2 2 34 2 2 2 2" xfId="11488" xr:uid="{AAA1E33A-280D-4152-8C8F-1B818E454964}"/>
    <cellStyle name="Input 2 2 34 2 2 2_Volatility" xfId="11489" xr:uid="{2C37FCAD-D3C1-4A34-8B65-E9470CE4EBFB}"/>
    <cellStyle name="Input 2 2 34 2 2 3" xfId="11490" xr:uid="{18044C90-DFCC-44F3-9FA6-8CF8A6F644A8}"/>
    <cellStyle name="Input 2 2 34 2 2_Volatility" xfId="11491" xr:uid="{815F010F-A8AF-4DDC-8913-EACAA688FD07}"/>
    <cellStyle name="Input 2 2 34 2 3" xfId="11492" xr:uid="{E198B481-E3AB-4366-B1EC-174EE6874164}"/>
    <cellStyle name="Input 2 2 34 2 3 2" xfId="11493" xr:uid="{AB14CD64-EFD9-45E0-B982-9ACF974106FD}"/>
    <cellStyle name="Input 2 2 34 2 3 2 2" xfId="11494" xr:uid="{4148A971-1F96-4C6C-B33D-BC766DF177E6}"/>
    <cellStyle name="Input 2 2 34 2 3 2_Volatility" xfId="11495" xr:uid="{D803922D-1D6D-42AB-A1FB-42B283FC9E10}"/>
    <cellStyle name="Input 2 2 34 2 3 3" xfId="11496" xr:uid="{393DBCC3-F668-4BF1-8735-4D23CF20FC11}"/>
    <cellStyle name="Input 2 2 34 2 3_Volatility" xfId="11497" xr:uid="{47340FFB-6860-4A15-85E8-A7D3EC5AA293}"/>
    <cellStyle name="Input 2 2 34 2 4" xfId="11498" xr:uid="{B8EC6C38-61D3-4B99-B7E8-C773952D14B2}"/>
    <cellStyle name="Input 2 2 34 2 4 2" xfId="11499" xr:uid="{CAAA2692-04D6-4E53-9D01-EF51A9EC79BB}"/>
    <cellStyle name="Input 2 2 34 2 4_Volatility" xfId="11500" xr:uid="{C36B3BE0-455F-48D1-87CF-A9123D961362}"/>
    <cellStyle name="Input 2 2 34 2 5" xfId="11501" xr:uid="{6AEB96DB-D3CA-4E07-B79E-22898F548FD8}"/>
    <cellStyle name="Input 2 2 34 2_Volatility" xfId="11502" xr:uid="{F22C8389-603B-47CE-A55F-B2EA7EB7203D}"/>
    <cellStyle name="Input 2 2 34 3" xfId="11503" xr:uid="{665EE31F-82D7-4D73-94D1-05804E72260B}"/>
    <cellStyle name="Input 2 2 34 3 2" xfId="11504" xr:uid="{1C41F0D2-186E-44C7-933D-D91A67F7B60D}"/>
    <cellStyle name="Input 2 2 34 3 2 2" xfId="11505" xr:uid="{AC1AA7B0-37AE-4270-9477-F391AF362917}"/>
    <cellStyle name="Input 2 2 34 3 2_Volatility" xfId="11506" xr:uid="{7678DBE8-42F3-4A41-BC63-E9850B099599}"/>
    <cellStyle name="Input 2 2 34 3 3" xfId="11507" xr:uid="{7CC717ED-17B4-4E86-868D-F4563A62C2FD}"/>
    <cellStyle name="Input 2 2 34 3_Volatility" xfId="11508" xr:uid="{0996FDD9-E058-4129-B02D-E43E4CEA99B4}"/>
    <cellStyle name="Input 2 2 34 4" xfId="11509" xr:uid="{27AA21AF-EC23-49DA-9E3F-2C20BE42412A}"/>
    <cellStyle name="Input 2 2 34 4 2" xfId="11510" xr:uid="{BFE2D5F5-478A-427B-BAD6-CA41E18D3A19}"/>
    <cellStyle name="Input 2 2 34 4_Volatility" xfId="11511" xr:uid="{A2D192C6-FC0F-4770-90AE-A4E2E0D0CA8D}"/>
    <cellStyle name="Input 2 2 34 5" xfId="11512" xr:uid="{0E4F04A7-7479-4E18-BC1A-B093D5DA2571}"/>
    <cellStyle name="Input 2 2 34_Volatility" xfId="11513" xr:uid="{AD8B53DD-381A-4DA3-B357-303D02F010B9}"/>
    <cellStyle name="Input 2 2 35" xfId="11514" xr:uid="{C2EE928B-9DE5-4AE0-9A91-C1BEF0972050}"/>
    <cellStyle name="Input 2 2 35 2" xfId="11515" xr:uid="{3A2C9B04-9097-4628-A93D-BC9F100D1A40}"/>
    <cellStyle name="Input 2 2 35 2 2" xfId="11516" xr:uid="{43798F11-50D3-4CF9-B020-9E2FFBFAC08E}"/>
    <cellStyle name="Input 2 2 35 2 2 2" xfId="11517" xr:uid="{9A1ED1E3-15BD-40E1-82CF-9EF9256DE60C}"/>
    <cellStyle name="Input 2 2 35 2 2 2 2" xfId="11518" xr:uid="{45505D40-43DF-4CAB-8349-9A66E9D0F12A}"/>
    <cellStyle name="Input 2 2 35 2 2 2_Volatility" xfId="11519" xr:uid="{3896883A-6F31-4ED6-82CE-0C4F54133CA9}"/>
    <cellStyle name="Input 2 2 35 2 2 3" xfId="11520" xr:uid="{20EEEA95-25F0-467B-9E2F-34D3FDAEC28A}"/>
    <cellStyle name="Input 2 2 35 2 2_Volatility" xfId="11521" xr:uid="{DFD60C56-5835-43D8-A437-56390D97B1E5}"/>
    <cellStyle name="Input 2 2 35 2 3" xfId="11522" xr:uid="{6A380AE9-EA9D-44DD-A2F3-334D752FB976}"/>
    <cellStyle name="Input 2 2 35 2 3 2" xfId="11523" xr:uid="{457C0F93-0072-46F1-AD78-A304C03F64C5}"/>
    <cellStyle name="Input 2 2 35 2 3 2 2" xfId="11524" xr:uid="{A25B20B0-75A1-4584-87AA-B89B76E36A86}"/>
    <cellStyle name="Input 2 2 35 2 3 2_Volatility" xfId="11525" xr:uid="{D555799B-037C-408B-B34F-D96B05B49431}"/>
    <cellStyle name="Input 2 2 35 2 3 3" xfId="11526" xr:uid="{9C7EA45B-7518-448D-8088-F9CC8300CFF5}"/>
    <cellStyle name="Input 2 2 35 2 3_Volatility" xfId="11527" xr:uid="{0DE53548-989E-41BD-9C5D-1BBB4D775222}"/>
    <cellStyle name="Input 2 2 35 2 4" xfId="11528" xr:uid="{0206C0A9-C6F6-400D-80D1-3707E11AC6D4}"/>
    <cellStyle name="Input 2 2 35 2 4 2" xfId="11529" xr:uid="{D00562C6-7B08-41F7-83F9-7528C8DB79C7}"/>
    <cellStyle name="Input 2 2 35 2 4_Volatility" xfId="11530" xr:uid="{2D88ABC5-1271-40E2-84D4-01CC2E501DB8}"/>
    <cellStyle name="Input 2 2 35 2 5" xfId="11531" xr:uid="{164DC42D-0E0B-437F-BC3E-E7FF790703E3}"/>
    <cellStyle name="Input 2 2 35 2_Volatility" xfId="11532" xr:uid="{D3768376-188B-4E9B-B368-3EE7E9BE1A54}"/>
    <cellStyle name="Input 2 2 35 3" xfId="11533" xr:uid="{98D2CFF3-62A5-424B-8323-8ABADAE99D88}"/>
    <cellStyle name="Input 2 2 35 3 2" xfId="11534" xr:uid="{FE59DC2E-5071-4101-ACD1-2FDF6BA15B02}"/>
    <cellStyle name="Input 2 2 35 3 2 2" xfId="11535" xr:uid="{5C61E25C-35E9-43C3-92CB-54F344B5DF45}"/>
    <cellStyle name="Input 2 2 35 3 2_Volatility" xfId="11536" xr:uid="{42386491-5E1B-4F65-81E2-360BA262C561}"/>
    <cellStyle name="Input 2 2 35 3 3" xfId="11537" xr:uid="{FBB21DDE-38D6-40CE-9D83-143239A26038}"/>
    <cellStyle name="Input 2 2 35 3_Volatility" xfId="11538" xr:uid="{967C3E9A-BC85-4214-8795-D76F0525C93A}"/>
    <cellStyle name="Input 2 2 35 4" xfId="11539" xr:uid="{1712C403-8BF4-47A4-A370-A417E00E4B12}"/>
    <cellStyle name="Input 2 2 35 4 2" xfId="11540" xr:uid="{1FF1DAC0-BCC8-42D2-A586-50D925B7C7F4}"/>
    <cellStyle name="Input 2 2 35 4_Volatility" xfId="11541" xr:uid="{1B732534-AEDE-4B40-A17D-D6073F91C710}"/>
    <cellStyle name="Input 2 2 35 5" xfId="11542" xr:uid="{26E84148-1B4C-4DE0-B2F5-0141D95C348B}"/>
    <cellStyle name="Input 2 2 35_Volatility" xfId="11543" xr:uid="{1049189C-870A-4B75-8A3A-5F77452D99F8}"/>
    <cellStyle name="Input 2 2 36" xfId="11544" xr:uid="{2E73DC30-7DD1-482F-8476-249ABA7D4889}"/>
    <cellStyle name="Input 2 2 36 2" xfId="11545" xr:uid="{3DDB7917-220C-497C-8606-31261415307D}"/>
    <cellStyle name="Input 2 2 36 2 2" xfId="11546" xr:uid="{3388CEBA-2664-4DA5-9D91-22F26116D0B5}"/>
    <cellStyle name="Input 2 2 36 2 2 2" xfId="11547" xr:uid="{7FFFAB2B-EB94-4664-BD88-398971667DB3}"/>
    <cellStyle name="Input 2 2 36 2 2 2 2" xfId="11548" xr:uid="{162E6569-EB37-449B-9CE1-D4EC0CB6EABA}"/>
    <cellStyle name="Input 2 2 36 2 2 2_Volatility" xfId="11549" xr:uid="{8ABFC201-6FCE-47CC-9DEB-38BD4D210A5F}"/>
    <cellStyle name="Input 2 2 36 2 2 3" xfId="11550" xr:uid="{F3657F4B-CEEC-459C-A975-3F82CF825916}"/>
    <cellStyle name="Input 2 2 36 2 2_Volatility" xfId="11551" xr:uid="{52461F4F-9136-498D-8E4D-63E8D0AD7E07}"/>
    <cellStyle name="Input 2 2 36 2 3" xfId="11552" xr:uid="{A5A39FD3-491D-4B7D-9939-EDBDF1F106B8}"/>
    <cellStyle name="Input 2 2 36 2 3 2" xfId="11553" xr:uid="{430A3343-C11B-49C2-AE95-56EA24F7DEAE}"/>
    <cellStyle name="Input 2 2 36 2 3 2 2" xfId="11554" xr:uid="{F5627421-7281-4231-8AD9-BA0F77281F35}"/>
    <cellStyle name="Input 2 2 36 2 3 2_Volatility" xfId="11555" xr:uid="{208C08A1-E77E-4EC2-A124-F2A7592616E7}"/>
    <cellStyle name="Input 2 2 36 2 3 3" xfId="11556" xr:uid="{7A2078CD-A56C-4B8F-9FCD-070877AF8E56}"/>
    <cellStyle name="Input 2 2 36 2 3_Volatility" xfId="11557" xr:uid="{5FAF35E1-4419-49F2-A687-2F7E410171B3}"/>
    <cellStyle name="Input 2 2 36 2 4" xfId="11558" xr:uid="{553315BA-E8A2-46D0-B15B-D4CB5175A5D7}"/>
    <cellStyle name="Input 2 2 36 2 4 2" xfId="11559" xr:uid="{AB512859-884D-4A63-B4AC-1282EA2DF1C5}"/>
    <cellStyle name="Input 2 2 36 2 4_Volatility" xfId="11560" xr:uid="{808C259F-2F47-4BC2-8956-E1542938E3CE}"/>
    <cellStyle name="Input 2 2 36 2 5" xfId="11561" xr:uid="{3774A85E-8014-4C3D-BC35-E8ACFBC3F80A}"/>
    <cellStyle name="Input 2 2 36 2_Volatility" xfId="11562" xr:uid="{9FF35D8A-E5FA-4F16-A405-A7E98AB2B380}"/>
    <cellStyle name="Input 2 2 36 3" xfId="11563" xr:uid="{521A638B-F5AB-446E-A251-59E3F8C28B4A}"/>
    <cellStyle name="Input 2 2 36 3 2" xfId="11564" xr:uid="{B99687B2-6E0F-4D71-83BA-D293FB099D01}"/>
    <cellStyle name="Input 2 2 36 3 2 2" xfId="11565" xr:uid="{0F3C57B9-38FE-463A-B0B9-35205B95DCF8}"/>
    <cellStyle name="Input 2 2 36 3 2_Volatility" xfId="11566" xr:uid="{0BA2C3B2-FE4C-4FFA-A846-90A9FE8732BD}"/>
    <cellStyle name="Input 2 2 36 3 3" xfId="11567" xr:uid="{2EC9798E-BD02-42F4-B77B-7055EB464D9E}"/>
    <cellStyle name="Input 2 2 36 3_Volatility" xfId="11568" xr:uid="{2F352423-BC3F-4829-B060-DD798C1B82CC}"/>
    <cellStyle name="Input 2 2 36 4" xfId="11569" xr:uid="{11A6F269-3330-4F53-B90B-6FB6437A8B69}"/>
    <cellStyle name="Input 2 2 36 4 2" xfId="11570" xr:uid="{58F3D271-CCB5-4704-BE65-66FA9E55D3A7}"/>
    <cellStyle name="Input 2 2 36 4_Volatility" xfId="11571" xr:uid="{937ADC03-F38E-4C94-A4CB-06880649D75D}"/>
    <cellStyle name="Input 2 2 36 5" xfId="11572" xr:uid="{C0CA387F-3F8A-4A3D-B75F-234647631890}"/>
    <cellStyle name="Input 2 2 36_Volatility" xfId="11573" xr:uid="{9F8E9820-8136-4EFC-A647-50F233B3A184}"/>
    <cellStyle name="Input 2 2 37" xfId="11574" xr:uid="{856CD0BF-FDC8-4748-9D00-49EC81D8243E}"/>
    <cellStyle name="Input 2 2 37 2" xfId="11575" xr:uid="{82C2F9BA-9905-45F7-94F2-38BECF6DDC13}"/>
    <cellStyle name="Input 2 2 37 2 2" xfId="11576" xr:uid="{68504368-9FB3-4661-A5A5-C0619949C25F}"/>
    <cellStyle name="Input 2 2 37 2 2 2" xfId="11577" xr:uid="{65240D13-389D-4BE7-9C3E-8F12D18C9592}"/>
    <cellStyle name="Input 2 2 37 2 2 2 2" xfId="11578" xr:uid="{21749F40-92DD-4A17-A702-471717DFB9C3}"/>
    <cellStyle name="Input 2 2 37 2 2 2_Volatility" xfId="11579" xr:uid="{3FF8DAA6-5E38-4B83-BF2D-9A6DD3A6024C}"/>
    <cellStyle name="Input 2 2 37 2 2 3" xfId="11580" xr:uid="{41E70CC3-56B8-4795-BDA5-C231A6925B1C}"/>
    <cellStyle name="Input 2 2 37 2 2_Volatility" xfId="11581" xr:uid="{C5834F41-B40D-4986-8EEC-4572978ABA62}"/>
    <cellStyle name="Input 2 2 37 2 3" xfId="11582" xr:uid="{C265216A-9602-4ADD-B37A-803B9F0089B5}"/>
    <cellStyle name="Input 2 2 37 2 3 2" xfId="11583" xr:uid="{4C9A06F7-9B46-4378-9B7B-EF53D80568D0}"/>
    <cellStyle name="Input 2 2 37 2 3 2 2" xfId="11584" xr:uid="{84772CEA-2A09-40E5-86D5-CD1A498C340A}"/>
    <cellStyle name="Input 2 2 37 2 3 2_Volatility" xfId="11585" xr:uid="{9273064A-50E8-48AB-81D6-7C2CDB96ACF3}"/>
    <cellStyle name="Input 2 2 37 2 3 3" xfId="11586" xr:uid="{9B4924E7-2B72-4DD9-901C-2CDB7039CD7F}"/>
    <cellStyle name="Input 2 2 37 2 3_Volatility" xfId="11587" xr:uid="{78763996-6349-423D-AC8F-4A3562B1055F}"/>
    <cellStyle name="Input 2 2 37 2 4" xfId="11588" xr:uid="{B87B5A44-B882-461D-A8C7-B738E5EFBE84}"/>
    <cellStyle name="Input 2 2 37 2 4 2" xfId="11589" xr:uid="{8211A80F-FB12-4058-A04A-515D951F4443}"/>
    <cellStyle name="Input 2 2 37 2 4_Volatility" xfId="11590" xr:uid="{D186D571-4139-49D3-BEF7-73CEC9E2C9AF}"/>
    <cellStyle name="Input 2 2 37 2 5" xfId="11591" xr:uid="{F5663FE1-79B0-47B5-B25C-82C3A2205BAD}"/>
    <cellStyle name="Input 2 2 37 2_Volatility" xfId="11592" xr:uid="{218A02D1-AE9A-4A9D-955F-AF84D671C380}"/>
    <cellStyle name="Input 2 2 37 3" xfId="11593" xr:uid="{0047BAF2-09BB-4431-9B2F-42B427F7EBE6}"/>
    <cellStyle name="Input 2 2 37 3 2" xfId="11594" xr:uid="{CBF0C0F8-DD15-4573-9263-0B2A5890AA87}"/>
    <cellStyle name="Input 2 2 37 3 2 2" xfId="11595" xr:uid="{126AF059-ECB3-4F03-9146-7D3830F3D970}"/>
    <cellStyle name="Input 2 2 37 3 2_Volatility" xfId="11596" xr:uid="{40B5455C-DF01-4743-881B-0AB2C393C23D}"/>
    <cellStyle name="Input 2 2 37 3 3" xfId="11597" xr:uid="{B6DC05B9-A1A3-4C16-9DE0-56D1BA5A7035}"/>
    <cellStyle name="Input 2 2 37 3_Volatility" xfId="11598" xr:uid="{4A736F6B-1968-472E-A941-E54FD56E75A7}"/>
    <cellStyle name="Input 2 2 37 4" xfId="11599" xr:uid="{C8FB696F-8F93-424F-A885-77E9A52C1B8A}"/>
    <cellStyle name="Input 2 2 37 4 2" xfId="11600" xr:uid="{69610B98-6B06-4676-98F0-272E0CE54ACC}"/>
    <cellStyle name="Input 2 2 37 4_Volatility" xfId="11601" xr:uid="{607F61B5-C3A9-40DC-A99E-AD4A9325ADC5}"/>
    <cellStyle name="Input 2 2 37 5" xfId="11602" xr:uid="{5E00F78B-BFD6-4F77-B09C-146A61950A6D}"/>
    <cellStyle name="Input 2 2 37_Volatility" xfId="11603" xr:uid="{3C282EDB-A782-4290-ABF6-C1500C0A516D}"/>
    <cellStyle name="Input 2 2 38" xfId="11604" xr:uid="{0B011FA8-E475-427B-A093-F3AEB99A802E}"/>
    <cellStyle name="Input 2 2 38 2" xfId="11605" xr:uid="{C38F2638-0EB4-4668-B5E0-4908711F721F}"/>
    <cellStyle name="Input 2 2 38 2 2" xfId="11606" xr:uid="{F9DCEC18-018C-43BE-AC4F-246B96061BCF}"/>
    <cellStyle name="Input 2 2 38 2 2 2" xfId="11607" xr:uid="{41F21810-09A2-4CC6-B8EE-B414A837B516}"/>
    <cellStyle name="Input 2 2 38 2 2 2 2" xfId="11608" xr:uid="{E1AB50D2-6641-4BEA-A2D3-2FE6BB16986E}"/>
    <cellStyle name="Input 2 2 38 2 2 2_Volatility" xfId="11609" xr:uid="{7A10D7BE-7323-4600-AAEF-AC67275997B2}"/>
    <cellStyle name="Input 2 2 38 2 2 3" xfId="11610" xr:uid="{69156391-09C5-4119-88A2-01A30351E0DB}"/>
    <cellStyle name="Input 2 2 38 2 2_Volatility" xfId="11611" xr:uid="{741E8437-869D-4207-8D9D-8EB6BC6B5A41}"/>
    <cellStyle name="Input 2 2 38 2 3" xfId="11612" xr:uid="{FB482DA3-57EF-40DB-9638-DC24F81087D7}"/>
    <cellStyle name="Input 2 2 38 2 3 2" xfId="11613" xr:uid="{DD49DF78-E26B-4B47-9867-8B1E56D289AF}"/>
    <cellStyle name="Input 2 2 38 2 3 2 2" xfId="11614" xr:uid="{0666ACDC-290B-441E-B036-05C338632009}"/>
    <cellStyle name="Input 2 2 38 2 3 2_Volatility" xfId="11615" xr:uid="{DC54C20B-D47B-4E57-8A50-171532FFCFED}"/>
    <cellStyle name="Input 2 2 38 2 3 3" xfId="11616" xr:uid="{78F0F748-D70F-4260-96DE-85825EFDB8F3}"/>
    <cellStyle name="Input 2 2 38 2 3_Volatility" xfId="11617" xr:uid="{9852F1FD-A99B-4D1B-9DA6-53163220DB95}"/>
    <cellStyle name="Input 2 2 38 2 4" xfId="11618" xr:uid="{C17DFB4D-A980-46C6-A7EF-B9C0F68CC55E}"/>
    <cellStyle name="Input 2 2 38 2 4 2" xfId="11619" xr:uid="{C05CB29D-8F2A-4CD2-8771-36D6E9C6D6A5}"/>
    <cellStyle name="Input 2 2 38 2 4_Volatility" xfId="11620" xr:uid="{87A62922-A7BD-4B2D-8E07-10CD8C9CDEAD}"/>
    <cellStyle name="Input 2 2 38 2 5" xfId="11621" xr:uid="{4E0F1626-6A77-45D8-8439-150095A82F0C}"/>
    <cellStyle name="Input 2 2 38 2_Volatility" xfId="11622" xr:uid="{CD40583D-26F7-4F5A-A7A1-CFB48C2CF4FB}"/>
    <cellStyle name="Input 2 2 38 3" xfId="11623" xr:uid="{3AAF135E-9BA7-469F-918F-EB5E1EC3734D}"/>
    <cellStyle name="Input 2 2 38 3 2" xfId="11624" xr:uid="{A5F06A12-666E-4164-986E-B669D9B884D6}"/>
    <cellStyle name="Input 2 2 38 3 2 2" xfId="11625" xr:uid="{8166A643-46B7-40AE-96DF-9E95D253C254}"/>
    <cellStyle name="Input 2 2 38 3 2_Volatility" xfId="11626" xr:uid="{4D4B21DF-283D-47FF-AD0A-BBA1D592DA51}"/>
    <cellStyle name="Input 2 2 38 3 3" xfId="11627" xr:uid="{8B4DB418-BBD5-4B84-8CB0-D2A4D8268767}"/>
    <cellStyle name="Input 2 2 38 3_Volatility" xfId="11628" xr:uid="{1FE6FFA3-A3D1-4706-8BFB-725A7712BC8F}"/>
    <cellStyle name="Input 2 2 38 4" xfId="11629" xr:uid="{310B453E-2750-4CBD-985B-0BE954F21E76}"/>
    <cellStyle name="Input 2 2 38 4 2" xfId="11630" xr:uid="{0ABF557D-9526-4E38-BB76-2CE6F5780C1F}"/>
    <cellStyle name="Input 2 2 38 4_Volatility" xfId="11631" xr:uid="{1F3D9433-A45A-49EB-945D-1E2FAC6A8733}"/>
    <cellStyle name="Input 2 2 38 5" xfId="11632" xr:uid="{39353F51-6B7E-4584-8323-6A49366EB58B}"/>
    <cellStyle name="Input 2 2 38_Volatility" xfId="11633" xr:uid="{9A80D822-2E8E-426E-AC49-4726D169301B}"/>
    <cellStyle name="Input 2 2 39" xfId="11634" xr:uid="{E49A3CC6-A166-4ACE-AE89-F0A4FB308E02}"/>
    <cellStyle name="Input 2 2 39 2" xfId="11635" xr:uid="{EE10E7B6-69AF-4F37-8710-3E7D41193DF2}"/>
    <cellStyle name="Input 2 2 39 2 2" xfId="11636" xr:uid="{3091BA9B-7D59-420D-9363-3E9888B5B753}"/>
    <cellStyle name="Input 2 2 39 2 2 2" xfId="11637" xr:uid="{B162E1D0-2706-4450-9014-56D2E95CDA15}"/>
    <cellStyle name="Input 2 2 39 2 2 2 2" xfId="11638" xr:uid="{5701884C-293F-476F-986D-CF80A4D2CCD3}"/>
    <cellStyle name="Input 2 2 39 2 2 2_Volatility" xfId="11639" xr:uid="{05BF08C8-3CE7-4268-9A30-BF729442F0F4}"/>
    <cellStyle name="Input 2 2 39 2 2 3" xfId="11640" xr:uid="{077B4F04-33C4-4378-9CF4-CAFC44DDAA55}"/>
    <cellStyle name="Input 2 2 39 2 2_Volatility" xfId="11641" xr:uid="{66E4703F-2C60-4AFA-BE9E-7320D4173A27}"/>
    <cellStyle name="Input 2 2 39 2 3" xfId="11642" xr:uid="{3B02E9A9-B6A1-421B-874D-49154B73300D}"/>
    <cellStyle name="Input 2 2 39 2 3 2" xfId="11643" xr:uid="{E35E47CC-4474-45D9-A6FE-5C45143473B2}"/>
    <cellStyle name="Input 2 2 39 2 3 2 2" xfId="11644" xr:uid="{4229A6D1-B129-45DB-91EC-703B0FEFE42C}"/>
    <cellStyle name="Input 2 2 39 2 3 2_Volatility" xfId="11645" xr:uid="{3240F7B4-CD48-4A54-A1CE-061C80BDF802}"/>
    <cellStyle name="Input 2 2 39 2 3 3" xfId="11646" xr:uid="{3FB13A1B-CC16-4E0A-96D2-265ACDD51388}"/>
    <cellStyle name="Input 2 2 39 2 3_Volatility" xfId="11647" xr:uid="{21347A49-BFF9-45A9-A15D-3645539AA375}"/>
    <cellStyle name="Input 2 2 39 2 4" xfId="11648" xr:uid="{C7CF2430-E111-4BF9-AF07-E99774750EAA}"/>
    <cellStyle name="Input 2 2 39 2 4 2" xfId="11649" xr:uid="{CB97DC0E-5E84-40D1-96C5-E4AB429898CB}"/>
    <cellStyle name="Input 2 2 39 2 4_Volatility" xfId="11650" xr:uid="{340B6CEB-723C-499D-9AE8-F9B8F5CF2524}"/>
    <cellStyle name="Input 2 2 39 2 5" xfId="11651" xr:uid="{565DFF24-4727-4C0B-82BC-204C1E6E7F86}"/>
    <cellStyle name="Input 2 2 39 2_Volatility" xfId="11652" xr:uid="{A2483066-6178-4DC7-BA9E-F1C1CB3F7B8C}"/>
    <cellStyle name="Input 2 2 39 3" xfId="11653" xr:uid="{D134917B-EB70-4B45-9BA8-DD93C5BD2E84}"/>
    <cellStyle name="Input 2 2 39 3 2" xfId="11654" xr:uid="{E5556430-4F54-4144-8FAB-EF61ED515767}"/>
    <cellStyle name="Input 2 2 39 3 2 2" xfId="11655" xr:uid="{A70E8BD7-2490-417F-A244-5F6705A0B792}"/>
    <cellStyle name="Input 2 2 39 3 2_Volatility" xfId="11656" xr:uid="{6E4DC682-4A2E-4C6C-A08D-33CEA8637F9C}"/>
    <cellStyle name="Input 2 2 39 3 3" xfId="11657" xr:uid="{34E5CE75-EF72-4D83-8940-EE212843A329}"/>
    <cellStyle name="Input 2 2 39 3_Volatility" xfId="11658" xr:uid="{0B6DB604-3BCA-4A4D-8599-295119DF5501}"/>
    <cellStyle name="Input 2 2 39 4" xfId="11659" xr:uid="{DAC420F6-610B-444D-8B29-99436C9C7528}"/>
    <cellStyle name="Input 2 2 39 4 2" xfId="11660" xr:uid="{ECD64729-E54B-4232-92BC-F5B367D298CA}"/>
    <cellStyle name="Input 2 2 39 4_Volatility" xfId="11661" xr:uid="{9B2B517A-254D-42E0-80F8-576E38064561}"/>
    <cellStyle name="Input 2 2 39 5" xfId="11662" xr:uid="{7843B8D8-94B7-4AC2-B4EA-0E80C69D0365}"/>
    <cellStyle name="Input 2 2 39_Volatility" xfId="11663" xr:uid="{6AE13365-FB84-4D1C-9008-4092FE30469F}"/>
    <cellStyle name="Input 2 2 4" xfId="11664" xr:uid="{DA189158-4C45-43DB-88A6-79BC9A513A91}"/>
    <cellStyle name="Input 2 2 4 2" xfId="11665" xr:uid="{97E6FC8E-D52B-4774-B6D7-0C2DFCACC905}"/>
    <cellStyle name="Input 2 2 4 2 2" xfId="11666" xr:uid="{58B60011-C170-4C29-91E6-BEAE5000E2E3}"/>
    <cellStyle name="Input 2 2 4 2 2 2" xfId="11667" xr:uid="{8263B727-8C9F-4FED-8F1D-70853E4B05A6}"/>
    <cellStyle name="Input 2 2 4 2 2 2 2" xfId="11668" xr:uid="{1E7E2D43-F3E5-4A0A-8266-5CB7658E09B1}"/>
    <cellStyle name="Input 2 2 4 2 2 2_Volatility" xfId="11669" xr:uid="{2CCCFE68-C3B6-4D58-BBD8-38A01A91808B}"/>
    <cellStyle name="Input 2 2 4 2 2 3" xfId="11670" xr:uid="{1B691123-232E-42AF-B8E9-A0F9DC4ACE9A}"/>
    <cellStyle name="Input 2 2 4 2 2_Volatility" xfId="11671" xr:uid="{6A07E51E-F2EB-458C-8578-717D129DB828}"/>
    <cellStyle name="Input 2 2 4 2 3" xfId="11672" xr:uid="{30E990E7-202D-4E64-95E7-C9E11606C43B}"/>
    <cellStyle name="Input 2 2 4 2 3 2" xfId="11673" xr:uid="{E31E1F17-21AD-4CFB-B40D-CFE6C39D1CFC}"/>
    <cellStyle name="Input 2 2 4 2 3 2 2" xfId="11674" xr:uid="{B2EECBDD-5B65-48AC-89F2-07100B0C9C0B}"/>
    <cellStyle name="Input 2 2 4 2 3 2_Volatility" xfId="11675" xr:uid="{5927A011-46D5-4B08-95BA-510041647495}"/>
    <cellStyle name="Input 2 2 4 2 3 3" xfId="11676" xr:uid="{CCDA66F7-1A46-4560-884F-077E619CE9A3}"/>
    <cellStyle name="Input 2 2 4 2 3_Volatility" xfId="11677" xr:uid="{910CB94E-705E-48BD-9511-AE4481DECF12}"/>
    <cellStyle name="Input 2 2 4 2 4" xfId="11678" xr:uid="{DB16CF31-3149-4945-934A-4898F89C6303}"/>
    <cellStyle name="Input 2 2 4 2 4 2" xfId="11679" xr:uid="{91743372-C85F-4CC7-8C41-9E5B090B4F3C}"/>
    <cellStyle name="Input 2 2 4 2 4_Volatility" xfId="11680" xr:uid="{92DD3D3C-83D9-4C14-9D0C-FF18DA475299}"/>
    <cellStyle name="Input 2 2 4 2 5" xfId="11681" xr:uid="{B3EE800E-75E6-4910-B383-B6F314624CF0}"/>
    <cellStyle name="Input 2 2 4 2_Volatility" xfId="11682" xr:uid="{206DED1F-AAAB-4EDC-92E2-179786696A9A}"/>
    <cellStyle name="Input 2 2 4 3" xfId="11683" xr:uid="{38B66007-2C08-4B3B-9711-D561D732B52F}"/>
    <cellStyle name="Input 2 2 4 3 2" xfId="11684" xr:uid="{0024E89B-3B30-49F9-8EB9-486A110973ED}"/>
    <cellStyle name="Input 2 2 4 3 2 2" xfId="11685" xr:uid="{43422E49-7975-400C-BBDE-A08ED5333D3B}"/>
    <cellStyle name="Input 2 2 4 3 2_Volatility" xfId="11686" xr:uid="{2C29C723-39BD-4B3A-A6DB-827F4117703C}"/>
    <cellStyle name="Input 2 2 4 3 3" xfId="11687" xr:uid="{20A60E0D-C005-455D-85D3-A2F11AC15E67}"/>
    <cellStyle name="Input 2 2 4 3_Volatility" xfId="11688" xr:uid="{6565B269-E065-41C6-A56A-8653C59A375D}"/>
    <cellStyle name="Input 2 2 4 4" xfId="11689" xr:uid="{2C7DC5B3-DF88-48D6-B4EE-482EC65B4F39}"/>
    <cellStyle name="Input 2 2 4 4 2" xfId="11690" xr:uid="{923C7629-3C82-4BA5-810B-9562C125FFEA}"/>
    <cellStyle name="Input 2 2 4 4_Volatility" xfId="11691" xr:uid="{4D81D127-9596-41F2-A5DC-D29393A753C6}"/>
    <cellStyle name="Input 2 2 4 5" xfId="11692" xr:uid="{2B8FA2F8-A736-4FF5-A836-A83C64F84106}"/>
    <cellStyle name="Input 2 2 4_Volatility" xfId="11693" xr:uid="{13740515-6299-46E9-B1A9-7D30641E2BD2}"/>
    <cellStyle name="Input 2 2 40" xfId="11694" xr:uid="{EFEAEBCA-9AB0-48E8-A5CA-B848446A0818}"/>
    <cellStyle name="Input 2 2 40 2" xfId="11695" xr:uid="{3C6ABD25-9A6A-44EA-8209-1025C49EC734}"/>
    <cellStyle name="Input 2 2 40 2 2" xfId="11696" xr:uid="{B3DAD030-9FEE-41B5-9209-CC5B80845DBD}"/>
    <cellStyle name="Input 2 2 40 2 2 2" xfId="11697" xr:uid="{E383D08D-A243-4E63-B5E8-65626F1E6FDA}"/>
    <cellStyle name="Input 2 2 40 2 2 2 2" xfId="11698" xr:uid="{D6DA1ADD-F697-422A-8A95-C940A9B7A90A}"/>
    <cellStyle name="Input 2 2 40 2 2 2_Volatility" xfId="11699" xr:uid="{5FFFBA92-C956-4433-8902-7798F68108D6}"/>
    <cellStyle name="Input 2 2 40 2 2 3" xfId="11700" xr:uid="{F51B6B5E-70F7-480E-BA0A-FF52E4E25901}"/>
    <cellStyle name="Input 2 2 40 2 2_Volatility" xfId="11701" xr:uid="{0300183B-6D88-4FC9-8EE1-4903979EC30E}"/>
    <cellStyle name="Input 2 2 40 2 3" xfId="11702" xr:uid="{B14EF636-8342-4056-BDF8-1436C3A4E70A}"/>
    <cellStyle name="Input 2 2 40 2 3 2" xfId="11703" xr:uid="{3410CBEA-3520-4195-8F3A-B3AEC2714EE6}"/>
    <cellStyle name="Input 2 2 40 2 3 2 2" xfId="11704" xr:uid="{5E9CE449-2E11-413D-971F-847EC7D4CAD0}"/>
    <cellStyle name="Input 2 2 40 2 3 2_Volatility" xfId="11705" xr:uid="{4E99C964-54AF-4908-87E2-C97C6D62E160}"/>
    <cellStyle name="Input 2 2 40 2 3 3" xfId="11706" xr:uid="{E965EC56-E118-4E2C-A426-8677CA2E8C40}"/>
    <cellStyle name="Input 2 2 40 2 3_Volatility" xfId="11707" xr:uid="{32856972-045C-4DAB-81D5-98ED9190D806}"/>
    <cellStyle name="Input 2 2 40 2 4" xfId="11708" xr:uid="{527C7A36-1E8D-4F49-B82D-0FB57735B68C}"/>
    <cellStyle name="Input 2 2 40 2 4 2" xfId="11709" xr:uid="{DEDD5A82-0F3E-445F-86AA-9E37058BCB75}"/>
    <cellStyle name="Input 2 2 40 2 4_Volatility" xfId="11710" xr:uid="{F5D71D88-B92D-49D6-911D-EF1A3608D33C}"/>
    <cellStyle name="Input 2 2 40 2 5" xfId="11711" xr:uid="{C0ABC936-331A-457E-B93A-2400CB156B29}"/>
    <cellStyle name="Input 2 2 40 2_Volatility" xfId="11712" xr:uid="{4DF6A41C-6979-4DB0-830B-119E75F093D1}"/>
    <cellStyle name="Input 2 2 40 3" xfId="11713" xr:uid="{4F1E61C7-66E3-4628-88A0-828154F2838C}"/>
    <cellStyle name="Input 2 2 40 3 2" xfId="11714" xr:uid="{808388AE-9A90-475B-8B3C-7C87E6F38DD5}"/>
    <cellStyle name="Input 2 2 40 3 2 2" xfId="11715" xr:uid="{AD5AC661-0EC6-4FD3-BCB7-B8496332C565}"/>
    <cellStyle name="Input 2 2 40 3 2_Volatility" xfId="11716" xr:uid="{FFE8D3EC-B85B-4CF9-95FE-CC7134FCC6A5}"/>
    <cellStyle name="Input 2 2 40 3 3" xfId="11717" xr:uid="{20D8D480-DF9D-4D54-A825-C97A3841D2E3}"/>
    <cellStyle name="Input 2 2 40 3_Volatility" xfId="11718" xr:uid="{D1655777-B2DB-4DB3-A2C5-986B64AE0067}"/>
    <cellStyle name="Input 2 2 40 4" xfId="11719" xr:uid="{C3D03E0F-8AC4-4CB3-8ED4-3A95151D2957}"/>
    <cellStyle name="Input 2 2 40 4 2" xfId="11720" xr:uid="{417FCE26-E915-4BD3-9879-E93903982F5E}"/>
    <cellStyle name="Input 2 2 40 4_Volatility" xfId="11721" xr:uid="{F94C89C3-5A72-480D-BC03-91AB12E3E610}"/>
    <cellStyle name="Input 2 2 40 5" xfId="11722" xr:uid="{31C698E4-C141-4681-B124-D645A840F71F}"/>
    <cellStyle name="Input 2 2 40_Volatility" xfId="11723" xr:uid="{94653807-F6E6-4649-97FF-8B60C78F0F11}"/>
    <cellStyle name="Input 2 2 41" xfId="11724" xr:uid="{33A4216F-B0E6-4778-8AE8-A1FC2EB1F69D}"/>
    <cellStyle name="Input 2 2 41 2" xfId="11725" xr:uid="{BDF82A3C-AFFA-4B0F-9ACC-2A23E3FA6ACE}"/>
    <cellStyle name="Input 2 2 41 2 2" xfId="11726" xr:uid="{3EF8BD5E-5F6B-4C17-9CAB-357CE20C36AF}"/>
    <cellStyle name="Input 2 2 41 2 2 2" xfId="11727" xr:uid="{5B87925C-16A0-46BA-9E59-E25FA35ADEF3}"/>
    <cellStyle name="Input 2 2 41 2 2 2 2" xfId="11728" xr:uid="{4217A3B1-F746-4B7D-8F35-EE8D156BC981}"/>
    <cellStyle name="Input 2 2 41 2 2 2_Volatility" xfId="11729" xr:uid="{20519989-8510-49F0-875E-320E27D17071}"/>
    <cellStyle name="Input 2 2 41 2 2 3" xfId="11730" xr:uid="{CF8A1C75-F1BA-4FB0-A1BC-888733E397E6}"/>
    <cellStyle name="Input 2 2 41 2 2_Volatility" xfId="11731" xr:uid="{C006287E-2CB3-4EA2-9047-3E81AFB1322E}"/>
    <cellStyle name="Input 2 2 41 2 3" xfId="11732" xr:uid="{8EBE5F90-5CC4-471F-88AB-6D5F88613442}"/>
    <cellStyle name="Input 2 2 41 2 3 2" xfId="11733" xr:uid="{FD481146-0374-4A3A-9AC6-EEFEEE601086}"/>
    <cellStyle name="Input 2 2 41 2 3 2 2" xfId="11734" xr:uid="{07830EAB-B5ED-4A79-AECA-EB21B84F7947}"/>
    <cellStyle name="Input 2 2 41 2 3 2_Volatility" xfId="11735" xr:uid="{B05E18C7-22FC-4EA2-9CBB-D5555FA760E4}"/>
    <cellStyle name="Input 2 2 41 2 3 3" xfId="11736" xr:uid="{EBB8CA14-2F31-479B-8E80-09905E73DC22}"/>
    <cellStyle name="Input 2 2 41 2 3_Volatility" xfId="11737" xr:uid="{7FBDB63B-0D2C-4669-B2AF-7818DCD4855F}"/>
    <cellStyle name="Input 2 2 41 2 4" xfId="11738" xr:uid="{BBBCA007-8489-4B34-B61D-87EAA0BD1D1F}"/>
    <cellStyle name="Input 2 2 41 2 4 2" xfId="11739" xr:uid="{2521775A-5FE7-4BAC-9A71-03E77A9E5EA9}"/>
    <cellStyle name="Input 2 2 41 2 4_Volatility" xfId="11740" xr:uid="{989F681F-2130-4C6F-B6CD-5ECE5E130C9E}"/>
    <cellStyle name="Input 2 2 41 2 5" xfId="11741" xr:uid="{3732F543-C791-449A-B64C-5DB42D12291F}"/>
    <cellStyle name="Input 2 2 41 2_Volatility" xfId="11742" xr:uid="{E63C2608-7BF2-4092-A870-4504C3762C4E}"/>
    <cellStyle name="Input 2 2 41 3" xfId="11743" xr:uid="{F72F44D1-2413-4E1F-9ADF-FAC3F103223C}"/>
    <cellStyle name="Input 2 2 41 3 2" xfId="11744" xr:uid="{6F7457B5-FFFE-4DED-9089-C4A64483046B}"/>
    <cellStyle name="Input 2 2 41 3 2 2" xfId="11745" xr:uid="{AC904E85-D62A-4F6B-8EFD-8A7BB2810005}"/>
    <cellStyle name="Input 2 2 41 3 2_Volatility" xfId="11746" xr:uid="{2E1D03C5-A7C9-4F62-BF9C-EE61CEBF0E65}"/>
    <cellStyle name="Input 2 2 41 3 3" xfId="11747" xr:uid="{98136A1A-3022-4A90-9D22-D47DBC07296D}"/>
    <cellStyle name="Input 2 2 41 3_Volatility" xfId="11748" xr:uid="{1660BE27-1365-48D4-B1FD-C764F0908F73}"/>
    <cellStyle name="Input 2 2 41 4" xfId="11749" xr:uid="{7155D3BA-DE53-45A8-901A-25E26C994A81}"/>
    <cellStyle name="Input 2 2 41 4 2" xfId="11750" xr:uid="{B1D76C0B-BABC-4009-85F1-66BF8A2B08A4}"/>
    <cellStyle name="Input 2 2 41 4_Volatility" xfId="11751" xr:uid="{429CBA7F-9F8C-4A0B-8214-D04D9E9D819B}"/>
    <cellStyle name="Input 2 2 41 5" xfId="11752" xr:uid="{7AB1E413-F6F7-4012-8BE9-9570BEAEAB7A}"/>
    <cellStyle name="Input 2 2 41_Volatility" xfId="11753" xr:uid="{DDC9D1D1-D0B7-4CCF-A35C-5D69BD0ACFC5}"/>
    <cellStyle name="Input 2 2 42" xfId="11754" xr:uid="{97353F07-474E-46F1-89F4-BBA08A8E4440}"/>
    <cellStyle name="Input 2 2 42 2" xfId="11755" xr:uid="{68330572-DF6F-42E1-A8E1-375E2EEA73D0}"/>
    <cellStyle name="Input 2 2 42 2 2" xfId="11756" xr:uid="{D66EA3B4-12E6-465C-8959-982595274CE9}"/>
    <cellStyle name="Input 2 2 42 2 2 2" xfId="11757" xr:uid="{DA53CF21-2CAA-4782-8AAD-6D9995052A17}"/>
    <cellStyle name="Input 2 2 42 2 2 2 2" xfId="11758" xr:uid="{C16B709F-CC66-4D13-A52E-60F3CA83EDC6}"/>
    <cellStyle name="Input 2 2 42 2 2 2_Volatility" xfId="11759" xr:uid="{B49A6217-824A-4BF8-8A04-8D17AF595C9B}"/>
    <cellStyle name="Input 2 2 42 2 2 3" xfId="11760" xr:uid="{DC51DE2C-CAF0-4CC4-870D-42D265A4B1C5}"/>
    <cellStyle name="Input 2 2 42 2 2_Volatility" xfId="11761" xr:uid="{FFCA4DC9-CF9B-4B54-A0C3-391103B7DEE1}"/>
    <cellStyle name="Input 2 2 42 2 3" xfId="11762" xr:uid="{3DAB550B-79C5-49AD-8CD1-464BCD857947}"/>
    <cellStyle name="Input 2 2 42 2 3 2" xfId="11763" xr:uid="{59BFEFA8-EA56-449E-A6D7-AEA2DE069BFC}"/>
    <cellStyle name="Input 2 2 42 2 3 2 2" xfId="11764" xr:uid="{E5CC8A65-AE8D-4364-A3A3-893909F0FD54}"/>
    <cellStyle name="Input 2 2 42 2 3 2_Volatility" xfId="11765" xr:uid="{FBA7589D-3B3B-4124-A6CB-4432B9372757}"/>
    <cellStyle name="Input 2 2 42 2 3 3" xfId="11766" xr:uid="{840CD0E8-A766-48E4-9E10-D33014E28137}"/>
    <cellStyle name="Input 2 2 42 2 3_Volatility" xfId="11767" xr:uid="{4F990852-FD40-4BD6-BEFF-9236835D47D2}"/>
    <cellStyle name="Input 2 2 42 2 4" xfId="11768" xr:uid="{D3443386-4F4E-4E0A-BE1C-DDA06C5A1037}"/>
    <cellStyle name="Input 2 2 42 2 4 2" xfId="11769" xr:uid="{216CB32B-FE37-45A6-8494-55FCC707FF07}"/>
    <cellStyle name="Input 2 2 42 2 4_Volatility" xfId="11770" xr:uid="{3689105B-492D-4F32-A499-5C356BCB1E6A}"/>
    <cellStyle name="Input 2 2 42 2 5" xfId="11771" xr:uid="{40945FC7-3A50-42FC-8580-9806532C233B}"/>
    <cellStyle name="Input 2 2 42 2_Volatility" xfId="11772" xr:uid="{EE7546B2-0CF8-44FC-B233-249AA15CB318}"/>
    <cellStyle name="Input 2 2 42 3" xfId="11773" xr:uid="{E1E1D0C0-CFA0-42D6-B38F-80FD167E32CA}"/>
    <cellStyle name="Input 2 2 42 3 2" xfId="11774" xr:uid="{CD635964-3341-402B-921F-AC62ADF379E8}"/>
    <cellStyle name="Input 2 2 42 3 2 2" xfId="11775" xr:uid="{D1D6DF5E-F27B-440D-AD1B-86B57C0B5688}"/>
    <cellStyle name="Input 2 2 42 3 2_Volatility" xfId="11776" xr:uid="{DA2F4B3A-2102-4A30-B7BF-844D11BB5C01}"/>
    <cellStyle name="Input 2 2 42 3 3" xfId="11777" xr:uid="{210BE977-AA69-467D-AAAC-25B555A865AC}"/>
    <cellStyle name="Input 2 2 42 3_Volatility" xfId="11778" xr:uid="{537D611D-926F-41BB-87B9-3C919F08D17B}"/>
    <cellStyle name="Input 2 2 42 4" xfId="11779" xr:uid="{97DE6966-1D2F-48DD-BB93-07274078170E}"/>
    <cellStyle name="Input 2 2 42 4 2" xfId="11780" xr:uid="{AB817A64-8808-41C3-95D2-6202A2BB7EE4}"/>
    <cellStyle name="Input 2 2 42 4_Volatility" xfId="11781" xr:uid="{F4F90571-381E-4C68-A214-EB275294F4B2}"/>
    <cellStyle name="Input 2 2 42 5" xfId="11782" xr:uid="{34691369-9513-4BBA-B2E6-D0C3C9517151}"/>
    <cellStyle name="Input 2 2 42_Volatility" xfId="11783" xr:uid="{466FFB0B-E007-4DFB-8058-49EC81243A35}"/>
    <cellStyle name="Input 2 2 43" xfId="11784" xr:uid="{0C5539EF-2D33-46C8-95DF-FC9D9A498A9E}"/>
    <cellStyle name="Input 2 2 43 2" xfId="11785" xr:uid="{5AE96E72-C89D-4BF5-B83D-23DD806865BC}"/>
    <cellStyle name="Input 2 2 43 2 2" xfId="11786" xr:uid="{EFD7C578-3A7C-498A-BA41-851D19A956B2}"/>
    <cellStyle name="Input 2 2 43 2 2 2" xfId="11787" xr:uid="{0E50D837-751B-4F7F-B23C-7A86082CF2C1}"/>
    <cellStyle name="Input 2 2 43 2 2 2 2" xfId="11788" xr:uid="{D5F41338-B193-4579-9765-DD89F2025DA7}"/>
    <cellStyle name="Input 2 2 43 2 2 2_Volatility" xfId="11789" xr:uid="{41D1B0C3-462E-47EB-9742-BD7C99322EF4}"/>
    <cellStyle name="Input 2 2 43 2 2 3" xfId="11790" xr:uid="{659CDC91-D2D3-4993-AFB2-9BA9D21DBC62}"/>
    <cellStyle name="Input 2 2 43 2 2_Volatility" xfId="11791" xr:uid="{24EABFDF-75CF-4E84-BF42-49B3F2D039B1}"/>
    <cellStyle name="Input 2 2 43 2 3" xfId="11792" xr:uid="{7ACB200D-8BD5-4A2E-BD80-9675E08B812F}"/>
    <cellStyle name="Input 2 2 43 2 3 2" xfId="11793" xr:uid="{7A87D974-EEAF-45C4-B9B1-167198B7C826}"/>
    <cellStyle name="Input 2 2 43 2 3 2 2" xfId="11794" xr:uid="{106B6184-6CC0-4324-881A-A8FB688572D2}"/>
    <cellStyle name="Input 2 2 43 2 3 2_Volatility" xfId="11795" xr:uid="{05E165DE-8745-4DF4-948F-7C0396610B90}"/>
    <cellStyle name="Input 2 2 43 2 3 3" xfId="11796" xr:uid="{24896FF0-0488-4DF9-8DA1-42A8EB5737F1}"/>
    <cellStyle name="Input 2 2 43 2 3_Volatility" xfId="11797" xr:uid="{654188D0-94B8-4E39-83AC-1E83E2FB7076}"/>
    <cellStyle name="Input 2 2 43 2 4" xfId="11798" xr:uid="{6F204E00-399B-46D2-BC3A-B916BC911329}"/>
    <cellStyle name="Input 2 2 43 2 4 2" xfId="11799" xr:uid="{7C1A905D-169E-4E3B-9852-AF9932BD38CD}"/>
    <cellStyle name="Input 2 2 43 2 4_Volatility" xfId="11800" xr:uid="{430E6E4D-B0AC-482E-BE0F-DC442AEC81B8}"/>
    <cellStyle name="Input 2 2 43 2 5" xfId="11801" xr:uid="{30416D49-A524-4C50-95DC-3D17B8EB9A8F}"/>
    <cellStyle name="Input 2 2 43 2_Volatility" xfId="11802" xr:uid="{51A34185-9F97-4397-BF0D-A007F0D935EB}"/>
    <cellStyle name="Input 2 2 43 3" xfId="11803" xr:uid="{F343AB20-5672-4299-9414-0C2EF33B3E56}"/>
    <cellStyle name="Input 2 2 43 3 2" xfId="11804" xr:uid="{3DB34C95-ED50-41D1-B088-5BBBCC482489}"/>
    <cellStyle name="Input 2 2 43 3 2 2" xfId="11805" xr:uid="{4FEDA22B-383F-4822-9EEE-2D7405B4BA2B}"/>
    <cellStyle name="Input 2 2 43 3 2_Volatility" xfId="11806" xr:uid="{EC4F8309-AFC0-49E5-B1FE-3786630D0F2E}"/>
    <cellStyle name="Input 2 2 43 3 3" xfId="11807" xr:uid="{A3A35161-4E92-4723-8E3E-C8B06194DF86}"/>
    <cellStyle name="Input 2 2 43 3_Volatility" xfId="11808" xr:uid="{58272E15-F63D-45CD-90B5-DFF43D2ACA37}"/>
    <cellStyle name="Input 2 2 43 4" xfId="11809" xr:uid="{CF5A40D7-E4B1-40BF-A896-F76F9F4E08FA}"/>
    <cellStyle name="Input 2 2 43 4 2" xfId="11810" xr:uid="{2C06D829-CD2D-4FB1-958C-A85B716D427D}"/>
    <cellStyle name="Input 2 2 43 4_Volatility" xfId="11811" xr:uid="{28B2CACD-76F4-43CE-BC15-CE60956A24DD}"/>
    <cellStyle name="Input 2 2 43 5" xfId="11812" xr:uid="{10CABEF9-CD74-42B7-BBF6-F2576400D7A0}"/>
    <cellStyle name="Input 2 2 43_Volatility" xfId="11813" xr:uid="{E93EC543-9739-42A4-AD5C-ADDD74363FBE}"/>
    <cellStyle name="Input 2 2 44" xfId="11814" xr:uid="{8FA22EDC-77B5-4732-87CA-BE0AA570D892}"/>
    <cellStyle name="Input 2 2 44 2" xfId="11815" xr:uid="{3A3001CF-3FCB-46F4-8935-8FA39F981214}"/>
    <cellStyle name="Input 2 2 44 2 2" xfId="11816" xr:uid="{96C76C2E-6E9F-42C8-A012-51D0B781E399}"/>
    <cellStyle name="Input 2 2 44 2 2 2" xfId="11817" xr:uid="{B62E8D52-F640-4E5E-944B-5DC45E59BD62}"/>
    <cellStyle name="Input 2 2 44 2 2 2 2" xfId="11818" xr:uid="{814678C6-7FF5-4DE7-8C9E-6373E8C3CCBA}"/>
    <cellStyle name="Input 2 2 44 2 2 2_Volatility" xfId="11819" xr:uid="{48B30C5C-FD75-46C8-B308-CB87C54D92CA}"/>
    <cellStyle name="Input 2 2 44 2 2 3" xfId="11820" xr:uid="{6140A702-2B22-4120-B643-B725F246D9DF}"/>
    <cellStyle name="Input 2 2 44 2 2_Volatility" xfId="11821" xr:uid="{6E8573DC-6D99-4FE5-A146-01F87DECD58E}"/>
    <cellStyle name="Input 2 2 44 2 3" xfId="11822" xr:uid="{0D93D4E2-42B4-45E7-B204-3E1B419B28E4}"/>
    <cellStyle name="Input 2 2 44 2 3 2" xfId="11823" xr:uid="{49DA51B1-59D8-4AEF-B810-2BEFA6A202A0}"/>
    <cellStyle name="Input 2 2 44 2 3 2 2" xfId="11824" xr:uid="{35B793B5-E67C-4723-9B8C-A69AC739EEDA}"/>
    <cellStyle name="Input 2 2 44 2 3 2_Volatility" xfId="11825" xr:uid="{E8B85196-864D-4F96-B70D-DAB7F0AF62E3}"/>
    <cellStyle name="Input 2 2 44 2 3 3" xfId="11826" xr:uid="{D2F888DC-E762-47DF-8366-D166E7A09878}"/>
    <cellStyle name="Input 2 2 44 2 3_Volatility" xfId="11827" xr:uid="{F29A6075-4303-47E7-85A8-DA37F3099029}"/>
    <cellStyle name="Input 2 2 44 2 4" xfId="11828" xr:uid="{6BB0B38E-9810-4938-99E1-11C54EDB06D2}"/>
    <cellStyle name="Input 2 2 44 2 4 2" xfId="11829" xr:uid="{C202DB0F-64F4-4D28-879A-C553392D21EC}"/>
    <cellStyle name="Input 2 2 44 2 4_Volatility" xfId="11830" xr:uid="{FB73F5F5-6976-4378-A9FB-D3203FF037C3}"/>
    <cellStyle name="Input 2 2 44 2 5" xfId="11831" xr:uid="{7AE6004B-FD8F-4C94-9F29-9024BB1DDC79}"/>
    <cellStyle name="Input 2 2 44 2_Volatility" xfId="11832" xr:uid="{357923BD-D932-46B2-AAA8-878CB8845C3C}"/>
    <cellStyle name="Input 2 2 44 3" xfId="11833" xr:uid="{B9A0AE1B-9431-4D29-8D54-E5ED835ED07F}"/>
    <cellStyle name="Input 2 2 44 3 2" xfId="11834" xr:uid="{73E22A2F-53AE-4C1C-BA42-5951C4AE0976}"/>
    <cellStyle name="Input 2 2 44 3 2 2" xfId="11835" xr:uid="{793CA974-2385-4183-84B1-311653E5F891}"/>
    <cellStyle name="Input 2 2 44 3 2_Volatility" xfId="11836" xr:uid="{4CCBFA49-011A-44C3-A22F-D0C98F35855B}"/>
    <cellStyle name="Input 2 2 44 3 3" xfId="11837" xr:uid="{127AD5EB-9AA4-4153-AC1C-4AC345855D9B}"/>
    <cellStyle name="Input 2 2 44 3_Volatility" xfId="11838" xr:uid="{85316481-B1D0-4CD7-A02F-1C004DED5183}"/>
    <cellStyle name="Input 2 2 44 4" xfId="11839" xr:uid="{CE125C98-0F22-455E-9BEE-AFE0165C964F}"/>
    <cellStyle name="Input 2 2 44 4 2" xfId="11840" xr:uid="{885E92F9-DBA2-4B79-B170-075F7BD16492}"/>
    <cellStyle name="Input 2 2 44 4_Volatility" xfId="11841" xr:uid="{67ECCA65-C9C9-409F-8B1A-359812AE4CA7}"/>
    <cellStyle name="Input 2 2 44 5" xfId="11842" xr:uid="{D5D6B1DF-E7FB-46D3-89F1-96108824A5B8}"/>
    <cellStyle name="Input 2 2 44_Volatility" xfId="11843" xr:uid="{F65E5170-E0AA-4903-A8F6-A07940C9CB7C}"/>
    <cellStyle name="Input 2 2 45" xfId="11844" xr:uid="{64BF8442-607A-4AA1-A2D7-5BAD0BB14679}"/>
    <cellStyle name="Input 2 2 45 2" xfId="11845" xr:uid="{852E80DC-FE98-45F2-A57B-E59B595AB0BD}"/>
    <cellStyle name="Input 2 2 45 2 2" xfId="11846" xr:uid="{C9C29A66-86D1-4E87-A1F0-F80329AFB32C}"/>
    <cellStyle name="Input 2 2 45 2 2 2" xfId="11847" xr:uid="{F3CEF682-4964-41C9-976C-8885B7002DB1}"/>
    <cellStyle name="Input 2 2 45 2 2 2 2" xfId="11848" xr:uid="{FFB8E833-ED4A-4B8E-B177-467F6C143AF9}"/>
    <cellStyle name="Input 2 2 45 2 2 2_Volatility" xfId="11849" xr:uid="{E1B91C73-FAA2-4224-A94E-0748ABA90F71}"/>
    <cellStyle name="Input 2 2 45 2 2 3" xfId="11850" xr:uid="{C9CF9CE7-1456-4A4E-9C62-692C1FE39A1C}"/>
    <cellStyle name="Input 2 2 45 2 2_Volatility" xfId="11851" xr:uid="{DE89A9A6-A3C9-4ED3-B88C-7EB30E1B8533}"/>
    <cellStyle name="Input 2 2 45 2 3" xfId="11852" xr:uid="{77E75530-E9A6-4D01-A6EE-DF04345C2E94}"/>
    <cellStyle name="Input 2 2 45 2 3 2" xfId="11853" xr:uid="{16693E7B-8087-4AC8-AAAF-0DAF0E82DE26}"/>
    <cellStyle name="Input 2 2 45 2 3 2 2" xfId="11854" xr:uid="{D43C7B59-107E-4A2F-9978-E69D32064CA3}"/>
    <cellStyle name="Input 2 2 45 2 3 2_Volatility" xfId="11855" xr:uid="{EC09FEEB-DA6F-4CEE-B1BC-BFFD458F25C1}"/>
    <cellStyle name="Input 2 2 45 2 3 3" xfId="11856" xr:uid="{D6D7B298-3028-413A-88A6-76D76E80409C}"/>
    <cellStyle name="Input 2 2 45 2 3_Volatility" xfId="11857" xr:uid="{425C1ED5-C390-4E1C-8C92-C77ED9F9FF6C}"/>
    <cellStyle name="Input 2 2 45 2 4" xfId="11858" xr:uid="{29F23CAA-0D27-4AF9-BE16-D028B7FDF069}"/>
    <cellStyle name="Input 2 2 45 2 4 2" xfId="11859" xr:uid="{39206B68-B105-4E0E-ADEF-D35DB7BB2372}"/>
    <cellStyle name="Input 2 2 45 2 4_Volatility" xfId="11860" xr:uid="{65CFFCF4-08F7-48E7-BFFE-19C940B89F32}"/>
    <cellStyle name="Input 2 2 45 2 5" xfId="11861" xr:uid="{87316780-5D93-40C0-8E65-F440C5FADFFB}"/>
    <cellStyle name="Input 2 2 45 2_Volatility" xfId="11862" xr:uid="{E7FA0FF2-1445-4318-A653-2A348F46D17F}"/>
    <cellStyle name="Input 2 2 45 3" xfId="11863" xr:uid="{29EB907B-62E7-4937-9B9A-C96CFCB45D7B}"/>
    <cellStyle name="Input 2 2 45 3 2" xfId="11864" xr:uid="{59B5936C-DA10-43E0-82ED-3554B3AD9CF6}"/>
    <cellStyle name="Input 2 2 45 3 2 2" xfId="11865" xr:uid="{181B84D2-548F-496D-99D2-4A423D85FF9B}"/>
    <cellStyle name="Input 2 2 45 3 2_Volatility" xfId="11866" xr:uid="{9880A636-4D1B-4074-863A-44CDCC6E26F0}"/>
    <cellStyle name="Input 2 2 45 3 3" xfId="11867" xr:uid="{E30231BA-4C9A-4869-ABDB-EF9F3E4C9DA1}"/>
    <cellStyle name="Input 2 2 45 3_Volatility" xfId="11868" xr:uid="{78E75DF5-21A6-4370-B6B6-924B632416C8}"/>
    <cellStyle name="Input 2 2 45 4" xfId="11869" xr:uid="{50009A5A-7C45-4275-9DE9-78D6FF8213D5}"/>
    <cellStyle name="Input 2 2 45 4 2" xfId="11870" xr:uid="{EF0F2C50-DA08-4D93-93DE-11DFC1631352}"/>
    <cellStyle name="Input 2 2 45 4_Volatility" xfId="11871" xr:uid="{272C61B0-0B47-4851-BFC6-943129BD532D}"/>
    <cellStyle name="Input 2 2 45 5" xfId="11872" xr:uid="{8476A7C7-C6BC-4838-B19D-165ECA23DE00}"/>
    <cellStyle name="Input 2 2 45_Volatility" xfId="11873" xr:uid="{F8E90FCE-3083-4A8B-87F5-4CF887624A5A}"/>
    <cellStyle name="Input 2 2 46" xfId="11874" xr:uid="{12DEFE9E-A179-4181-B44A-D8E7BC52267A}"/>
    <cellStyle name="Input 2 2 46 2" xfId="11875" xr:uid="{F427ABA4-E715-401E-8E53-06BB557E4EBB}"/>
    <cellStyle name="Input 2 2 46 2 2" xfId="11876" xr:uid="{29DCEAEC-BEEB-4129-BF7B-82D58FCBBE53}"/>
    <cellStyle name="Input 2 2 46 2 2 2" xfId="11877" xr:uid="{88ACF865-7FF9-4ECF-9AE5-9FB00006A070}"/>
    <cellStyle name="Input 2 2 46 2 2 2 2" xfId="11878" xr:uid="{DF847D09-118B-4C2E-AF35-2A6D53068468}"/>
    <cellStyle name="Input 2 2 46 2 2 2_Volatility" xfId="11879" xr:uid="{B8B8F2B6-CC56-4108-A9C9-0D2CE9CAFDCD}"/>
    <cellStyle name="Input 2 2 46 2 2 3" xfId="11880" xr:uid="{01ADFA73-D7D0-4F62-B4D1-34FC677F0238}"/>
    <cellStyle name="Input 2 2 46 2 2_Volatility" xfId="11881" xr:uid="{E6B75928-8F39-4CD0-9CAE-6DD611BA5AD6}"/>
    <cellStyle name="Input 2 2 46 2 3" xfId="11882" xr:uid="{992FBA19-0434-418F-863E-D52B932843A2}"/>
    <cellStyle name="Input 2 2 46 2 3 2" xfId="11883" xr:uid="{0F6D2A19-5370-4472-95CA-89D237335B08}"/>
    <cellStyle name="Input 2 2 46 2 3 2 2" xfId="11884" xr:uid="{E59A6BE2-3B45-43DE-B85D-B7F9A1481A0B}"/>
    <cellStyle name="Input 2 2 46 2 3 2_Volatility" xfId="11885" xr:uid="{593179E9-667C-4E9E-8338-2E9FAEBCBB41}"/>
    <cellStyle name="Input 2 2 46 2 3 3" xfId="11886" xr:uid="{DE103FFE-7658-47BA-8F75-F825645E6F52}"/>
    <cellStyle name="Input 2 2 46 2 3_Volatility" xfId="11887" xr:uid="{8E42841C-217A-4EE1-9020-139675479546}"/>
    <cellStyle name="Input 2 2 46 2 4" xfId="11888" xr:uid="{79957A97-771A-47A2-901A-A143D48E4B15}"/>
    <cellStyle name="Input 2 2 46 2 4 2" xfId="11889" xr:uid="{871BD904-E5F5-4C97-A2AD-73F7F63963D2}"/>
    <cellStyle name="Input 2 2 46 2 4_Volatility" xfId="11890" xr:uid="{F0570829-599F-410A-BE8A-553147AB35E4}"/>
    <cellStyle name="Input 2 2 46 2 5" xfId="11891" xr:uid="{29E18718-838D-44B2-8E0F-8B943E3495E8}"/>
    <cellStyle name="Input 2 2 46 2_Volatility" xfId="11892" xr:uid="{B6801C8D-4D53-4934-8687-C7564EAC8647}"/>
    <cellStyle name="Input 2 2 46 3" xfId="11893" xr:uid="{85890CAB-0AB9-4FA5-A7E2-C21AC83F0EA5}"/>
    <cellStyle name="Input 2 2 46 3 2" xfId="11894" xr:uid="{84F2408D-7F49-4920-AD99-F65F76F36992}"/>
    <cellStyle name="Input 2 2 46 3 2 2" xfId="11895" xr:uid="{9CF8CF61-4A0F-4E4C-B7F5-2F53D2444868}"/>
    <cellStyle name="Input 2 2 46 3 2_Volatility" xfId="11896" xr:uid="{8AD3ECC5-9BC8-46C1-AEBC-096CC7A65731}"/>
    <cellStyle name="Input 2 2 46 3 3" xfId="11897" xr:uid="{533D79B9-6CA9-4D2D-B021-8E3D012701E0}"/>
    <cellStyle name="Input 2 2 46 3_Volatility" xfId="11898" xr:uid="{069912E0-D6E0-4038-95CD-08AF5042E086}"/>
    <cellStyle name="Input 2 2 46 4" xfId="11899" xr:uid="{207EEEB1-E84B-4721-A5FB-05DB4E0FA4EA}"/>
    <cellStyle name="Input 2 2 46 4 2" xfId="11900" xr:uid="{ED5083BF-AF73-49D3-A146-3C059C167282}"/>
    <cellStyle name="Input 2 2 46 4_Volatility" xfId="11901" xr:uid="{DF2D9D4E-2963-4C9A-97C2-9713D938CB8D}"/>
    <cellStyle name="Input 2 2 46 5" xfId="11902" xr:uid="{FDEF5BA2-177C-425D-AFB1-603325DF3090}"/>
    <cellStyle name="Input 2 2 46_Volatility" xfId="11903" xr:uid="{1080340B-DDB9-4EB8-94E3-5165285F669B}"/>
    <cellStyle name="Input 2 2 47" xfId="11904" xr:uid="{CEDE32A3-F33E-4E39-9ADF-A5FDF7399F22}"/>
    <cellStyle name="Input 2 2 47 2" xfId="11905" xr:uid="{D00F1144-6263-4DC0-B375-D76BF1801761}"/>
    <cellStyle name="Input 2 2 47 2 2" xfId="11906" xr:uid="{1AF1A86E-285D-4664-A06A-BF17769A416C}"/>
    <cellStyle name="Input 2 2 47 2 2 2" xfId="11907" xr:uid="{E4FFFFA9-2FB4-4412-A9AB-4ADB0BE0D301}"/>
    <cellStyle name="Input 2 2 47 2 2_Volatility" xfId="11908" xr:uid="{ADC4D6E6-D910-4DCD-BC0D-86CD3BCFB743}"/>
    <cellStyle name="Input 2 2 47 2 3" xfId="11909" xr:uid="{46AB16A7-EF7A-42E0-AC3F-F62578BF1C93}"/>
    <cellStyle name="Input 2 2 47 2_Volatility" xfId="11910" xr:uid="{94D99E8B-BEA3-4E9C-93ED-EA85AF59102C}"/>
    <cellStyle name="Input 2 2 47 3" xfId="11911" xr:uid="{6AD0CDB8-3CE5-48F5-9B23-F1E7A86B770F}"/>
    <cellStyle name="Input 2 2 47 3 2" xfId="11912" xr:uid="{616621C0-4D44-4BF0-8468-86B09D893FDA}"/>
    <cellStyle name="Input 2 2 47 3 2 2" xfId="11913" xr:uid="{CF4F378C-79DD-48EC-9356-FE915879FC3E}"/>
    <cellStyle name="Input 2 2 47 3 2_Volatility" xfId="11914" xr:uid="{9191E3A4-2F46-429E-AD45-26C7C089045F}"/>
    <cellStyle name="Input 2 2 47 3 3" xfId="11915" xr:uid="{654646F3-643C-4CBA-8F8A-1D8DF37C199F}"/>
    <cellStyle name="Input 2 2 47 3_Volatility" xfId="11916" xr:uid="{4C33C4CA-B7F0-41F4-B604-883CF5683E3A}"/>
    <cellStyle name="Input 2 2 47 4" xfId="11917" xr:uid="{9BAC6ECF-DADD-48CF-B706-E1F0D1DD798F}"/>
    <cellStyle name="Input 2 2 47 4 2" xfId="11918" xr:uid="{6F60FDDF-B3CE-456D-B928-8D73CB8989B8}"/>
    <cellStyle name="Input 2 2 47 4_Volatility" xfId="11919" xr:uid="{C1C6E646-862F-4BAE-B18E-026F844CD361}"/>
    <cellStyle name="Input 2 2 47 5" xfId="11920" xr:uid="{1A75E189-BFF8-4DAC-B36C-09B82FEE8770}"/>
    <cellStyle name="Input 2 2 47_Volatility" xfId="11921" xr:uid="{34B97A51-5BC7-411E-B8C0-7B1323F973BF}"/>
    <cellStyle name="Input 2 2 48" xfId="11922" xr:uid="{69B0E5BD-421A-4928-B6E8-897BE9B1E4C3}"/>
    <cellStyle name="Input 2 2 48 2" xfId="11923" xr:uid="{2DDD35DA-CDDD-4C16-A23D-A104C98729B7}"/>
    <cellStyle name="Input 2 2 48 2 2" xfId="11924" xr:uid="{10F5CB67-03F1-475F-A66B-07AE0389305B}"/>
    <cellStyle name="Input 2 2 48 2_Volatility" xfId="11925" xr:uid="{E07C8F20-867A-4E81-8D21-67C8342E1641}"/>
    <cellStyle name="Input 2 2 48 3" xfId="11926" xr:uid="{DB6119DB-85C2-42CE-9C82-0A056C495D40}"/>
    <cellStyle name="Input 2 2 48_Volatility" xfId="11927" xr:uid="{CADFD9E3-63AC-4882-8442-76F6A7459BE0}"/>
    <cellStyle name="Input 2 2 49" xfId="11928" xr:uid="{06E3EE0B-E9AC-49A1-8B10-538F79F75286}"/>
    <cellStyle name="Input 2 2 49 2" xfId="11929" xr:uid="{22B6A206-C9EF-4761-9312-909C7E75F8FC}"/>
    <cellStyle name="Input 2 2 49_Volatility" xfId="11930" xr:uid="{8F3EF59B-736C-4C24-A85C-1AE0506332EA}"/>
    <cellStyle name="Input 2 2 5" xfId="11931" xr:uid="{D88B9EE8-BC0A-4497-8037-474875ABB4B4}"/>
    <cellStyle name="Input 2 2 5 2" xfId="11932" xr:uid="{F62F66E7-D9CE-42EF-B204-EF9FF4DFD8DA}"/>
    <cellStyle name="Input 2 2 5 2 2" xfId="11933" xr:uid="{6D59BFBD-7B1C-4D5A-BA63-F73A30CD439D}"/>
    <cellStyle name="Input 2 2 5 2 2 2" xfId="11934" xr:uid="{6F57505D-0069-44A7-A6F2-A543E10CC7D2}"/>
    <cellStyle name="Input 2 2 5 2 2 2 2" xfId="11935" xr:uid="{83280546-4D6F-4BB8-B128-F2EADF8D6866}"/>
    <cellStyle name="Input 2 2 5 2 2 2_Volatility" xfId="11936" xr:uid="{E5499DF8-452B-48AA-BD37-DA84722F96C1}"/>
    <cellStyle name="Input 2 2 5 2 2 3" xfId="11937" xr:uid="{98E55E6C-A0B9-45FE-B64A-61D790EE6641}"/>
    <cellStyle name="Input 2 2 5 2 2_Volatility" xfId="11938" xr:uid="{8134843E-7A7F-426A-BBAC-2AFDE28B2373}"/>
    <cellStyle name="Input 2 2 5 2 3" xfId="11939" xr:uid="{58036166-B875-4711-9396-53C6D8A238C6}"/>
    <cellStyle name="Input 2 2 5 2 3 2" xfId="11940" xr:uid="{EF2A0BE9-C698-44F4-9BC2-B420A2698A36}"/>
    <cellStyle name="Input 2 2 5 2 3 2 2" xfId="11941" xr:uid="{DFAC7197-5E86-4200-8FF3-FE8C6679FFF8}"/>
    <cellStyle name="Input 2 2 5 2 3 2_Volatility" xfId="11942" xr:uid="{A04ED2A4-25F7-4575-93B1-F2C61421C914}"/>
    <cellStyle name="Input 2 2 5 2 3 3" xfId="11943" xr:uid="{6FB2C3B6-BDB7-409C-A971-1FC9FFCDA07F}"/>
    <cellStyle name="Input 2 2 5 2 3_Volatility" xfId="11944" xr:uid="{BADC6063-D050-45B2-8D46-68C9524C4217}"/>
    <cellStyle name="Input 2 2 5 2 4" xfId="11945" xr:uid="{0E816EFA-5F86-4B79-A650-3495A91F0341}"/>
    <cellStyle name="Input 2 2 5 2 4 2" xfId="11946" xr:uid="{20DB647C-B58F-42A1-87AC-1AACE06F9549}"/>
    <cellStyle name="Input 2 2 5 2 4_Volatility" xfId="11947" xr:uid="{399447A0-8CAD-400E-82AF-749AD92BEBCD}"/>
    <cellStyle name="Input 2 2 5 2 5" xfId="11948" xr:uid="{28296C0E-6C3E-4C60-A49D-8AB4E98E1215}"/>
    <cellStyle name="Input 2 2 5 2_Volatility" xfId="11949" xr:uid="{5249329D-6176-45B3-9036-21BA78C3F0D2}"/>
    <cellStyle name="Input 2 2 5 3" xfId="11950" xr:uid="{1C2FAF71-7305-4FBC-A425-147E35EBA073}"/>
    <cellStyle name="Input 2 2 5 3 2" xfId="11951" xr:uid="{C3E3C978-E5D4-4476-9A2E-FC14D321CF69}"/>
    <cellStyle name="Input 2 2 5 3 2 2" xfId="11952" xr:uid="{A9B37C66-23C1-4E0E-9C40-DD222544A14D}"/>
    <cellStyle name="Input 2 2 5 3 2_Volatility" xfId="11953" xr:uid="{3E12BDC2-CDAC-4642-90A6-C9F85C17CEB4}"/>
    <cellStyle name="Input 2 2 5 3 3" xfId="11954" xr:uid="{E7D67E22-D7A7-4D77-B3D4-A530F58946FB}"/>
    <cellStyle name="Input 2 2 5 3_Volatility" xfId="11955" xr:uid="{182BD932-A328-4F31-9AFD-75AB8F402B70}"/>
    <cellStyle name="Input 2 2 5 4" xfId="11956" xr:uid="{215BF522-93AB-46E0-8FF9-CA5574D57805}"/>
    <cellStyle name="Input 2 2 5 4 2" xfId="11957" xr:uid="{C77A5740-42FD-4279-9EA6-1FE22E17D4B6}"/>
    <cellStyle name="Input 2 2 5 4_Volatility" xfId="11958" xr:uid="{C662CBEF-6D78-4B5C-A92E-0FE2019B1DED}"/>
    <cellStyle name="Input 2 2 5 5" xfId="11959" xr:uid="{5CDC306D-5828-449B-B44D-424CCE92BA60}"/>
    <cellStyle name="Input 2 2 5_Volatility" xfId="11960" xr:uid="{5260A5BD-95F7-4DB2-BA82-FFBEA17C726E}"/>
    <cellStyle name="Input 2 2 50" xfId="11961" xr:uid="{F3061536-8062-4E10-9FF9-8E81F5812407}"/>
    <cellStyle name="Input 2 2 51" xfId="11962" xr:uid="{3E04F10D-9403-4B81-A980-DC2DB36A86FB}"/>
    <cellStyle name="Input 2 2 52" xfId="11963" xr:uid="{5ED0AC3D-E572-4F58-BA4C-E1C9A85E1E02}"/>
    <cellStyle name="Input 2 2 6" xfId="11964" xr:uid="{C96B9081-A9B0-4643-AEA0-EDABC811D9AC}"/>
    <cellStyle name="Input 2 2 6 2" xfId="11965" xr:uid="{31C2F530-68E6-4C19-94ED-342097E6894E}"/>
    <cellStyle name="Input 2 2 6 2 2" xfId="11966" xr:uid="{A1F4D52F-0788-464A-9813-A30EDD8C1215}"/>
    <cellStyle name="Input 2 2 6 2 2 2" xfId="11967" xr:uid="{9580A929-9EB5-447A-9D45-E42843DA5226}"/>
    <cellStyle name="Input 2 2 6 2 2 2 2" xfId="11968" xr:uid="{6308E448-6557-417B-AD31-66C87739666F}"/>
    <cellStyle name="Input 2 2 6 2 2 2_Volatility" xfId="11969" xr:uid="{30DD6E57-ACC1-4213-8110-14E0A4363EAE}"/>
    <cellStyle name="Input 2 2 6 2 2 3" xfId="11970" xr:uid="{7D78EE2A-88D8-426E-B093-3FF917DFAA15}"/>
    <cellStyle name="Input 2 2 6 2 2_Volatility" xfId="11971" xr:uid="{88783C58-2A56-47F6-B2D4-44A7F36D44B4}"/>
    <cellStyle name="Input 2 2 6 2 3" xfId="11972" xr:uid="{2CA49D77-026B-469A-BABF-E6D26EAB1B21}"/>
    <cellStyle name="Input 2 2 6 2 3 2" xfId="11973" xr:uid="{B3264AE8-2D1B-4238-9BC0-DC9740F80B81}"/>
    <cellStyle name="Input 2 2 6 2 3 2 2" xfId="11974" xr:uid="{15DC2663-867D-4232-8F1C-F11394982E2B}"/>
    <cellStyle name="Input 2 2 6 2 3 2_Volatility" xfId="11975" xr:uid="{F92488E6-FFF0-4E3C-915C-69BC975CC303}"/>
    <cellStyle name="Input 2 2 6 2 3 3" xfId="11976" xr:uid="{741BAD42-C503-4914-AA92-BAE45640E232}"/>
    <cellStyle name="Input 2 2 6 2 3_Volatility" xfId="11977" xr:uid="{4AABB720-DAE8-4F87-A8B1-AF8D61326672}"/>
    <cellStyle name="Input 2 2 6 2 4" xfId="11978" xr:uid="{D719DDE1-82A1-4BE1-97B8-E49D0C4D8BBA}"/>
    <cellStyle name="Input 2 2 6 2 4 2" xfId="11979" xr:uid="{2CFB887D-0ABA-4AAD-9748-FFC69A074DCF}"/>
    <cellStyle name="Input 2 2 6 2 4_Volatility" xfId="11980" xr:uid="{A13FB25F-827D-470D-9156-160C5BA9808C}"/>
    <cellStyle name="Input 2 2 6 2 5" xfId="11981" xr:uid="{BEF3DBC1-23FC-4609-AA69-1B8284805538}"/>
    <cellStyle name="Input 2 2 6 2_Volatility" xfId="11982" xr:uid="{3F87A1A8-83D1-4FE4-BDFF-9BFFDC80F276}"/>
    <cellStyle name="Input 2 2 6 3" xfId="11983" xr:uid="{C1775152-6F42-4BDB-A291-F559ECC313DA}"/>
    <cellStyle name="Input 2 2 6 3 2" xfId="11984" xr:uid="{EC5A74F5-31B0-4728-B3F5-CD9D42EE89F1}"/>
    <cellStyle name="Input 2 2 6 3 2 2" xfId="11985" xr:uid="{A88C900B-5D04-4062-862C-1C8F95C286CE}"/>
    <cellStyle name="Input 2 2 6 3 2_Volatility" xfId="11986" xr:uid="{F9894637-5A04-48B2-AB9C-8948994D2430}"/>
    <cellStyle name="Input 2 2 6 3 3" xfId="11987" xr:uid="{37348782-AC10-4D28-BE9B-CC5F803FA428}"/>
    <cellStyle name="Input 2 2 6 3_Volatility" xfId="11988" xr:uid="{743E12CB-D9E7-415E-AF56-B2F18C0F63A2}"/>
    <cellStyle name="Input 2 2 6 4" xfId="11989" xr:uid="{4133C013-99F1-44AA-A866-EC7A39B27D54}"/>
    <cellStyle name="Input 2 2 6 4 2" xfId="11990" xr:uid="{C8A6C717-5D33-4EF6-99CB-EE3AD57FA6D5}"/>
    <cellStyle name="Input 2 2 6 4_Volatility" xfId="11991" xr:uid="{54D6D004-4C26-43BE-888D-CA6089D3DB77}"/>
    <cellStyle name="Input 2 2 6 5" xfId="11992" xr:uid="{B1387A70-70A4-4B18-AFD7-EBA6669464BF}"/>
    <cellStyle name="Input 2 2 6_Volatility" xfId="11993" xr:uid="{F5D399BB-0C03-4C9D-887A-E4E942D994A2}"/>
    <cellStyle name="Input 2 2 7" xfId="11994" xr:uid="{E9BA5BC5-EBE9-4BAF-8770-E1DBFBD5F7C6}"/>
    <cellStyle name="Input 2 2 7 2" xfId="11995" xr:uid="{266474D0-7C63-4237-A3BB-F0751849C76D}"/>
    <cellStyle name="Input 2 2 7 2 2" xfId="11996" xr:uid="{B8884AF0-A10C-46C0-A35B-9655185291BC}"/>
    <cellStyle name="Input 2 2 7 2 2 2" xfId="11997" xr:uid="{0857968F-28BD-484E-80CC-ADA39477A17D}"/>
    <cellStyle name="Input 2 2 7 2 2 2 2" xfId="11998" xr:uid="{688343C8-BBE9-43DA-9CB1-722CB2231B90}"/>
    <cellStyle name="Input 2 2 7 2 2 2_Volatility" xfId="11999" xr:uid="{DDA4862E-F4A9-4F08-8B17-EA71B638AA8B}"/>
    <cellStyle name="Input 2 2 7 2 2 3" xfId="12000" xr:uid="{29A21F80-C6E4-4138-9C09-30D31A19D4C4}"/>
    <cellStyle name="Input 2 2 7 2 2_Volatility" xfId="12001" xr:uid="{055C9BB4-9AE6-494F-8846-3A8E248FF1F5}"/>
    <cellStyle name="Input 2 2 7 2 3" xfId="12002" xr:uid="{D5AEC18C-DACC-4D61-B7DA-DE9DE770D262}"/>
    <cellStyle name="Input 2 2 7 2 3 2" xfId="12003" xr:uid="{9EBA37F1-813B-406B-B030-F39F60744F77}"/>
    <cellStyle name="Input 2 2 7 2 3 2 2" xfId="12004" xr:uid="{9BDD8EA1-FDE6-4D04-8E0B-528178C2D49E}"/>
    <cellStyle name="Input 2 2 7 2 3 2_Volatility" xfId="12005" xr:uid="{36DAD5A2-2A9A-46F1-B37F-23A56C6CAFC8}"/>
    <cellStyle name="Input 2 2 7 2 3 3" xfId="12006" xr:uid="{BEBE6D39-A36F-47E4-8B99-DDE0804BB7A0}"/>
    <cellStyle name="Input 2 2 7 2 3_Volatility" xfId="12007" xr:uid="{161D3375-A7EC-4DFB-ABB1-DA08BCDE9059}"/>
    <cellStyle name="Input 2 2 7 2 4" xfId="12008" xr:uid="{FEC1BFC7-B35E-473A-9994-B236F258AEB4}"/>
    <cellStyle name="Input 2 2 7 2 4 2" xfId="12009" xr:uid="{BF604465-0434-46D3-A875-EDEF2D6A2324}"/>
    <cellStyle name="Input 2 2 7 2 4_Volatility" xfId="12010" xr:uid="{83389E9A-5B78-4F27-8D92-70CE0CEA6670}"/>
    <cellStyle name="Input 2 2 7 2 5" xfId="12011" xr:uid="{29BB1E65-5335-4B78-A038-FE8D0954874E}"/>
    <cellStyle name="Input 2 2 7 2_Volatility" xfId="12012" xr:uid="{9321B639-20E4-4657-A29B-7F50A33DE3F2}"/>
    <cellStyle name="Input 2 2 7 3" xfId="12013" xr:uid="{67D3ED62-8BAD-4A91-95EC-86E74CFA81B6}"/>
    <cellStyle name="Input 2 2 7 3 2" xfId="12014" xr:uid="{C2680FA1-29CF-4C21-BFDC-635325407963}"/>
    <cellStyle name="Input 2 2 7 3 2 2" xfId="12015" xr:uid="{723E69B5-A89E-481A-9E7D-44F3A00CA5EC}"/>
    <cellStyle name="Input 2 2 7 3 2_Volatility" xfId="12016" xr:uid="{922AF41E-7EC0-4BC1-98FA-B24622322EEB}"/>
    <cellStyle name="Input 2 2 7 3 3" xfId="12017" xr:uid="{E98815C3-37E0-4E97-9190-AEA7F70060B9}"/>
    <cellStyle name="Input 2 2 7 3_Volatility" xfId="12018" xr:uid="{EBE114AE-FF89-4387-A614-5AEA1CEF6534}"/>
    <cellStyle name="Input 2 2 7 4" xfId="12019" xr:uid="{C1646169-AAAB-4D7B-B0E4-0453B93E1496}"/>
    <cellStyle name="Input 2 2 7 4 2" xfId="12020" xr:uid="{34D1A962-25E2-4966-92E8-CABD0696D4B8}"/>
    <cellStyle name="Input 2 2 7 4_Volatility" xfId="12021" xr:uid="{16BCAFEC-AACD-4BD9-9268-607F4F7014F6}"/>
    <cellStyle name="Input 2 2 7 5" xfId="12022" xr:uid="{8B739DF0-1AE2-45C2-99BA-082BF66E1AA2}"/>
    <cellStyle name="Input 2 2 7_Volatility" xfId="12023" xr:uid="{29D52D1B-6CD7-4A38-BACE-9D4710E9CFFA}"/>
    <cellStyle name="Input 2 2 8" xfId="12024" xr:uid="{9070D830-5024-405C-B499-E3EEBAB94ED3}"/>
    <cellStyle name="Input 2 2 8 2" xfId="12025" xr:uid="{973C42EB-EB5B-47E7-AD5E-2BBA9379065C}"/>
    <cellStyle name="Input 2 2 8 2 2" xfId="12026" xr:uid="{C1F57803-CC29-4A7A-90C3-887ECE0F10AC}"/>
    <cellStyle name="Input 2 2 8 2 2 2" xfId="12027" xr:uid="{BC7B14C9-8B2B-4CF4-B279-3B93266103DF}"/>
    <cellStyle name="Input 2 2 8 2 2 2 2" xfId="12028" xr:uid="{5D26CF5F-7421-4767-BE21-E926DA8C64BE}"/>
    <cellStyle name="Input 2 2 8 2 2 2_Volatility" xfId="12029" xr:uid="{F22FF082-8A03-4D3C-85F0-D7789E26CB80}"/>
    <cellStyle name="Input 2 2 8 2 2 3" xfId="12030" xr:uid="{91763A3C-A3AF-4090-AE80-49887DF149DA}"/>
    <cellStyle name="Input 2 2 8 2 2_Volatility" xfId="12031" xr:uid="{66A17C41-32E0-45B3-BB3C-31BC417A39DE}"/>
    <cellStyle name="Input 2 2 8 2 3" xfId="12032" xr:uid="{E203671C-DDFD-4B9F-9F0F-0365FBDE5050}"/>
    <cellStyle name="Input 2 2 8 2 3 2" xfId="12033" xr:uid="{936A8445-21C3-4FD9-8E8D-27128265C094}"/>
    <cellStyle name="Input 2 2 8 2 3 2 2" xfId="12034" xr:uid="{B1D99AC8-9E4A-4B9D-95AA-4CC5E8A8D27F}"/>
    <cellStyle name="Input 2 2 8 2 3 2_Volatility" xfId="12035" xr:uid="{F1076FE2-F4C7-4393-BBA0-2BEA2478662E}"/>
    <cellStyle name="Input 2 2 8 2 3 3" xfId="12036" xr:uid="{204265C3-98AF-46A4-A965-4D1C5C78087C}"/>
    <cellStyle name="Input 2 2 8 2 3_Volatility" xfId="12037" xr:uid="{FF653371-98D2-45D6-8073-A17D134E7569}"/>
    <cellStyle name="Input 2 2 8 2 4" xfId="12038" xr:uid="{99D9B7AC-9110-421F-B33E-4CFDE9EABF27}"/>
    <cellStyle name="Input 2 2 8 2 4 2" xfId="12039" xr:uid="{10147F4E-D4E5-49F0-81F7-A3B74244799C}"/>
    <cellStyle name="Input 2 2 8 2 4_Volatility" xfId="12040" xr:uid="{285742FE-B56D-4692-8ABA-504A2ADA0B24}"/>
    <cellStyle name="Input 2 2 8 2 5" xfId="12041" xr:uid="{E6C1B6A9-E822-456F-8A54-9DCEB27E1400}"/>
    <cellStyle name="Input 2 2 8 2_Volatility" xfId="12042" xr:uid="{AD491035-D43C-4B34-ADE0-9826F278AAFC}"/>
    <cellStyle name="Input 2 2 8 3" xfId="12043" xr:uid="{906A4F57-D414-49A9-954A-AEFD1A392822}"/>
    <cellStyle name="Input 2 2 8 3 2" xfId="12044" xr:uid="{616DB36A-3A5B-4500-8B9D-BDFB22F15C54}"/>
    <cellStyle name="Input 2 2 8 3 2 2" xfId="12045" xr:uid="{43314D8E-F530-4772-9C22-FC0C96F519FB}"/>
    <cellStyle name="Input 2 2 8 3 2_Volatility" xfId="12046" xr:uid="{3207994F-BD0A-4801-9EBC-C5C33EA88EE1}"/>
    <cellStyle name="Input 2 2 8 3 3" xfId="12047" xr:uid="{553049D7-D8C8-45B5-BCC3-CE99018437DB}"/>
    <cellStyle name="Input 2 2 8 3_Volatility" xfId="12048" xr:uid="{5343271E-C6D8-4ADD-AF09-15ADE85CC416}"/>
    <cellStyle name="Input 2 2 8 4" xfId="12049" xr:uid="{38F0CD4B-33CA-4A97-B12E-6B09A80B1930}"/>
    <cellStyle name="Input 2 2 8 4 2" xfId="12050" xr:uid="{89B9BC68-5EB0-437F-B957-2A353B0EF9FD}"/>
    <cellStyle name="Input 2 2 8 4_Volatility" xfId="12051" xr:uid="{2F388E3E-CCC6-4185-A8E7-36CB62CFEA91}"/>
    <cellStyle name="Input 2 2 8 5" xfId="12052" xr:uid="{8EB935B6-CB18-4FD8-AF80-0A9874D2E42C}"/>
    <cellStyle name="Input 2 2 8_Volatility" xfId="12053" xr:uid="{10228A9A-4E24-4022-86CF-36CEC45591EC}"/>
    <cellStyle name="Input 2 2 9" xfId="12054" xr:uid="{D6306072-2401-4D44-B4A8-C0DBF91ECFC2}"/>
    <cellStyle name="Input 2 2 9 2" xfId="12055" xr:uid="{23DED567-54CD-4BD9-B2AE-F46C77B59A80}"/>
    <cellStyle name="Input 2 2 9 2 2" xfId="12056" xr:uid="{C64CA212-56A8-4B99-A37C-C90B5F5CF45F}"/>
    <cellStyle name="Input 2 2 9 2 2 2" xfId="12057" xr:uid="{5BF93696-E34D-4F81-9CB2-09189ECB03AC}"/>
    <cellStyle name="Input 2 2 9 2 2 2 2" xfId="12058" xr:uid="{24AA570D-E6A2-4ED6-9A1E-44DEB4C6C5F8}"/>
    <cellStyle name="Input 2 2 9 2 2 2_Volatility" xfId="12059" xr:uid="{AFBE1299-94DE-4587-AC07-C9DF46A05A23}"/>
    <cellStyle name="Input 2 2 9 2 2 3" xfId="12060" xr:uid="{33F86BBD-97A4-4312-A38A-073CF6FE78C8}"/>
    <cellStyle name="Input 2 2 9 2 2_Volatility" xfId="12061" xr:uid="{79C34015-8659-4469-B7F8-C3D587B49A2F}"/>
    <cellStyle name="Input 2 2 9 2 3" xfId="12062" xr:uid="{EACDB93D-8A4F-4B9E-98D3-F439C1182ECD}"/>
    <cellStyle name="Input 2 2 9 2 3 2" xfId="12063" xr:uid="{9B666A74-C690-44D4-9AD9-57FFF4180E13}"/>
    <cellStyle name="Input 2 2 9 2 3 2 2" xfId="12064" xr:uid="{286ED655-BBDE-4D5F-9A53-72F032148D01}"/>
    <cellStyle name="Input 2 2 9 2 3 2_Volatility" xfId="12065" xr:uid="{D1275161-3A16-4AC1-8672-45AAC1A1FEBE}"/>
    <cellStyle name="Input 2 2 9 2 3 3" xfId="12066" xr:uid="{269EB126-BBB9-4ABE-A431-D65E620A40AB}"/>
    <cellStyle name="Input 2 2 9 2 3_Volatility" xfId="12067" xr:uid="{10620580-CCC1-48FC-828D-E876E38541A3}"/>
    <cellStyle name="Input 2 2 9 2 4" xfId="12068" xr:uid="{053E9747-3F37-484A-B95B-7981E2345764}"/>
    <cellStyle name="Input 2 2 9 2 4 2" xfId="12069" xr:uid="{405B0839-9187-47FF-8C04-DB627833A92B}"/>
    <cellStyle name="Input 2 2 9 2 4_Volatility" xfId="12070" xr:uid="{6878C496-CE8C-4ADF-A200-D78B65AC6E46}"/>
    <cellStyle name="Input 2 2 9 2 5" xfId="12071" xr:uid="{9CFB6ACA-0424-402B-A3B3-11DAC38661C1}"/>
    <cellStyle name="Input 2 2 9 2_Volatility" xfId="12072" xr:uid="{2778E1F3-F0B2-465D-B7D5-741D02054742}"/>
    <cellStyle name="Input 2 2 9 3" xfId="12073" xr:uid="{948C2FD6-11D4-4357-AADE-8547AB6DB216}"/>
    <cellStyle name="Input 2 2 9 3 2" xfId="12074" xr:uid="{842A0051-8FA2-452E-8E68-1CFCE072A60C}"/>
    <cellStyle name="Input 2 2 9 3 2 2" xfId="12075" xr:uid="{9A50A612-A298-4F38-B364-3165CD5E224C}"/>
    <cellStyle name="Input 2 2 9 3 2_Volatility" xfId="12076" xr:uid="{B68526A6-DD36-4333-91F5-7A02EE8A4084}"/>
    <cellStyle name="Input 2 2 9 3 3" xfId="12077" xr:uid="{3F18EA8C-0934-4038-8730-6FE0D5CCDC94}"/>
    <cellStyle name="Input 2 2 9 3_Volatility" xfId="12078" xr:uid="{DDEDEF3E-DB49-4BD8-931D-8E3D04986176}"/>
    <cellStyle name="Input 2 2 9 4" xfId="12079" xr:uid="{A8047994-6501-4D40-B242-9445BE6C7B73}"/>
    <cellStyle name="Input 2 2 9 4 2" xfId="12080" xr:uid="{09A40945-96D9-4D86-A15C-AAD31B607419}"/>
    <cellStyle name="Input 2 2 9 4_Volatility" xfId="12081" xr:uid="{50A3BBB3-1E1D-49BD-9E3B-C00526AFEE7B}"/>
    <cellStyle name="Input 2 2 9 5" xfId="12082" xr:uid="{51CA9AFF-7FBC-47AD-A168-F185FC487822}"/>
    <cellStyle name="Input 2 2 9_Volatility" xfId="12083" xr:uid="{D16BF5B3-27C1-4AD8-AFE6-0BEA75FBF726}"/>
    <cellStyle name="Input 2 2_Summary_Gap_Balance_exNIB" xfId="12084" xr:uid="{3BCAF558-8495-4F2B-BC02-57C67B7893C9}"/>
    <cellStyle name="Input 2 3" xfId="12085" xr:uid="{24061B16-AA29-4CC4-9F4D-C12A712011A8}"/>
    <cellStyle name="Input 2 3 2" xfId="12086" xr:uid="{27C42918-1509-49D2-9C0D-93F9CD61D4A2}"/>
    <cellStyle name="Input 2 3 2 2" xfId="12087" xr:uid="{B3EC67B1-4583-4251-8D46-EF56920B3DE3}"/>
    <cellStyle name="Input 2 3 2_Volatility" xfId="12088" xr:uid="{56AFCF73-C8A3-4C30-8B01-2EE1A7D4A5E6}"/>
    <cellStyle name="Input 2 3 3" xfId="12089" xr:uid="{604A0CDB-4DB1-4547-B077-8A1BE4B278FB}"/>
    <cellStyle name="Input 2 3_Volatility" xfId="12090" xr:uid="{9756AA73-57FD-4FD0-A7EC-1C34AA0467EB}"/>
    <cellStyle name="Input 2 4" xfId="12091" xr:uid="{7E8D07B9-D204-4F30-8CAA-F06F54BC230F}"/>
    <cellStyle name="Input 2 4 2" xfId="12092" xr:uid="{BCE0A397-4378-414A-A03A-AFC7CE8AFD67}"/>
    <cellStyle name="Input 2 4_Volatility" xfId="12093" xr:uid="{A7732B8C-CCD6-4B06-8C7B-77342A2F204C}"/>
    <cellStyle name="Input 2 5" xfId="12094" xr:uid="{A6882946-3A43-43C6-A7AA-8129129EBAF9}"/>
    <cellStyle name="Input 2 6" xfId="12095" xr:uid="{635A875B-8EF6-40EF-BA97-8F562122C21C}"/>
    <cellStyle name="Input 2_CAD-L.C." xfId="12096" xr:uid="{4DD1148C-2823-4A49-A4AC-465399B84449}"/>
    <cellStyle name="Input 3" xfId="12097" xr:uid="{F2C1639D-86EC-4E07-BF72-583986A8E47A}"/>
    <cellStyle name="Input 3 10" xfId="12098" xr:uid="{93974881-6439-4747-BDA3-EC5D478FF413}"/>
    <cellStyle name="Input 3 10 2" xfId="12099" xr:uid="{21E3431D-1D66-4160-8CF9-77C7F417C01B}"/>
    <cellStyle name="Input 3 10 2 2" xfId="12100" xr:uid="{B074038A-83FB-48BF-83F3-4F371BECEE5F}"/>
    <cellStyle name="Input 3 10 2 2 2" xfId="12101" xr:uid="{35052F59-D274-4023-A96F-DA3B29B633EA}"/>
    <cellStyle name="Input 3 10 2 2 2 2" xfId="12102" xr:uid="{5255BFAF-9A37-4DB6-8F7F-DF064E20DE86}"/>
    <cellStyle name="Input 3 10 2 2 2_Volatility" xfId="12103" xr:uid="{6CE926F9-8A3D-4442-AAC5-A78445EFA97F}"/>
    <cellStyle name="Input 3 10 2 2 3" xfId="12104" xr:uid="{4AA84510-05E9-4442-B40F-0DE78C6BBE65}"/>
    <cellStyle name="Input 3 10 2 2_Volatility" xfId="12105" xr:uid="{D7905371-D237-4733-96D1-E4CFB284CA02}"/>
    <cellStyle name="Input 3 10 2 3" xfId="12106" xr:uid="{0D618662-1CD2-46C8-B8A9-8FE036238A2A}"/>
    <cellStyle name="Input 3 10 2 3 2" xfId="12107" xr:uid="{9BC7D39A-CBD2-4A33-90A7-06328CCD07E3}"/>
    <cellStyle name="Input 3 10 2 3 2 2" xfId="12108" xr:uid="{1E3A670D-1119-4B22-9C46-36E33E1177EC}"/>
    <cellStyle name="Input 3 10 2 3 2_Volatility" xfId="12109" xr:uid="{1F389BA7-1D53-45AE-A278-122F15AF666F}"/>
    <cellStyle name="Input 3 10 2 3 3" xfId="12110" xr:uid="{0D7E1C32-39EE-434C-A103-622812EBB732}"/>
    <cellStyle name="Input 3 10 2 3_Volatility" xfId="12111" xr:uid="{C53BD89A-B761-4B63-A35B-39A975DBD30E}"/>
    <cellStyle name="Input 3 10 2 4" xfId="12112" xr:uid="{BD79CDDD-CBCD-43DD-A4B1-170E62CF5E1E}"/>
    <cellStyle name="Input 3 10 2 4 2" xfId="12113" xr:uid="{D2CD09EB-4065-4C66-95D7-94606B184DA9}"/>
    <cellStyle name="Input 3 10 2 4_Volatility" xfId="12114" xr:uid="{49864817-BE3C-4D9A-B9F6-95117BA689D9}"/>
    <cellStyle name="Input 3 10 2 5" xfId="12115" xr:uid="{552E9C77-C2C9-4626-B12F-86D4050D26FB}"/>
    <cellStyle name="Input 3 10 2_Volatility" xfId="12116" xr:uid="{666395C0-71A5-444E-B6B6-66D41DC623BF}"/>
    <cellStyle name="Input 3 10 3" xfId="12117" xr:uid="{3FE60E88-9A05-41B1-B148-EB6E70295553}"/>
    <cellStyle name="Input 3 10 3 2" xfId="12118" xr:uid="{954AC4C2-FD2A-45A8-99F6-7D1DDDC7CF01}"/>
    <cellStyle name="Input 3 10 3 2 2" xfId="12119" xr:uid="{04C9BD4C-380C-4F59-8434-5DA270FEE88C}"/>
    <cellStyle name="Input 3 10 3 2_Volatility" xfId="12120" xr:uid="{33EDEC40-AF91-44BD-8B7B-5B474B576466}"/>
    <cellStyle name="Input 3 10 3 3" xfId="12121" xr:uid="{57E2CE63-CCA5-445C-A471-1B4F34404453}"/>
    <cellStyle name="Input 3 10 3_Volatility" xfId="12122" xr:uid="{44AA5AC1-E39A-47B3-9D86-754C2D9C5266}"/>
    <cellStyle name="Input 3 10 4" xfId="12123" xr:uid="{5D9D7E09-4DC5-4EA3-860F-3DD10EBA0784}"/>
    <cellStyle name="Input 3 10 4 2" xfId="12124" xr:uid="{26DC20BB-975A-4405-A2A2-57E6147F7D82}"/>
    <cellStyle name="Input 3 10 4_Volatility" xfId="12125" xr:uid="{92FC4783-00CE-4AE2-88DF-84A6EF09D8AA}"/>
    <cellStyle name="Input 3 10 5" xfId="12126" xr:uid="{BE26F328-2B6C-46B6-9D14-072D09C4CCF4}"/>
    <cellStyle name="Input 3 10_Volatility" xfId="12127" xr:uid="{40C19BC1-3867-4C39-A42E-AA4EB0BD57C3}"/>
    <cellStyle name="Input 3 11" xfId="12128" xr:uid="{B74B0579-56E4-4471-9270-C9D676E67AF6}"/>
    <cellStyle name="Input 3 11 2" xfId="12129" xr:uid="{6D4E9C76-049C-436D-ADC8-232048D36073}"/>
    <cellStyle name="Input 3 11 2 2" xfId="12130" xr:uid="{DC0518C9-74A0-4900-A57C-7223AA6E209A}"/>
    <cellStyle name="Input 3 11 2 2 2" xfId="12131" xr:uid="{622BCA48-51DD-4D63-8733-3CE823A13007}"/>
    <cellStyle name="Input 3 11 2 2 2 2" xfId="12132" xr:uid="{FDD9DD59-1983-4F4D-80FB-36EE3854C4BA}"/>
    <cellStyle name="Input 3 11 2 2 2_Volatility" xfId="12133" xr:uid="{AD2F4F4F-F083-4971-8321-4536B27DB1C5}"/>
    <cellStyle name="Input 3 11 2 2 3" xfId="12134" xr:uid="{378144B3-6B21-4E98-89C6-30B1A42C7339}"/>
    <cellStyle name="Input 3 11 2 2_Volatility" xfId="12135" xr:uid="{9004F695-3144-40AF-B854-30E481F98D58}"/>
    <cellStyle name="Input 3 11 2 3" xfId="12136" xr:uid="{5C9019BA-8012-4067-B4B9-6E57B3EF23F1}"/>
    <cellStyle name="Input 3 11 2 3 2" xfId="12137" xr:uid="{1122508A-2946-4278-84B8-3EA265F298C7}"/>
    <cellStyle name="Input 3 11 2 3 2 2" xfId="12138" xr:uid="{E79B6207-480E-4AEF-975E-DC9D041145B8}"/>
    <cellStyle name="Input 3 11 2 3 2_Volatility" xfId="12139" xr:uid="{AFCD4B4E-742F-4834-8582-B67D039853D7}"/>
    <cellStyle name="Input 3 11 2 3 3" xfId="12140" xr:uid="{04906AFF-726E-43E7-8284-8BC7373246EF}"/>
    <cellStyle name="Input 3 11 2 3_Volatility" xfId="12141" xr:uid="{F9A96C33-4E76-4F3E-9F98-9811492C02A6}"/>
    <cellStyle name="Input 3 11 2 4" xfId="12142" xr:uid="{7BF4C682-0220-4DA0-8B65-284D7AAE75A8}"/>
    <cellStyle name="Input 3 11 2 4 2" xfId="12143" xr:uid="{32AE9246-04CF-4CBE-B3DA-780929576991}"/>
    <cellStyle name="Input 3 11 2 4_Volatility" xfId="12144" xr:uid="{612F9458-65CF-4151-A63D-643887C1EFFF}"/>
    <cellStyle name="Input 3 11 2 5" xfId="12145" xr:uid="{24207C86-0DD9-4392-9EAA-CB9E5817F70A}"/>
    <cellStyle name="Input 3 11 2_Volatility" xfId="12146" xr:uid="{682A2B9F-4CC4-451F-B4E4-0B52A6DFB175}"/>
    <cellStyle name="Input 3 11 3" xfId="12147" xr:uid="{87B0EF15-3BDC-425B-ADBD-A5CE544D9B41}"/>
    <cellStyle name="Input 3 11 3 2" xfId="12148" xr:uid="{38BA0D75-C2A0-437C-A6F6-CF6487DC8F38}"/>
    <cellStyle name="Input 3 11 3 2 2" xfId="12149" xr:uid="{9B709AAD-544C-42AF-82C9-A88B2BCDB56D}"/>
    <cellStyle name="Input 3 11 3 2_Volatility" xfId="12150" xr:uid="{6AB5E1F3-06C3-439D-9C44-73D585277B1D}"/>
    <cellStyle name="Input 3 11 3 3" xfId="12151" xr:uid="{6C7F98F8-6538-44E9-A263-ED05E5E78A1C}"/>
    <cellStyle name="Input 3 11 3_Volatility" xfId="12152" xr:uid="{19710A62-1611-47FE-B2A0-25DB72A756F4}"/>
    <cellStyle name="Input 3 11 4" xfId="12153" xr:uid="{2C7FE759-225E-4161-B02F-C2109318D280}"/>
    <cellStyle name="Input 3 11 4 2" xfId="12154" xr:uid="{6897B15B-0FD4-4601-AAF6-13611CB86C53}"/>
    <cellStyle name="Input 3 11 4_Volatility" xfId="12155" xr:uid="{BC3F591D-DD1D-48A1-8013-5DEC37022274}"/>
    <cellStyle name="Input 3 11 5" xfId="12156" xr:uid="{E09F48BE-6CFA-472C-8D08-37335CAF0B93}"/>
    <cellStyle name="Input 3 11_Volatility" xfId="12157" xr:uid="{1F530C86-BF12-4E6D-B370-3B529B3702CB}"/>
    <cellStyle name="Input 3 12" xfId="12158" xr:uid="{C69799CE-0C85-47FF-9EE5-8544EEBF5862}"/>
    <cellStyle name="Input 3 12 2" xfId="12159" xr:uid="{3922F2D7-2DBF-47CA-BCDF-489DCB08A7F0}"/>
    <cellStyle name="Input 3 12 2 2" xfId="12160" xr:uid="{9419AF79-16BE-4210-9067-0D1944831283}"/>
    <cellStyle name="Input 3 12 2 2 2" xfId="12161" xr:uid="{EB53D97C-B106-4811-95A6-2F7641CCC1FC}"/>
    <cellStyle name="Input 3 12 2 2 2 2" xfId="12162" xr:uid="{8FDFD424-6C95-4AF4-BB70-6A520DCA756D}"/>
    <cellStyle name="Input 3 12 2 2 2_Volatility" xfId="12163" xr:uid="{C037F03E-6E05-4897-983D-96912B58911D}"/>
    <cellStyle name="Input 3 12 2 2 3" xfId="12164" xr:uid="{9058AF0F-8AFD-49DA-8858-58F475A57167}"/>
    <cellStyle name="Input 3 12 2 2_Volatility" xfId="12165" xr:uid="{E566C774-27A1-47E6-B117-57D1E445F304}"/>
    <cellStyle name="Input 3 12 2 3" xfId="12166" xr:uid="{099AFC8E-27F4-49B6-9AC8-FB4DC6A9BFC1}"/>
    <cellStyle name="Input 3 12 2 3 2" xfId="12167" xr:uid="{7F7B9E2D-5EB3-4ADD-A74F-A6B798C4C720}"/>
    <cellStyle name="Input 3 12 2 3 2 2" xfId="12168" xr:uid="{0A023D2F-83A2-4C4F-9F0E-241B1F787EF1}"/>
    <cellStyle name="Input 3 12 2 3 2_Volatility" xfId="12169" xr:uid="{D7F0144C-B37A-43C8-891F-ADADEDCD53E2}"/>
    <cellStyle name="Input 3 12 2 3 3" xfId="12170" xr:uid="{7895E33F-6A5D-4160-ADF3-ACC7901FEB84}"/>
    <cellStyle name="Input 3 12 2 3_Volatility" xfId="12171" xr:uid="{70EA5205-1382-4D81-BA79-7624852BBE0F}"/>
    <cellStyle name="Input 3 12 2 4" xfId="12172" xr:uid="{1B8CBD04-DB96-490C-AB9A-E44DB0B65B95}"/>
    <cellStyle name="Input 3 12 2 4 2" xfId="12173" xr:uid="{3E1F9193-3A3A-47A5-8426-ECB1C3116304}"/>
    <cellStyle name="Input 3 12 2 4_Volatility" xfId="12174" xr:uid="{8522FE20-6EE8-4F7A-84E9-2F5AB13A5827}"/>
    <cellStyle name="Input 3 12 2 5" xfId="12175" xr:uid="{9A0097F8-B9A5-4730-B3AD-9AB047331B84}"/>
    <cellStyle name="Input 3 12 2_Volatility" xfId="12176" xr:uid="{43463AE3-E61F-4CA2-93E3-49B676F18047}"/>
    <cellStyle name="Input 3 12 3" xfId="12177" xr:uid="{E6D3D18A-2704-46A1-B37A-03B2B3172962}"/>
    <cellStyle name="Input 3 12 3 2" xfId="12178" xr:uid="{A0A2EC8C-B9AE-4CB6-8F05-0F481F30489C}"/>
    <cellStyle name="Input 3 12 3 2 2" xfId="12179" xr:uid="{68457F70-AC48-47FE-8EEB-2741FC00D176}"/>
    <cellStyle name="Input 3 12 3 2_Volatility" xfId="12180" xr:uid="{60D724BA-88DD-40C8-81E7-18B1F4019794}"/>
    <cellStyle name="Input 3 12 3 3" xfId="12181" xr:uid="{5C17B88B-6362-42E6-828B-80EE85A7D8BF}"/>
    <cellStyle name="Input 3 12 3_Volatility" xfId="12182" xr:uid="{5AA6ADD3-36E4-4117-A52E-3EA38F1E4169}"/>
    <cellStyle name="Input 3 12 4" xfId="12183" xr:uid="{E11B8A1C-2CAA-4D59-96F7-ED2AFBD0C4AD}"/>
    <cellStyle name="Input 3 12 4 2" xfId="12184" xr:uid="{F7E77F64-D706-4DA2-B254-7FFB0E724A63}"/>
    <cellStyle name="Input 3 12 4_Volatility" xfId="12185" xr:uid="{303E03EA-9C1F-4F2A-8334-CCDDABC56F06}"/>
    <cellStyle name="Input 3 12 5" xfId="12186" xr:uid="{2B9431C0-7144-4A35-BE09-C51F98A7F2B5}"/>
    <cellStyle name="Input 3 12_Volatility" xfId="12187" xr:uid="{636462BC-749A-4C1D-8DDE-5FB981CAAF2C}"/>
    <cellStyle name="Input 3 13" xfId="12188" xr:uid="{8DED3B34-FFD4-4DCB-B802-F729792E5557}"/>
    <cellStyle name="Input 3 13 2" xfId="12189" xr:uid="{993CB275-34CA-452D-BBF2-B598C8BA4D7B}"/>
    <cellStyle name="Input 3 13 2 2" xfId="12190" xr:uid="{CE3AB3BC-9E75-4189-BFF1-5A22FB79A1BB}"/>
    <cellStyle name="Input 3 13 2 2 2" xfId="12191" xr:uid="{A29AC10C-0B05-42B7-8F11-4AC960D70895}"/>
    <cellStyle name="Input 3 13 2 2 2 2" xfId="12192" xr:uid="{327C7509-85B8-41BC-B79B-2D7BFFE8DA9D}"/>
    <cellStyle name="Input 3 13 2 2 2_Volatility" xfId="12193" xr:uid="{94CC08B2-B84A-4824-9F2A-180A0F2BEF84}"/>
    <cellStyle name="Input 3 13 2 2 3" xfId="12194" xr:uid="{3E8FDCD4-6823-49F1-86FE-69CB34D76A8C}"/>
    <cellStyle name="Input 3 13 2 2_Volatility" xfId="12195" xr:uid="{53C65F2D-75B0-433E-B98B-6613DD09A47A}"/>
    <cellStyle name="Input 3 13 2 3" xfId="12196" xr:uid="{8F76531A-D8CA-4FA1-A8FD-B025EDF0A7FD}"/>
    <cellStyle name="Input 3 13 2 3 2" xfId="12197" xr:uid="{C87BA374-0C56-484B-9556-15458FDEECBA}"/>
    <cellStyle name="Input 3 13 2 3 2 2" xfId="12198" xr:uid="{DC7ED8D8-CDF8-4D83-8EF7-DCB7D55C30D1}"/>
    <cellStyle name="Input 3 13 2 3 2_Volatility" xfId="12199" xr:uid="{5DA400CB-8E6D-4180-8526-736D112B92D7}"/>
    <cellStyle name="Input 3 13 2 3 3" xfId="12200" xr:uid="{397A2600-9D10-464E-AAC2-C00B1794A996}"/>
    <cellStyle name="Input 3 13 2 3_Volatility" xfId="12201" xr:uid="{F19F369C-1EB4-4FCA-BCBF-F8D21DFBC18B}"/>
    <cellStyle name="Input 3 13 2 4" xfId="12202" xr:uid="{C22196CC-8096-4CB8-A7BD-FB48C331845F}"/>
    <cellStyle name="Input 3 13 2 4 2" xfId="12203" xr:uid="{A0F066EF-CBD1-4BF3-993C-90F86FEAC02D}"/>
    <cellStyle name="Input 3 13 2 4_Volatility" xfId="12204" xr:uid="{5C11E7F4-44F1-4DA4-BDAF-6890673306A5}"/>
    <cellStyle name="Input 3 13 2 5" xfId="12205" xr:uid="{1D03E727-A3C3-41D5-8C99-81B2AF2D28DC}"/>
    <cellStyle name="Input 3 13 2_Volatility" xfId="12206" xr:uid="{26A2798B-0360-47D8-AA3A-9E7719BC450E}"/>
    <cellStyle name="Input 3 13 3" xfId="12207" xr:uid="{8819AB2B-4767-48FB-8D15-2E84673463C3}"/>
    <cellStyle name="Input 3 13 3 2" xfId="12208" xr:uid="{3223593D-EA01-4D65-8B60-DCFDF99AF3E9}"/>
    <cellStyle name="Input 3 13 3 2 2" xfId="12209" xr:uid="{BC1FB36D-343C-463B-8C1E-CDF0F3481889}"/>
    <cellStyle name="Input 3 13 3 2_Volatility" xfId="12210" xr:uid="{AC3F0B9A-CF6E-4045-A57D-226D4A7685CF}"/>
    <cellStyle name="Input 3 13 3 3" xfId="12211" xr:uid="{DC9900BD-A985-4A59-81D8-020BEE7AB49C}"/>
    <cellStyle name="Input 3 13 3_Volatility" xfId="12212" xr:uid="{C9AC331E-EE3B-4307-AE91-CEA180C2BA79}"/>
    <cellStyle name="Input 3 13 4" xfId="12213" xr:uid="{5A8841FC-82E0-43BC-998D-65C4380C9B3A}"/>
    <cellStyle name="Input 3 13 4 2" xfId="12214" xr:uid="{9B382473-8971-4802-8B6F-B9A7465836D4}"/>
    <cellStyle name="Input 3 13 4_Volatility" xfId="12215" xr:uid="{0BB0CF2B-BD86-4D4E-AC93-10B945574162}"/>
    <cellStyle name="Input 3 13 5" xfId="12216" xr:uid="{9DF73FE9-4116-4FCE-9739-436C98424845}"/>
    <cellStyle name="Input 3 13_Volatility" xfId="12217" xr:uid="{0DDD8866-7038-4543-99F0-F03823686D19}"/>
    <cellStyle name="Input 3 14" xfId="12218" xr:uid="{D5336B5C-07FD-4076-AC99-CE164838466D}"/>
    <cellStyle name="Input 3 14 2" xfId="12219" xr:uid="{5D0D0F74-693C-44EB-8C66-F43EB2C8A781}"/>
    <cellStyle name="Input 3 14 2 2" xfId="12220" xr:uid="{C3E60589-42ED-47B0-A2ED-9EF32F2377B9}"/>
    <cellStyle name="Input 3 14 2 2 2" xfId="12221" xr:uid="{5DF4F4B0-5E42-45FE-8C08-312422EE8B3C}"/>
    <cellStyle name="Input 3 14 2 2 2 2" xfId="12222" xr:uid="{B9EEAC2C-91BE-433C-A44E-433D2F791812}"/>
    <cellStyle name="Input 3 14 2 2 2_Volatility" xfId="12223" xr:uid="{36B7DDF6-7D6B-4E08-81CE-1AB9DC5D638F}"/>
    <cellStyle name="Input 3 14 2 2 3" xfId="12224" xr:uid="{8EB2EF2D-C68D-4987-97F1-183EE13965D7}"/>
    <cellStyle name="Input 3 14 2 2_Volatility" xfId="12225" xr:uid="{B7295CB2-9B2F-42B6-AD15-47E2CBBD406C}"/>
    <cellStyle name="Input 3 14 2 3" xfId="12226" xr:uid="{D6AD230E-C088-41E3-9D0D-A50150363CED}"/>
    <cellStyle name="Input 3 14 2 3 2" xfId="12227" xr:uid="{75751F62-5F72-4327-A096-73C97856AE8F}"/>
    <cellStyle name="Input 3 14 2 3 2 2" xfId="12228" xr:uid="{138D53C9-6DB5-426E-B6AD-FDA2D0794563}"/>
    <cellStyle name="Input 3 14 2 3 2_Volatility" xfId="12229" xr:uid="{E9367141-8F49-42F0-BA71-0BC08EA7D769}"/>
    <cellStyle name="Input 3 14 2 3 3" xfId="12230" xr:uid="{1787F316-182C-442A-8A0C-71ED824B52C0}"/>
    <cellStyle name="Input 3 14 2 3_Volatility" xfId="12231" xr:uid="{2BD39756-785A-4BD8-8E16-D0DD026E2657}"/>
    <cellStyle name="Input 3 14 2 4" xfId="12232" xr:uid="{C9ACCACB-18AD-4622-B0B0-BB49BABE7DCF}"/>
    <cellStyle name="Input 3 14 2 4 2" xfId="12233" xr:uid="{3B5BEC7B-1E65-4548-A6D8-838775A5CFEB}"/>
    <cellStyle name="Input 3 14 2 4_Volatility" xfId="12234" xr:uid="{91DF4C8B-3EF1-49CD-A6B2-C350EC773845}"/>
    <cellStyle name="Input 3 14 2 5" xfId="12235" xr:uid="{0E19F8E8-AA80-4619-A5D2-E81FA5656D60}"/>
    <cellStyle name="Input 3 14 2_Volatility" xfId="12236" xr:uid="{34354F63-F82F-42AA-9599-BD684A4FBABA}"/>
    <cellStyle name="Input 3 14 3" xfId="12237" xr:uid="{73DD0666-646A-414A-B902-D2143AD57008}"/>
    <cellStyle name="Input 3 14 3 2" xfId="12238" xr:uid="{4E415041-82E0-45F0-B9C8-2B718B19AAD8}"/>
    <cellStyle name="Input 3 14 3 2 2" xfId="12239" xr:uid="{A5CAD090-5B8C-4E3E-AF8B-E8D968A3756F}"/>
    <cellStyle name="Input 3 14 3 2_Volatility" xfId="12240" xr:uid="{E27C2BB0-DC2F-4571-9271-402E0C592E00}"/>
    <cellStyle name="Input 3 14 3 3" xfId="12241" xr:uid="{3315EE32-B680-4486-A2B4-C7BAAF993679}"/>
    <cellStyle name="Input 3 14 3_Volatility" xfId="12242" xr:uid="{88BA113C-E2EF-4357-8926-5F998FF8DF33}"/>
    <cellStyle name="Input 3 14 4" xfId="12243" xr:uid="{3BA8331D-C22C-460D-B128-9BB2FC9289DD}"/>
    <cellStyle name="Input 3 14 4 2" xfId="12244" xr:uid="{F4F51524-D568-494C-A2B2-DEB1A4D49FFF}"/>
    <cellStyle name="Input 3 14 4_Volatility" xfId="12245" xr:uid="{384AEBE2-FFC4-4F7F-B574-3569C1420930}"/>
    <cellStyle name="Input 3 14 5" xfId="12246" xr:uid="{D111C39D-0595-4310-955F-1E955B652BD5}"/>
    <cellStyle name="Input 3 14_Volatility" xfId="12247" xr:uid="{81ABC323-B5D5-48BD-B9D8-0EF6FDC056C0}"/>
    <cellStyle name="Input 3 15" xfId="12248" xr:uid="{DE164846-F35C-4B47-8EFC-452300B28850}"/>
    <cellStyle name="Input 3 15 2" xfId="12249" xr:uid="{AA6764F7-4DAC-473B-B5CA-06E993BB9AD1}"/>
    <cellStyle name="Input 3 15 2 2" xfId="12250" xr:uid="{D3C9DC23-05A3-47E5-989F-E2C580C4B1B2}"/>
    <cellStyle name="Input 3 15 2 2 2" xfId="12251" xr:uid="{4A865493-F5C3-46CC-818D-3E1F94D45FD2}"/>
    <cellStyle name="Input 3 15 2 2 2 2" xfId="12252" xr:uid="{519D5C01-62CA-4638-BEBB-A9BE8EA86D43}"/>
    <cellStyle name="Input 3 15 2 2 2_Volatility" xfId="12253" xr:uid="{B91ABF42-4CA2-4C1A-AD8D-F7B4B49C976D}"/>
    <cellStyle name="Input 3 15 2 2 3" xfId="12254" xr:uid="{8C14AA0F-B16F-46E8-82C5-F918744A5286}"/>
    <cellStyle name="Input 3 15 2 2_Volatility" xfId="12255" xr:uid="{5D5BEF53-51DF-47C8-A920-C10EFD256847}"/>
    <cellStyle name="Input 3 15 2 3" xfId="12256" xr:uid="{D639C024-251B-45F8-A9DF-854DC6525D96}"/>
    <cellStyle name="Input 3 15 2 3 2" xfId="12257" xr:uid="{76424667-0383-464E-9FB3-F0F27C52F0B5}"/>
    <cellStyle name="Input 3 15 2 3 2 2" xfId="12258" xr:uid="{5CAAC16F-BE4A-4CBD-A54E-C60A39326E89}"/>
    <cellStyle name="Input 3 15 2 3 2_Volatility" xfId="12259" xr:uid="{8FEC7A48-7D38-4E98-A46F-1D3A989138DF}"/>
    <cellStyle name="Input 3 15 2 3 3" xfId="12260" xr:uid="{66ABC214-F9EA-4FB9-838C-26A346BE457C}"/>
    <cellStyle name="Input 3 15 2 3_Volatility" xfId="12261" xr:uid="{E55F49E5-5F48-4CB8-9D90-7DB5BC4722A9}"/>
    <cellStyle name="Input 3 15 2 4" xfId="12262" xr:uid="{D71CD169-9FC0-4F9C-B5F3-B37DC304556C}"/>
    <cellStyle name="Input 3 15 2 4 2" xfId="12263" xr:uid="{0EF0FBBF-2609-4A90-842B-1B0A24CB73D4}"/>
    <cellStyle name="Input 3 15 2 4_Volatility" xfId="12264" xr:uid="{3390E6AE-2175-47F3-B5E7-F1F6C130FC17}"/>
    <cellStyle name="Input 3 15 2 5" xfId="12265" xr:uid="{01CD0D66-4A51-41E4-8A54-46ACC3737A6D}"/>
    <cellStyle name="Input 3 15 2_Volatility" xfId="12266" xr:uid="{6E4AE266-91FF-46C4-82F9-E906106CD0C7}"/>
    <cellStyle name="Input 3 15 3" xfId="12267" xr:uid="{9BD627D3-BFB5-43F9-9D06-2953F02464C5}"/>
    <cellStyle name="Input 3 15 3 2" xfId="12268" xr:uid="{BCE08D1B-C308-4392-B7BC-ECC2AAAC671A}"/>
    <cellStyle name="Input 3 15 3 2 2" xfId="12269" xr:uid="{CB898D01-F61F-42FC-9516-2B52167380C8}"/>
    <cellStyle name="Input 3 15 3 2_Volatility" xfId="12270" xr:uid="{C1B2F578-EB88-4E18-A282-85E2DC38106C}"/>
    <cellStyle name="Input 3 15 3 3" xfId="12271" xr:uid="{FD5B52A0-9B9D-41DF-9761-63E609E245C9}"/>
    <cellStyle name="Input 3 15 3_Volatility" xfId="12272" xr:uid="{ACBC009E-DDA9-4EFE-B032-8EC76A00DCDB}"/>
    <cellStyle name="Input 3 15 4" xfId="12273" xr:uid="{433FB853-55DD-455A-A49B-D8781A74DBF5}"/>
    <cellStyle name="Input 3 15 4 2" xfId="12274" xr:uid="{9329B3BD-0028-422A-8572-DA8E34E2093D}"/>
    <cellStyle name="Input 3 15 4_Volatility" xfId="12275" xr:uid="{BBD56DCC-F05D-4741-8DA9-5AD6A88CB044}"/>
    <cellStyle name="Input 3 15 5" xfId="12276" xr:uid="{56A57181-679B-478E-8CA8-36A5698A07B4}"/>
    <cellStyle name="Input 3 15_Volatility" xfId="12277" xr:uid="{CDC15C96-4C27-4683-A5B4-27A45D54FD57}"/>
    <cellStyle name="Input 3 16" xfId="12278" xr:uid="{3B8F3D15-F234-4F43-8BD0-5CA932EEAAE1}"/>
    <cellStyle name="Input 3 16 2" xfId="12279" xr:uid="{6D1B4A62-15EB-4C8E-90D2-80386A6724CA}"/>
    <cellStyle name="Input 3 16 2 2" xfId="12280" xr:uid="{1EDBECAB-7EBC-422D-8255-DD5DBFF690E4}"/>
    <cellStyle name="Input 3 16 2 2 2" xfId="12281" xr:uid="{C4ABFD1B-2749-4FF7-8CF4-B9C225BB8D5B}"/>
    <cellStyle name="Input 3 16 2 2 2 2" xfId="12282" xr:uid="{03AF4AF0-F044-493A-8076-09F8751958B7}"/>
    <cellStyle name="Input 3 16 2 2 2_Volatility" xfId="12283" xr:uid="{C812965B-8937-4A7A-98C3-CB5692230731}"/>
    <cellStyle name="Input 3 16 2 2 3" xfId="12284" xr:uid="{B5BC7236-9EB6-4103-929E-5F677690C35A}"/>
    <cellStyle name="Input 3 16 2 2_Volatility" xfId="12285" xr:uid="{94119250-D2D4-42BD-A7CF-6E756BAF7DC4}"/>
    <cellStyle name="Input 3 16 2 3" xfId="12286" xr:uid="{0B146215-494E-4211-B9AD-013B1F93A483}"/>
    <cellStyle name="Input 3 16 2 3 2" xfId="12287" xr:uid="{9C4CEAFD-BBA8-416E-9883-5B8DAD7ECC18}"/>
    <cellStyle name="Input 3 16 2 3 2 2" xfId="12288" xr:uid="{D135229A-0B3A-4BA3-94C8-48D9E2AA23AA}"/>
    <cellStyle name="Input 3 16 2 3 2_Volatility" xfId="12289" xr:uid="{3328EC8B-DDD0-4E6D-A81B-DBE5C32ABE20}"/>
    <cellStyle name="Input 3 16 2 3 3" xfId="12290" xr:uid="{C2906459-8EA4-4906-A52E-1059B0632263}"/>
    <cellStyle name="Input 3 16 2 3_Volatility" xfId="12291" xr:uid="{DB02D06E-C525-4112-B092-1F27C34A8AEC}"/>
    <cellStyle name="Input 3 16 2 4" xfId="12292" xr:uid="{94D6D44A-42D3-4828-BA11-6F1BE169241F}"/>
    <cellStyle name="Input 3 16 2 4 2" xfId="12293" xr:uid="{41B95BC2-EED3-4C1D-AFF3-7CE02E217C90}"/>
    <cellStyle name="Input 3 16 2 4_Volatility" xfId="12294" xr:uid="{D436DA6B-449D-4AF6-A98F-5A30FCC962F7}"/>
    <cellStyle name="Input 3 16 2 5" xfId="12295" xr:uid="{AF40A295-FE20-4667-8299-15DBFE61209E}"/>
    <cellStyle name="Input 3 16 2_Volatility" xfId="12296" xr:uid="{53182DF8-8CFD-47B4-8596-497CE41E2C8B}"/>
    <cellStyle name="Input 3 16 3" xfId="12297" xr:uid="{967569BA-58A8-46DD-90D9-75A97CF71D82}"/>
    <cellStyle name="Input 3 16 3 2" xfId="12298" xr:uid="{551DDA44-C46A-4956-B6C5-86040E66AE35}"/>
    <cellStyle name="Input 3 16 3 2 2" xfId="12299" xr:uid="{B0A39BB8-0302-4AE6-B4BE-49F7F11EBCB7}"/>
    <cellStyle name="Input 3 16 3 2_Volatility" xfId="12300" xr:uid="{FE48D6DD-BAC3-4CC7-8F11-E5DF9E884C53}"/>
    <cellStyle name="Input 3 16 3 3" xfId="12301" xr:uid="{2D2F0979-C6CA-417A-8193-AD2384E2CECC}"/>
    <cellStyle name="Input 3 16 3_Volatility" xfId="12302" xr:uid="{BE6E21E1-B1F5-42E2-AA77-4257BC2A3FF4}"/>
    <cellStyle name="Input 3 16 4" xfId="12303" xr:uid="{8FE41F36-09AF-4B07-B08B-BC079D24BA76}"/>
    <cellStyle name="Input 3 16 4 2" xfId="12304" xr:uid="{3CF415B9-4665-4CA1-80CD-0F346CDD2A96}"/>
    <cellStyle name="Input 3 16 4_Volatility" xfId="12305" xr:uid="{DECCD320-5A9F-4EE2-9D61-6E65E33649F4}"/>
    <cellStyle name="Input 3 16 5" xfId="12306" xr:uid="{17BBAC64-7793-4808-875E-DB90D0100237}"/>
    <cellStyle name="Input 3 16_Volatility" xfId="12307" xr:uid="{ECED3A91-270D-4C72-8257-A718E1F400BB}"/>
    <cellStyle name="Input 3 17" xfId="12308" xr:uid="{3B703C89-0E0E-40B9-B6A3-9E015DB0CD04}"/>
    <cellStyle name="Input 3 17 2" xfId="12309" xr:uid="{8809DD84-B38D-4C5F-84B4-20B2553E38DA}"/>
    <cellStyle name="Input 3 17 2 2" xfId="12310" xr:uid="{6664870E-B527-4DCD-9605-26CB44B670F2}"/>
    <cellStyle name="Input 3 17 2 2 2" xfId="12311" xr:uid="{95AA3788-73DA-450B-83BC-F0481078E051}"/>
    <cellStyle name="Input 3 17 2 2 2 2" xfId="12312" xr:uid="{57E88B35-810B-4DD1-AE7A-B7B7E9130DB8}"/>
    <cellStyle name="Input 3 17 2 2 2_Volatility" xfId="12313" xr:uid="{9AF33C0B-7F0C-497C-B27E-4C02B46E3B2C}"/>
    <cellStyle name="Input 3 17 2 2 3" xfId="12314" xr:uid="{E81736A3-176D-42B0-88B6-0C34AD33636A}"/>
    <cellStyle name="Input 3 17 2 2_Volatility" xfId="12315" xr:uid="{2B519EC4-5159-45B6-8873-0D8783AE5D09}"/>
    <cellStyle name="Input 3 17 2 3" xfId="12316" xr:uid="{236BA6DE-660D-4834-A84B-81F6748F536C}"/>
    <cellStyle name="Input 3 17 2 3 2" xfId="12317" xr:uid="{317332B7-A831-49B8-96F0-E9A56D9D1201}"/>
    <cellStyle name="Input 3 17 2 3 2 2" xfId="12318" xr:uid="{EAB2FC36-888B-447A-8C8D-1915C809E5A2}"/>
    <cellStyle name="Input 3 17 2 3 2_Volatility" xfId="12319" xr:uid="{57EAC2F4-5CAD-44CA-80E2-F197F9B0FEE6}"/>
    <cellStyle name="Input 3 17 2 3 3" xfId="12320" xr:uid="{B31515CB-5C2D-4D6C-9E11-190E7CA4F9F3}"/>
    <cellStyle name="Input 3 17 2 3_Volatility" xfId="12321" xr:uid="{82ABC5D2-FF28-4D27-A446-3820E4813D69}"/>
    <cellStyle name="Input 3 17 2 4" xfId="12322" xr:uid="{584924F1-94A4-4EED-9745-76B6670BA4FE}"/>
    <cellStyle name="Input 3 17 2 4 2" xfId="12323" xr:uid="{0F0E4450-78BB-4E80-8D81-39BC8FF9C6F1}"/>
    <cellStyle name="Input 3 17 2 4_Volatility" xfId="12324" xr:uid="{0676CB74-1DD2-439F-8EAE-F84922215C22}"/>
    <cellStyle name="Input 3 17 2 5" xfId="12325" xr:uid="{ECDBA6A9-1014-4C48-A3E1-BE7A1EB5B0DF}"/>
    <cellStyle name="Input 3 17 2_Volatility" xfId="12326" xr:uid="{ABD1D5F1-84C3-4D9C-93C9-2CD7C42D0A24}"/>
    <cellStyle name="Input 3 17 3" xfId="12327" xr:uid="{30CD4303-054D-4ED9-8A35-BC0638292D06}"/>
    <cellStyle name="Input 3 17 3 2" xfId="12328" xr:uid="{E0DF7594-217E-46E7-B5D9-667DEBF33524}"/>
    <cellStyle name="Input 3 17 3 2 2" xfId="12329" xr:uid="{ECA1685F-1410-4463-A072-5F76361CBFD4}"/>
    <cellStyle name="Input 3 17 3 2_Volatility" xfId="12330" xr:uid="{1CA81604-2F07-4FCE-AD8D-590AD0D98AED}"/>
    <cellStyle name="Input 3 17 3 3" xfId="12331" xr:uid="{CFB09946-80EF-4C66-8E7C-DD5D84360EDA}"/>
    <cellStyle name="Input 3 17 3_Volatility" xfId="12332" xr:uid="{395329D9-0704-49AB-A0C6-75BC7E36AB67}"/>
    <cellStyle name="Input 3 17 4" xfId="12333" xr:uid="{7FC8BB9A-C613-43C3-B9B7-B345CA19DE92}"/>
    <cellStyle name="Input 3 17 4 2" xfId="12334" xr:uid="{53E67018-CEEC-4E94-8B60-720E1F3497B1}"/>
    <cellStyle name="Input 3 17 4_Volatility" xfId="12335" xr:uid="{0CA1B360-5510-4753-AF87-63F5DECB1407}"/>
    <cellStyle name="Input 3 17 5" xfId="12336" xr:uid="{5967FA37-823E-4760-9672-CCD7132C8228}"/>
    <cellStyle name="Input 3 17_Volatility" xfId="12337" xr:uid="{27F0A972-222F-43C7-BD6F-134C467A1420}"/>
    <cellStyle name="Input 3 18" xfId="12338" xr:uid="{9223C185-3C3D-4992-BD4E-35BA39E8D9E9}"/>
    <cellStyle name="Input 3 18 2" xfId="12339" xr:uid="{1160A4E6-C612-4F18-832F-A889367596C1}"/>
    <cellStyle name="Input 3 18 2 2" xfId="12340" xr:uid="{76E5562B-F311-410E-918A-DCF78025848C}"/>
    <cellStyle name="Input 3 18 2 2 2" xfId="12341" xr:uid="{FB3144A2-905E-4F39-A9CC-C7BE1F070C79}"/>
    <cellStyle name="Input 3 18 2 2 2 2" xfId="12342" xr:uid="{AE7B36D8-A670-4364-952E-D5A7D797B529}"/>
    <cellStyle name="Input 3 18 2 2 2_Volatility" xfId="12343" xr:uid="{349C6AC5-C1E2-45E0-8F02-4AB1954C2F3B}"/>
    <cellStyle name="Input 3 18 2 2 3" xfId="12344" xr:uid="{C398CD5D-B158-4B13-824B-96EDD52A9B4A}"/>
    <cellStyle name="Input 3 18 2 2_Volatility" xfId="12345" xr:uid="{864D681F-EF82-4AFF-84CD-425FE1CFA8BE}"/>
    <cellStyle name="Input 3 18 2 3" xfId="12346" xr:uid="{107194DA-2E7C-4B54-84D6-093763F1B725}"/>
    <cellStyle name="Input 3 18 2 3 2" xfId="12347" xr:uid="{E85B31EA-CF90-4F92-99E7-A49DF38E9AA6}"/>
    <cellStyle name="Input 3 18 2 3 2 2" xfId="12348" xr:uid="{D00471CA-F697-4409-9FEA-8C601EC53B7A}"/>
    <cellStyle name="Input 3 18 2 3 2_Volatility" xfId="12349" xr:uid="{BAFF96AB-1E35-4360-B3F9-29BD009FB21B}"/>
    <cellStyle name="Input 3 18 2 3 3" xfId="12350" xr:uid="{BF962EA2-B959-46B7-868C-960CF6D14242}"/>
    <cellStyle name="Input 3 18 2 3_Volatility" xfId="12351" xr:uid="{61228B37-D617-4AAB-8310-E111F90CCF02}"/>
    <cellStyle name="Input 3 18 2 4" xfId="12352" xr:uid="{A8B02BD1-8EE4-4668-B23F-900A3922ACF5}"/>
    <cellStyle name="Input 3 18 2 4 2" xfId="12353" xr:uid="{698BD0F5-D98A-46F5-938A-E2A0EA9560A0}"/>
    <cellStyle name="Input 3 18 2 4_Volatility" xfId="12354" xr:uid="{BA4FAF74-76B5-4E7F-BB5E-C1A161263A53}"/>
    <cellStyle name="Input 3 18 2 5" xfId="12355" xr:uid="{6D29CCAE-C65B-405A-A00D-C474361D2A35}"/>
    <cellStyle name="Input 3 18 2_Volatility" xfId="12356" xr:uid="{C3F8E076-FC5C-4B69-A338-1C6F2174BB79}"/>
    <cellStyle name="Input 3 18 3" xfId="12357" xr:uid="{F75F8D3B-B81A-45FF-8F61-F9E33358575F}"/>
    <cellStyle name="Input 3 18 3 2" xfId="12358" xr:uid="{FE5EB316-4A80-4AE0-8F0C-F339A61B8DAC}"/>
    <cellStyle name="Input 3 18 3 2 2" xfId="12359" xr:uid="{DEA5A5AF-83FC-4331-AE63-EDFF6A4CFCF0}"/>
    <cellStyle name="Input 3 18 3 2_Volatility" xfId="12360" xr:uid="{97B6758D-ACF2-4369-92B6-541E037A82BE}"/>
    <cellStyle name="Input 3 18 3 3" xfId="12361" xr:uid="{EEBC7699-9405-433C-B395-9A586C718873}"/>
    <cellStyle name="Input 3 18 3_Volatility" xfId="12362" xr:uid="{2F45E022-6EBC-4BAB-B8DA-C670AC302D1B}"/>
    <cellStyle name="Input 3 18 4" xfId="12363" xr:uid="{48C6B39E-5FB8-455D-B0B2-5FD1E5F8AB79}"/>
    <cellStyle name="Input 3 18 4 2" xfId="12364" xr:uid="{FC3A4F14-33EB-4529-93FB-8BA471447E37}"/>
    <cellStyle name="Input 3 18 4_Volatility" xfId="12365" xr:uid="{86542F20-4255-459F-98B4-E8187A6AF953}"/>
    <cellStyle name="Input 3 18 5" xfId="12366" xr:uid="{B862D966-5755-4229-90D5-502349AB71FB}"/>
    <cellStyle name="Input 3 18_Volatility" xfId="12367" xr:uid="{213A2E0D-99B0-48E8-9FD3-C7EF6D605C6F}"/>
    <cellStyle name="Input 3 19" xfId="12368" xr:uid="{61E2F878-E794-4DC8-9C30-D16133B3AFBB}"/>
    <cellStyle name="Input 3 19 2" xfId="12369" xr:uid="{525A130F-2A74-4D34-AE82-08E27BE5CDBF}"/>
    <cellStyle name="Input 3 19 2 2" xfId="12370" xr:uid="{553D996A-183C-4B5A-B39E-B30277803750}"/>
    <cellStyle name="Input 3 19 2 2 2" xfId="12371" xr:uid="{E90C4AF4-9C3D-4EBD-A4E1-686F8C231E35}"/>
    <cellStyle name="Input 3 19 2 2 2 2" xfId="12372" xr:uid="{5BDCCE0D-A75F-444C-8A07-13DC7780FDFF}"/>
    <cellStyle name="Input 3 19 2 2 2_Volatility" xfId="12373" xr:uid="{CAFDD002-F13E-4AC7-BB22-92A072E9B4ED}"/>
    <cellStyle name="Input 3 19 2 2 3" xfId="12374" xr:uid="{970BF97D-E354-46CE-A44D-278DF91D9373}"/>
    <cellStyle name="Input 3 19 2 2_Volatility" xfId="12375" xr:uid="{7F5B3A14-6F10-4C93-8EE1-B8E6EED033FA}"/>
    <cellStyle name="Input 3 19 2 3" xfId="12376" xr:uid="{33C2CA1D-B774-4299-A794-281EB32590AD}"/>
    <cellStyle name="Input 3 19 2 3 2" xfId="12377" xr:uid="{F32E491A-A132-46D3-9FD3-EC981D5A1DD9}"/>
    <cellStyle name="Input 3 19 2 3 2 2" xfId="12378" xr:uid="{A2F81216-350C-4120-8E65-D5E6031B1E60}"/>
    <cellStyle name="Input 3 19 2 3 2_Volatility" xfId="12379" xr:uid="{5E6AC0D9-A7EC-4991-A228-C070AD953DED}"/>
    <cellStyle name="Input 3 19 2 3 3" xfId="12380" xr:uid="{B8E55B0B-9AC1-47FD-9E00-5BE0A9F3F6F1}"/>
    <cellStyle name="Input 3 19 2 3_Volatility" xfId="12381" xr:uid="{59A631DF-BE52-41A3-83F0-21FE2F2B543D}"/>
    <cellStyle name="Input 3 19 2 4" xfId="12382" xr:uid="{D057AF23-3F25-4BAC-AE1E-6F12E90715B0}"/>
    <cellStyle name="Input 3 19 2 4 2" xfId="12383" xr:uid="{8861FA37-2EFD-41E2-9FEB-CCAB1323690B}"/>
    <cellStyle name="Input 3 19 2 4_Volatility" xfId="12384" xr:uid="{8B25CE1F-D267-4AF2-A14D-2AFD53D58154}"/>
    <cellStyle name="Input 3 19 2 5" xfId="12385" xr:uid="{91C396C5-EC4B-4145-A8B4-4DF0F845D4DD}"/>
    <cellStyle name="Input 3 19 2_Volatility" xfId="12386" xr:uid="{1FE6EE9F-AC44-445F-98FF-94E606E3FFA4}"/>
    <cellStyle name="Input 3 19 3" xfId="12387" xr:uid="{B37FFE70-6BDF-431A-9CB8-CCBA2E2CF54C}"/>
    <cellStyle name="Input 3 19 3 2" xfId="12388" xr:uid="{051F0F89-6C1B-4476-807A-47389679C617}"/>
    <cellStyle name="Input 3 19 3 2 2" xfId="12389" xr:uid="{002ADC8D-93A0-4513-B9AD-9C4C071BD2A3}"/>
    <cellStyle name="Input 3 19 3 2_Volatility" xfId="12390" xr:uid="{550F0207-FD61-4D91-9F06-079CEABF156B}"/>
    <cellStyle name="Input 3 19 3 3" xfId="12391" xr:uid="{ADC9BAAA-FE28-4989-976E-8C199A33DD72}"/>
    <cellStyle name="Input 3 19 3_Volatility" xfId="12392" xr:uid="{B1CB3136-33C5-4430-9F86-DDB6FB0CF3DC}"/>
    <cellStyle name="Input 3 19 4" xfId="12393" xr:uid="{E7607551-6E17-4D40-BC1A-88036061FEB9}"/>
    <cellStyle name="Input 3 19 4 2" xfId="12394" xr:uid="{D278D837-B29F-4900-B1CC-821F9140AE77}"/>
    <cellStyle name="Input 3 19 4_Volatility" xfId="12395" xr:uid="{3E21B325-321E-48F6-B23D-5023BD37EB1E}"/>
    <cellStyle name="Input 3 19 5" xfId="12396" xr:uid="{57F333C2-9B26-4F5B-B57B-13A47FF12639}"/>
    <cellStyle name="Input 3 19_Volatility" xfId="12397" xr:uid="{08AD54EF-2266-4641-8C10-AFDBE1FF1F53}"/>
    <cellStyle name="Input 3 2" xfId="12398" xr:uid="{6706C146-BF16-483B-869C-F27E6AD29CCF}"/>
    <cellStyle name="Input 3 2 2" xfId="12399" xr:uid="{53DF1483-7656-4FF0-8A35-12B81458D0B4}"/>
    <cellStyle name="Input 3 2 2 2" xfId="12400" xr:uid="{7579EC81-F8B3-4F31-9F1B-A73B942ED686}"/>
    <cellStyle name="Input 3 2 2 2 2" xfId="12401" xr:uid="{37DFB524-770C-41D2-9ADD-465C27D9DC2B}"/>
    <cellStyle name="Input 3 2 2 2 2 2" xfId="12402" xr:uid="{49779044-1817-4F8E-8882-3BC0C4494DDE}"/>
    <cellStyle name="Input 3 2 2 2 2_Volatility" xfId="12403" xr:uid="{CA2B08AE-E646-4A66-92F1-9E7EA52AF10E}"/>
    <cellStyle name="Input 3 2 2 2 3" xfId="12404" xr:uid="{9DA903F6-2A61-4569-9B9D-13D6911488B2}"/>
    <cellStyle name="Input 3 2 2 2_Volatility" xfId="12405" xr:uid="{A6432BA0-C43C-43B9-B586-1724D46BAB92}"/>
    <cellStyle name="Input 3 2 2 3" xfId="12406" xr:uid="{33B83601-056D-42CE-96E1-343C59B06F72}"/>
    <cellStyle name="Input 3 2 2 3 2" xfId="12407" xr:uid="{D69669D8-F1C1-4D1D-8B90-91AD83B57FE8}"/>
    <cellStyle name="Input 3 2 2 3 2 2" xfId="12408" xr:uid="{793669DC-6A2E-4107-8DC8-5784A6DEF965}"/>
    <cellStyle name="Input 3 2 2 3 2_Volatility" xfId="12409" xr:uid="{A01DE464-0C47-45CD-8528-DCEBA53178BE}"/>
    <cellStyle name="Input 3 2 2 3 3" xfId="12410" xr:uid="{B7358D50-A307-4F78-B397-70DD5BBA7B6F}"/>
    <cellStyle name="Input 3 2 2 3_Volatility" xfId="12411" xr:uid="{9F45D2BE-E6B1-4985-BA72-DB7E2EFC731C}"/>
    <cellStyle name="Input 3 2 2 4" xfId="12412" xr:uid="{69522AB5-2601-423B-B172-A99430F11258}"/>
    <cellStyle name="Input 3 2 2 4 2" xfId="12413" xr:uid="{08ECD3A4-4A6E-4F3B-959C-1C42720B7FC6}"/>
    <cellStyle name="Input 3 2 2 4_Volatility" xfId="12414" xr:uid="{4E8FA73B-DE2A-4848-B183-7869D10A7A7F}"/>
    <cellStyle name="Input 3 2 2 5" xfId="12415" xr:uid="{EA71B83C-0230-4BB0-91E0-836B3021816B}"/>
    <cellStyle name="Input 3 2 2_Volatility" xfId="12416" xr:uid="{2735D1D4-7C42-4B12-A320-18F827A1EBAC}"/>
    <cellStyle name="Input 3 2 3" xfId="12417" xr:uid="{64479113-D683-4937-852A-602122A5B3A8}"/>
    <cellStyle name="Input 3 2 3 2" xfId="12418" xr:uid="{DC561AEF-0C00-4CFB-9102-E455F511048D}"/>
    <cellStyle name="Input 3 2 3 2 2" xfId="12419" xr:uid="{580E66CE-BBD9-4FEB-911D-38C31429B2F2}"/>
    <cellStyle name="Input 3 2 3 2_Volatility" xfId="12420" xr:uid="{4605BB93-01C8-4B52-AF3B-91B07D475593}"/>
    <cellStyle name="Input 3 2 3 3" xfId="12421" xr:uid="{C9B69B08-7185-4D6A-9947-9FD51C5A1D62}"/>
    <cellStyle name="Input 3 2 3_Volatility" xfId="12422" xr:uid="{4ECACF0F-E471-460A-A8C4-1078C02D8F9C}"/>
    <cellStyle name="Input 3 2 4" xfId="12423" xr:uid="{A975835D-9843-4A00-8A12-C818FA208809}"/>
    <cellStyle name="Input 3 2 4 2" xfId="12424" xr:uid="{C5AB576E-3AB5-4A02-A2D7-F2D13D03D292}"/>
    <cellStyle name="Input 3 2 4_Volatility" xfId="12425" xr:uid="{C706C1D4-E06C-403B-89DF-D6B6952B5C09}"/>
    <cellStyle name="Input 3 2 5" xfId="12426" xr:uid="{7AB29B35-E1CB-4DBD-9FE6-9381F4AB2C52}"/>
    <cellStyle name="Input 3 2 6" xfId="12427" xr:uid="{59C05197-F091-4D1F-B7C1-196D71F97764}"/>
    <cellStyle name="Input 3 2 7" xfId="12428" xr:uid="{D9A2C296-B889-445E-B96C-AAACCF9B2419}"/>
    <cellStyle name="Input 3 2_Summary_Gap_Balance_exNIB" xfId="12429" xr:uid="{5ED07B98-D350-493A-98E5-6D7763B1898E}"/>
    <cellStyle name="Input 3 20" xfId="12430" xr:uid="{04E73502-A19F-4F7E-AEE8-B6F568199EDC}"/>
    <cellStyle name="Input 3 20 2" xfId="12431" xr:uid="{35AA5A10-F0F5-492C-AA21-A8DF39D7EF56}"/>
    <cellStyle name="Input 3 20 2 2" xfId="12432" xr:uid="{EF228965-5ACE-43CA-9D83-47E325ED53B9}"/>
    <cellStyle name="Input 3 20 2 2 2" xfId="12433" xr:uid="{63DF7DD6-51A5-497E-8CD9-B4EB03336016}"/>
    <cellStyle name="Input 3 20 2 2 2 2" xfId="12434" xr:uid="{FFCBECA4-A757-46E2-9B15-E00636E8F101}"/>
    <cellStyle name="Input 3 20 2 2 2_Volatility" xfId="12435" xr:uid="{4727920A-0DA8-45AE-ABAE-317BB60AC59D}"/>
    <cellStyle name="Input 3 20 2 2 3" xfId="12436" xr:uid="{77A0A411-63EE-47D9-B5EF-265321A623CB}"/>
    <cellStyle name="Input 3 20 2 2_Volatility" xfId="12437" xr:uid="{9C9FF42B-5111-41AA-8C39-8F4E4C21985D}"/>
    <cellStyle name="Input 3 20 2 3" xfId="12438" xr:uid="{6972FB5E-7417-4959-AB35-2D3C57F3D598}"/>
    <cellStyle name="Input 3 20 2 3 2" xfId="12439" xr:uid="{21A512DF-AEA1-489F-A828-9C2220CBDC17}"/>
    <cellStyle name="Input 3 20 2 3 2 2" xfId="12440" xr:uid="{4CAC3BB1-0EC8-489B-B750-0C7A3D2F4BD2}"/>
    <cellStyle name="Input 3 20 2 3 2_Volatility" xfId="12441" xr:uid="{EAD401CC-E2EA-48E6-8C5D-AB91CA8FBE78}"/>
    <cellStyle name="Input 3 20 2 3 3" xfId="12442" xr:uid="{7FC7BEC6-4BA6-41B5-B66C-24586115E294}"/>
    <cellStyle name="Input 3 20 2 3_Volatility" xfId="12443" xr:uid="{FAF62071-A8E4-483A-BE4B-70BA1B40C15A}"/>
    <cellStyle name="Input 3 20 2 4" xfId="12444" xr:uid="{8BC31628-66FA-40A7-A62F-7BFED9732B91}"/>
    <cellStyle name="Input 3 20 2 4 2" xfId="12445" xr:uid="{9C66657E-06D9-42B2-A11E-0E9550686E79}"/>
    <cellStyle name="Input 3 20 2 4_Volatility" xfId="12446" xr:uid="{DDC0DFCA-B45D-46D6-B55E-3178EC21944C}"/>
    <cellStyle name="Input 3 20 2 5" xfId="12447" xr:uid="{A58E37A5-D173-4DFA-8054-6D67690DEBAF}"/>
    <cellStyle name="Input 3 20 2_Volatility" xfId="12448" xr:uid="{E5529150-79ED-40E7-A0BC-6DD258630F6C}"/>
    <cellStyle name="Input 3 20 3" xfId="12449" xr:uid="{C6AC98A9-7621-472E-AFE2-AF60D3510CE3}"/>
    <cellStyle name="Input 3 20 3 2" xfId="12450" xr:uid="{EBD71D4A-561A-48F9-879B-77CF6D98ECC6}"/>
    <cellStyle name="Input 3 20 3 2 2" xfId="12451" xr:uid="{0C2FDFBB-1F2E-4082-B71B-8252B3F0C8AA}"/>
    <cellStyle name="Input 3 20 3 2_Volatility" xfId="12452" xr:uid="{7FF96B0D-4B3B-4417-8ED0-CF522EB5B477}"/>
    <cellStyle name="Input 3 20 3 3" xfId="12453" xr:uid="{A386A574-3872-4C37-9E9F-C6A2ACD8008C}"/>
    <cellStyle name="Input 3 20 3_Volatility" xfId="12454" xr:uid="{04536482-5E49-4857-B578-3AC760E282E0}"/>
    <cellStyle name="Input 3 20 4" xfId="12455" xr:uid="{F9357099-016D-400C-A4CF-7DBE06E5A8A0}"/>
    <cellStyle name="Input 3 20 4 2" xfId="12456" xr:uid="{5D0B783B-9EB4-4787-9E8F-91EFB5491DAC}"/>
    <cellStyle name="Input 3 20 4_Volatility" xfId="12457" xr:uid="{0FBBE06A-1C04-4330-806D-B62B46A10DE9}"/>
    <cellStyle name="Input 3 20 5" xfId="12458" xr:uid="{99A43B8A-B129-4A74-9C4A-BD7FA6F39A8E}"/>
    <cellStyle name="Input 3 20_Volatility" xfId="12459" xr:uid="{DE58045D-A704-436D-BFA9-7C60E828E06D}"/>
    <cellStyle name="Input 3 21" xfId="12460" xr:uid="{2222E3AF-51B2-4B67-A856-813F1ADFE7B4}"/>
    <cellStyle name="Input 3 21 2" xfId="12461" xr:uid="{B5ECE71B-BBFC-47A8-98B1-25F4C7BA82BC}"/>
    <cellStyle name="Input 3 21 2 2" xfId="12462" xr:uid="{1B839C9E-E929-4C83-9393-F45F5E231A16}"/>
    <cellStyle name="Input 3 21 2 2 2" xfId="12463" xr:uid="{29DB4AB0-43FB-440B-A7E6-6FA63C7925BB}"/>
    <cellStyle name="Input 3 21 2 2 2 2" xfId="12464" xr:uid="{482F431E-B4CE-4C2E-93A4-9B792BB58AD6}"/>
    <cellStyle name="Input 3 21 2 2 2_Volatility" xfId="12465" xr:uid="{D3AFA860-CDFC-4D50-87B1-30DB19270D3C}"/>
    <cellStyle name="Input 3 21 2 2 3" xfId="12466" xr:uid="{F619FDF0-38D0-440A-858A-382A6E81AA6F}"/>
    <cellStyle name="Input 3 21 2 2_Volatility" xfId="12467" xr:uid="{449B16B4-5E8A-4701-8B3C-ACBF5C3ECB06}"/>
    <cellStyle name="Input 3 21 2 3" xfId="12468" xr:uid="{388111E5-4A55-4EBA-8AEB-FEC60E963499}"/>
    <cellStyle name="Input 3 21 2 3 2" xfId="12469" xr:uid="{17CB632F-5F2F-4EF2-97BD-BA93FAD5BBFC}"/>
    <cellStyle name="Input 3 21 2 3 2 2" xfId="12470" xr:uid="{E4DA33D6-2670-46D5-82E5-FB65E4BBC6FC}"/>
    <cellStyle name="Input 3 21 2 3 2_Volatility" xfId="12471" xr:uid="{43F03CC8-B340-4CFE-8119-1FA74276BC61}"/>
    <cellStyle name="Input 3 21 2 3 3" xfId="12472" xr:uid="{F9705344-C44F-4EC5-8160-153DDADC7F7A}"/>
    <cellStyle name="Input 3 21 2 3_Volatility" xfId="12473" xr:uid="{14D8575C-9D12-4D29-8B22-9F0D1C91BBD0}"/>
    <cellStyle name="Input 3 21 2 4" xfId="12474" xr:uid="{922F4BDE-A96C-4B93-8604-2B5C0EF1212C}"/>
    <cellStyle name="Input 3 21 2 4 2" xfId="12475" xr:uid="{EF93D154-2976-48E7-A22F-1A7A0D50D7FE}"/>
    <cellStyle name="Input 3 21 2 4_Volatility" xfId="12476" xr:uid="{9AFD4E69-3DBC-42BB-B527-DEFDDE0B8578}"/>
    <cellStyle name="Input 3 21 2 5" xfId="12477" xr:uid="{BD8B16EC-95BB-4001-A645-2A3C602FF068}"/>
    <cellStyle name="Input 3 21 2_Volatility" xfId="12478" xr:uid="{19BBEB6B-0F4C-4A04-9A5B-5F0792902FF3}"/>
    <cellStyle name="Input 3 21 3" xfId="12479" xr:uid="{1355BD0A-D320-47D7-BC90-9F52CF97C2E8}"/>
    <cellStyle name="Input 3 21 3 2" xfId="12480" xr:uid="{5E23BE63-4EF0-46BD-AF5C-EC291615F78B}"/>
    <cellStyle name="Input 3 21 3 2 2" xfId="12481" xr:uid="{286F290A-94AB-491A-84DC-ADF4F09E37D5}"/>
    <cellStyle name="Input 3 21 3 2_Volatility" xfId="12482" xr:uid="{9659C1D0-559F-437A-A0EC-897586135EBD}"/>
    <cellStyle name="Input 3 21 3 3" xfId="12483" xr:uid="{01D82F38-89E5-4168-B92E-DEAD86E7BE04}"/>
    <cellStyle name="Input 3 21 3_Volatility" xfId="12484" xr:uid="{28DD7353-C759-4803-961A-2702B4D9D651}"/>
    <cellStyle name="Input 3 21 4" xfId="12485" xr:uid="{C7792D2A-529B-4123-83CE-F58AA1AED01C}"/>
    <cellStyle name="Input 3 21 4 2" xfId="12486" xr:uid="{17E2CBE7-471B-489D-A8B7-656F65AE291C}"/>
    <cellStyle name="Input 3 21 4_Volatility" xfId="12487" xr:uid="{6B8B4131-D55E-4F5C-951F-6D3E37815ED3}"/>
    <cellStyle name="Input 3 21 5" xfId="12488" xr:uid="{7813DA24-6EB6-411E-AEB5-3EFF5059B3CF}"/>
    <cellStyle name="Input 3 21_Volatility" xfId="12489" xr:uid="{AEE53AF2-EEF9-497A-9E88-E6659400296F}"/>
    <cellStyle name="Input 3 22" xfId="12490" xr:uid="{6D497810-0884-4BC3-839D-C8E13849B7FB}"/>
    <cellStyle name="Input 3 22 2" xfId="12491" xr:uid="{5959659F-7CF1-4978-9E0C-D5A65C2FE09B}"/>
    <cellStyle name="Input 3 22 2 2" xfId="12492" xr:uid="{E5988C56-5CEB-44D8-92E7-8B8DDF83A26B}"/>
    <cellStyle name="Input 3 22 2 2 2" xfId="12493" xr:uid="{DC16497F-F3EB-4EBD-9A32-59C2E6626B10}"/>
    <cellStyle name="Input 3 22 2 2 2 2" xfId="12494" xr:uid="{F9E6E923-75F4-4DA2-9EA4-18E92C565ABE}"/>
    <cellStyle name="Input 3 22 2 2 2_Volatility" xfId="12495" xr:uid="{28616147-D687-44CB-8F1E-520DA78EA1B5}"/>
    <cellStyle name="Input 3 22 2 2 3" xfId="12496" xr:uid="{3D4D7820-3DEE-42BA-B4DC-1646E86ECC20}"/>
    <cellStyle name="Input 3 22 2 2_Volatility" xfId="12497" xr:uid="{7D5E34A9-F1F4-4EEE-A7DF-334FD0BDD262}"/>
    <cellStyle name="Input 3 22 2 3" xfId="12498" xr:uid="{06F1B635-399C-430F-884B-33C7BD060297}"/>
    <cellStyle name="Input 3 22 2 3 2" xfId="12499" xr:uid="{BF9788D9-AD3F-4AA4-9E4E-4B2BB5BA9EFE}"/>
    <cellStyle name="Input 3 22 2 3 2 2" xfId="12500" xr:uid="{479958C2-A4F2-4D8E-9D5E-A0BA1416CA43}"/>
    <cellStyle name="Input 3 22 2 3 2_Volatility" xfId="12501" xr:uid="{03A1C08B-6359-4B76-9622-66DBB85D650C}"/>
    <cellStyle name="Input 3 22 2 3 3" xfId="12502" xr:uid="{C88D3C05-75E5-4688-A12E-68AD02C9C7A7}"/>
    <cellStyle name="Input 3 22 2 3_Volatility" xfId="12503" xr:uid="{509AB3B7-FA15-4AA0-B1EB-410D8BD4FDD5}"/>
    <cellStyle name="Input 3 22 2 4" xfId="12504" xr:uid="{7113DFD6-D1AB-4703-A650-95F47B7412E0}"/>
    <cellStyle name="Input 3 22 2 4 2" xfId="12505" xr:uid="{98EE91C4-72AB-4147-803E-810CC8DA4B4A}"/>
    <cellStyle name="Input 3 22 2 4_Volatility" xfId="12506" xr:uid="{43349B42-83E1-41D2-B2FB-9726942A0D31}"/>
    <cellStyle name="Input 3 22 2 5" xfId="12507" xr:uid="{286E30B4-C07D-414D-B25C-B6E16CA7017B}"/>
    <cellStyle name="Input 3 22 2_Volatility" xfId="12508" xr:uid="{7C2F2235-63A5-4D80-8315-7FCF64C3B7CF}"/>
    <cellStyle name="Input 3 22 3" xfId="12509" xr:uid="{83758B77-BF05-44F2-B09D-0E673DC1D3BA}"/>
    <cellStyle name="Input 3 22 3 2" xfId="12510" xr:uid="{F90AC34D-E266-4018-A96C-FD5A0EB584E8}"/>
    <cellStyle name="Input 3 22 3 2 2" xfId="12511" xr:uid="{091A393B-321E-4D44-960C-D12D29425DDD}"/>
    <cellStyle name="Input 3 22 3 2_Volatility" xfId="12512" xr:uid="{3FE0D2B0-B3EF-4510-B6E7-C1AFD089E9A4}"/>
    <cellStyle name="Input 3 22 3 3" xfId="12513" xr:uid="{315F82CE-6955-4DD4-BA18-809FC3925A8A}"/>
    <cellStyle name="Input 3 22 3_Volatility" xfId="12514" xr:uid="{BA29051B-DC9D-4A66-ACB9-817B1B97F249}"/>
    <cellStyle name="Input 3 22 4" xfId="12515" xr:uid="{C427D60B-7375-478A-BFE8-B36B256F999A}"/>
    <cellStyle name="Input 3 22 4 2" xfId="12516" xr:uid="{E504D593-2DEA-4660-8FFE-E8AC5A36E3A7}"/>
    <cellStyle name="Input 3 22 4_Volatility" xfId="12517" xr:uid="{67953151-3730-4182-976A-CE61E7BE742F}"/>
    <cellStyle name="Input 3 22 5" xfId="12518" xr:uid="{A72DF40F-B70F-4E2B-A1DA-5462D0275333}"/>
    <cellStyle name="Input 3 22_Volatility" xfId="12519" xr:uid="{8935D3CD-F80F-4656-982A-006EE5AD4B91}"/>
    <cellStyle name="Input 3 23" xfId="12520" xr:uid="{CD692A3E-24AD-41BC-8506-CBAA37DC16C3}"/>
    <cellStyle name="Input 3 23 2" xfId="12521" xr:uid="{AAD15EBB-ECA5-4A7D-940D-B996981E7DFB}"/>
    <cellStyle name="Input 3 23 2 2" xfId="12522" xr:uid="{675E7B9E-9445-4E1C-B9A5-0B181C0B5402}"/>
    <cellStyle name="Input 3 23 2 2 2" xfId="12523" xr:uid="{32FA3D35-8DFE-4BB0-8159-9423C9D27EE4}"/>
    <cellStyle name="Input 3 23 2 2 2 2" xfId="12524" xr:uid="{5B1CDD44-0F23-4C1B-B8CA-506760DB7BFC}"/>
    <cellStyle name="Input 3 23 2 2 2_Volatility" xfId="12525" xr:uid="{12824C03-F94D-4420-A2B2-A877FD3F6BED}"/>
    <cellStyle name="Input 3 23 2 2 3" xfId="12526" xr:uid="{1A08BD2E-2D37-492C-B7D3-7096A46D1A7C}"/>
    <cellStyle name="Input 3 23 2 2_Volatility" xfId="12527" xr:uid="{929C6662-CF55-4F06-806E-EE428358E075}"/>
    <cellStyle name="Input 3 23 2 3" xfId="12528" xr:uid="{EE72D72B-CE32-480B-8FCF-A9BD8805FDAC}"/>
    <cellStyle name="Input 3 23 2 3 2" xfId="12529" xr:uid="{4BF7EC32-54DF-46BD-9B40-9EFAAC8036A1}"/>
    <cellStyle name="Input 3 23 2 3 2 2" xfId="12530" xr:uid="{09AB94A7-6764-44C9-A03D-17320C1E44D8}"/>
    <cellStyle name="Input 3 23 2 3 2_Volatility" xfId="12531" xr:uid="{C26D0A5D-353E-47EC-AA86-595510225F45}"/>
    <cellStyle name="Input 3 23 2 3 3" xfId="12532" xr:uid="{FC78F9B2-0C5B-441D-8B94-BE846EF43DF6}"/>
    <cellStyle name="Input 3 23 2 3_Volatility" xfId="12533" xr:uid="{78D38E0E-78CB-47CB-93F8-D15F040FC627}"/>
    <cellStyle name="Input 3 23 2 4" xfId="12534" xr:uid="{9B93C881-A4D6-441E-8A89-BE40C783D744}"/>
    <cellStyle name="Input 3 23 2 4 2" xfId="12535" xr:uid="{CA86A6C0-939A-4B8B-A483-0D184AECAF1C}"/>
    <cellStyle name="Input 3 23 2 4_Volatility" xfId="12536" xr:uid="{327DD503-F1FB-40E0-87F8-255B6741BAC6}"/>
    <cellStyle name="Input 3 23 2 5" xfId="12537" xr:uid="{10DAF820-9BFA-4CC9-8D93-CAC967ED6EAB}"/>
    <cellStyle name="Input 3 23 2_Volatility" xfId="12538" xr:uid="{E2A2DD32-250B-40AF-8D85-196F9974EC68}"/>
    <cellStyle name="Input 3 23 3" xfId="12539" xr:uid="{DEF538A6-6520-429E-85EC-7E93134AFE1F}"/>
    <cellStyle name="Input 3 23 3 2" xfId="12540" xr:uid="{45FFA475-7E1E-40A5-8F2B-E3255A2ED621}"/>
    <cellStyle name="Input 3 23 3 2 2" xfId="12541" xr:uid="{6065A5E4-0899-4693-8FAC-C4D9883F0501}"/>
    <cellStyle name="Input 3 23 3 2_Volatility" xfId="12542" xr:uid="{BEC5219F-5047-4328-A8CA-26DD0BE47077}"/>
    <cellStyle name="Input 3 23 3 3" xfId="12543" xr:uid="{CC02015C-BEE5-424D-966E-40DBE1124977}"/>
    <cellStyle name="Input 3 23 3_Volatility" xfId="12544" xr:uid="{37C801B5-7197-4D2F-ADA3-879BDA722532}"/>
    <cellStyle name="Input 3 23 4" xfId="12545" xr:uid="{CCDD882A-6C86-4DC7-97CB-02D378116604}"/>
    <cellStyle name="Input 3 23 4 2" xfId="12546" xr:uid="{9B32D6AF-528B-448A-A209-D402E30557D5}"/>
    <cellStyle name="Input 3 23 4_Volatility" xfId="12547" xr:uid="{63B73232-C8E6-4357-912D-FD67E1886085}"/>
    <cellStyle name="Input 3 23 5" xfId="12548" xr:uid="{9983097F-D519-47DC-A5AE-3C7CD9521D81}"/>
    <cellStyle name="Input 3 23_Volatility" xfId="12549" xr:uid="{2B1E3EB3-2663-4CD9-B488-116EEE0B0466}"/>
    <cellStyle name="Input 3 24" xfId="12550" xr:uid="{CD1BEBEB-7B33-4267-BCF2-DFDAE8FD49A8}"/>
    <cellStyle name="Input 3 24 2" xfId="12551" xr:uid="{81C5E60A-1944-498C-9BD4-18536680B85B}"/>
    <cellStyle name="Input 3 24 2 2" xfId="12552" xr:uid="{6883DCB6-A912-4DC9-B7FE-C466B778AE4A}"/>
    <cellStyle name="Input 3 24 2 2 2" xfId="12553" xr:uid="{7E5A47EF-E3EB-4517-A6D7-39CBAA743DEC}"/>
    <cellStyle name="Input 3 24 2 2 2 2" xfId="12554" xr:uid="{8AC050AD-3AE4-40CF-ADD9-D2D015FEA135}"/>
    <cellStyle name="Input 3 24 2 2 2_Volatility" xfId="12555" xr:uid="{9D35F514-D550-4ECC-B356-E8AACA2C0A21}"/>
    <cellStyle name="Input 3 24 2 2 3" xfId="12556" xr:uid="{C793B472-3739-4EC7-9DCB-EFC66DE768A5}"/>
    <cellStyle name="Input 3 24 2 2_Volatility" xfId="12557" xr:uid="{0D521C29-B231-4BED-9006-AB1084A8DBF7}"/>
    <cellStyle name="Input 3 24 2 3" xfId="12558" xr:uid="{70275AC2-84D7-432C-8654-A78878202ADA}"/>
    <cellStyle name="Input 3 24 2 3 2" xfId="12559" xr:uid="{BC24F49B-BCB6-442B-8304-F96D0E42911A}"/>
    <cellStyle name="Input 3 24 2 3 2 2" xfId="12560" xr:uid="{04B0397A-6C6B-4C92-A4CB-7308EFDAECE5}"/>
    <cellStyle name="Input 3 24 2 3 2_Volatility" xfId="12561" xr:uid="{3661090F-BFBB-4E7C-8A06-A919A5087059}"/>
    <cellStyle name="Input 3 24 2 3 3" xfId="12562" xr:uid="{8FD98DC9-DD67-4795-AEEB-1AE3C0B413D0}"/>
    <cellStyle name="Input 3 24 2 3_Volatility" xfId="12563" xr:uid="{14CD7CDF-5885-4452-BEB6-1731E6D9E5E7}"/>
    <cellStyle name="Input 3 24 2 4" xfId="12564" xr:uid="{D2F12640-E9DB-4A7D-B06F-B775C648E577}"/>
    <cellStyle name="Input 3 24 2 4 2" xfId="12565" xr:uid="{166DB9E3-9DBE-4F1D-A58D-5C8FC860F3E0}"/>
    <cellStyle name="Input 3 24 2 4_Volatility" xfId="12566" xr:uid="{5FF89D01-B3C8-460C-87A3-9203D19FE12C}"/>
    <cellStyle name="Input 3 24 2 5" xfId="12567" xr:uid="{211CD13E-0504-4302-B4D8-6BAF1265F594}"/>
    <cellStyle name="Input 3 24 2_Volatility" xfId="12568" xr:uid="{CE8575DC-53F3-4C0E-BDB3-9CA70FBD6532}"/>
    <cellStyle name="Input 3 24 3" xfId="12569" xr:uid="{6796EA54-BD1A-44B2-8637-EBB3937CA05C}"/>
    <cellStyle name="Input 3 24 3 2" xfId="12570" xr:uid="{2A717B5B-E695-44A7-A108-3FD5ED7F2DBB}"/>
    <cellStyle name="Input 3 24 3 2 2" xfId="12571" xr:uid="{AF68B9DA-4C71-4ED5-A7E3-1210E1AEB23B}"/>
    <cellStyle name="Input 3 24 3 2_Volatility" xfId="12572" xr:uid="{19AB590B-A1BC-4DA2-A48E-498500D999F2}"/>
    <cellStyle name="Input 3 24 3 3" xfId="12573" xr:uid="{A1D88492-92C5-4FA3-951B-DDCBCFCCE4B3}"/>
    <cellStyle name="Input 3 24 3_Volatility" xfId="12574" xr:uid="{2A812478-8C07-475A-B39E-3659E19731EA}"/>
    <cellStyle name="Input 3 24 4" xfId="12575" xr:uid="{772DFA87-917B-402B-8775-C1644654BC8B}"/>
    <cellStyle name="Input 3 24 4 2" xfId="12576" xr:uid="{1F2F426D-93B3-4143-BBDF-4E545BC5F9E3}"/>
    <cellStyle name="Input 3 24 4_Volatility" xfId="12577" xr:uid="{E83617BB-A680-4C12-B551-3C9870CD1465}"/>
    <cellStyle name="Input 3 24 5" xfId="12578" xr:uid="{EB4393F1-C0AD-4822-9EF4-074B5E8FC416}"/>
    <cellStyle name="Input 3 24_Volatility" xfId="12579" xr:uid="{99AEFAC9-3963-46C9-B58A-627CC6F1F0DB}"/>
    <cellStyle name="Input 3 25" xfId="12580" xr:uid="{5F669909-4448-4834-8131-C5481C5E35A1}"/>
    <cellStyle name="Input 3 25 2" xfId="12581" xr:uid="{1B11CD47-6C19-4C96-80DB-DDEC7959CE7D}"/>
    <cellStyle name="Input 3 25 2 2" xfId="12582" xr:uid="{3508EFD0-2633-434E-AC36-DFF0681C32BD}"/>
    <cellStyle name="Input 3 25 2 2 2" xfId="12583" xr:uid="{F85F3AF4-6565-4236-8A8D-45974CDEDAB1}"/>
    <cellStyle name="Input 3 25 2 2 2 2" xfId="12584" xr:uid="{B4A6B13A-FB48-415D-8D2B-2C9C10B1AC96}"/>
    <cellStyle name="Input 3 25 2 2 2_Volatility" xfId="12585" xr:uid="{3D276A9B-8E7F-4889-8DC5-8C37DB34D3FE}"/>
    <cellStyle name="Input 3 25 2 2 3" xfId="12586" xr:uid="{EDB6759B-85B2-48B4-BE60-7779FDE40206}"/>
    <cellStyle name="Input 3 25 2 2_Volatility" xfId="12587" xr:uid="{844E9E4F-F620-40C2-8A57-17D59F99763D}"/>
    <cellStyle name="Input 3 25 2 3" xfId="12588" xr:uid="{6B0886D1-0269-4E43-B98F-8F616390D4F0}"/>
    <cellStyle name="Input 3 25 2 3 2" xfId="12589" xr:uid="{54398176-EC4B-4243-8EC8-24501079815D}"/>
    <cellStyle name="Input 3 25 2 3 2 2" xfId="12590" xr:uid="{278A02FD-7DFA-4C0F-BD78-363FA561838C}"/>
    <cellStyle name="Input 3 25 2 3 2_Volatility" xfId="12591" xr:uid="{86ADFDEF-DC9A-42CF-A423-2A093D589FDE}"/>
    <cellStyle name="Input 3 25 2 3 3" xfId="12592" xr:uid="{FBEC11D3-0F50-4BAC-B338-EF8F686C9B4C}"/>
    <cellStyle name="Input 3 25 2 3_Volatility" xfId="12593" xr:uid="{BAE9E24A-6CF1-4871-BEAA-CE2BA3C0A516}"/>
    <cellStyle name="Input 3 25 2 4" xfId="12594" xr:uid="{8BF083D9-FFEF-4AE7-B668-74DFB17182EC}"/>
    <cellStyle name="Input 3 25 2 4 2" xfId="12595" xr:uid="{EB5E06B3-D5D9-46D3-B085-5FA13E8154B2}"/>
    <cellStyle name="Input 3 25 2 4_Volatility" xfId="12596" xr:uid="{F8FDA352-B310-4016-B17E-CE46B906EE9A}"/>
    <cellStyle name="Input 3 25 2 5" xfId="12597" xr:uid="{424950BA-DD80-4109-B203-83E6C0EB27BD}"/>
    <cellStyle name="Input 3 25 2_Volatility" xfId="12598" xr:uid="{2E6032DA-37FE-4D78-9D1B-D944C2A08C09}"/>
    <cellStyle name="Input 3 25 3" xfId="12599" xr:uid="{1B77F7FD-6883-42B4-BE45-759DEBF1F47B}"/>
    <cellStyle name="Input 3 25 3 2" xfId="12600" xr:uid="{8766BCE8-2553-4A8E-B713-F0637EC20A17}"/>
    <cellStyle name="Input 3 25 3 2 2" xfId="12601" xr:uid="{E07185B1-298C-4270-9565-F63BCE730E00}"/>
    <cellStyle name="Input 3 25 3 2_Volatility" xfId="12602" xr:uid="{2B54CFB0-7199-4D13-A2E4-5243C299D234}"/>
    <cellStyle name="Input 3 25 3 3" xfId="12603" xr:uid="{4043C59C-F63D-41F4-8D06-4B230B4ECBC3}"/>
    <cellStyle name="Input 3 25 3_Volatility" xfId="12604" xr:uid="{1EFF7DA9-92B6-4C72-AD7A-3D5CB6DC2562}"/>
    <cellStyle name="Input 3 25 4" xfId="12605" xr:uid="{0BC8C32F-4B4B-4C9A-9D17-DB4DFE556E52}"/>
    <cellStyle name="Input 3 25 4 2" xfId="12606" xr:uid="{8197F907-D198-4DD2-84C1-3841150042BC}"/>
    <cellStyle name="Input 3 25 4_Volatility" xfId="12607" xr:uid="{2582603E-68A7-4CA4-B1EA-5A6A0D97C034}"/>
    <cellStyle name="Input 3 25 5" xfId="12608" xr:uid="{8FBF9108-7AA5-461A-99A7-2D17BD387367}"/>
    <cellStyle name="Input 3 25_Volatility" xfId="12609" xr:uid="{2121B5B7-0904-4913-8402-16720B314D62}"/>
    <cellStyle name="Input 3 26" xfId="12610" xr:uid="{2C8EFD59-7FAA-4CB0-BCB6-E779825A4C1D}"/>
    <cellStyle name="Input 3 26 2" xfId="12611" xr:uid="{D33D1F29-7746-4CCF-828F-282DF1E68AE4}"/>
    <cellStyle name="Input 3 26 2 2" xfId="12612" xr:uid="{784EE277-90AC-4124-AE9E-B830E5565D1F}"/>
    <cellStyle name="Input 3 26 2 2 2" xfId="12613" xr:uid="{FEECDEFB-52E6-4312-A9A1-78BC601C6F9A}"/>
    <cellStyle name="Input 3 26 2 2 2 2" xfId="12614" xr:uid="{A221E3CA-DA5F-47B5-B431-18B9A53182F4}"/>
    <cellStyle name="Input 3 26 2 2 2_Volatility" xfId="12615" xr:uid="{33BDA162-C42E-4457-963B-2680C5DC21C6}"/>
    <cellStyle name="Input 3 26 2 2 3" xfId="12616" xr:uid="{94E29551-ACB8-4ACE-83C6-CFBB39F2F6FC}"/>
    <cellStyle name="Input 3 26 2 2_Volatility" xfId="12617" xr:uid="{0983A1C5-E740-4BCB-865F-74C8BA642CC7}"/>
    <cellStyle name="Input 3 26 2 3" xfId="12618" xr:uid="{3E0E305D-1104-4C00-813D-87746FAFC689}"/>
    <cellStyle name="Input 3 26 2 3 2" xfId="12619" xr:uid="{B7554E69-E70D-4F3E-A9CD-26691BD12F26}"/>
    <cellStyle name="Input 3 26 2 3 2 2" xfId="12620" xr:uid="{CE96F34C-9BAF-4EC1-9A88-0EF1C4D278A4}"/>
    <cellStyle name="Input 3 26 2 3 2_Volatility" xfId="12621" xr:uid="{8C33A718-2A83-4502-BDD2-7960DA28E297}"/>
    <cellStyle name="Input 3 26 2 3 3" xfId="12622" xr:uid="{39930FDE-2253-4968-8039-9ED68E3FC19B}"/>
    <cellStyle name="Input 3 26 2 3_Volatility" xfId="12623" xr:uid="{89BB106F-80A8-4D28-AE8E-366783AC7B7A}"/>
    <cellStyle name="Input 3 26 2 4" xfId="12624" xr:uid="{B046BD7B-160D-4B69-8B6C-6774436CF5BB}"/>
    <cellStyle name="Input 3 26 2 4 2" xfId="12625" xr:uid="{6473E277-C026-40F2-B152-089F6F4A2BD2}"/>
    <cellStyle name="Input 3 26 2 4_Volatility" xfId="12626" xr:uid="{1C539C1C-4FEC-46E8-A7CC-A84726420130}"/>
    <cellStyle name="Input 3 26 2 5" xfId="12627" xr:uid="{11A21E90-80CC-4A27-A9F4-E8D110F376C9}"/>
    <cellStyle name="Input 3 26 2_Volatility" xfId="12628" xr:uid="{104ED59E-B227-41D1-AD24-67D028E7E14D}"/>
    <cellStyle name="Input 3 26 3" xfId="12629" xr:uid="{70543A21-0DEF-4CD6-B4EF-92996609C435}"/>
    <cellStyle name="Input 3 26 3 2" xfId="12630" xr:uid="{8B2A39F8-AEF3-4B3B-9D43-44C3C6D80B70}"/>
    <cellStyle name="Input 3 26 3 2 2" xfId="12631" xr:uid="{67D856E2-29BD-4A10-9414-45AC36381BC4}"/>
    <cellStyle name="Input 3 26 3 2_Volatility" xfId="12632" xr:uid="{E706087E-A5C8-4A2C-BB45-39F2F07E4196}"/>
    <cellStyle name="Input 3 26 3 3" xfId="12633" xr:uid="{61465D34-F34A-467D-8346-C93053F900DD}"/>
    <cellStyle name="Input 3 26 3_Volatility" xfId="12634" xr:uid="{B736B245-E656-40B0-9B50-0592DA57C49F}"/>
    <cellStyle name="Input 3 26 4" xfId="12635" xr:uid="{CCE664BE-1F01-44CE-98BA-E5C8737FF398}"/>
    <cellStyle name="Input 3 26 4 2" xfId="12636" xr:uid="{867FE72E-9A73-4BCE-A477-29A45DA9010C}"/>
    <cellStyle name="Input 3 26 4_Volatility" xfId="12637" xr:uid="{639F1820-8CCE-4244-9FFA-1BA2CFDDC664}"/>
    <cellStyle name="Input 3 26 5" xfId="12638" xr:uid="{299C099F-FFBA-46EA-A6F5-B20127D6E190}"/>
    <cellStyle name="Input 3 26_Volatility" xfId="12639" xr:uid="{F4C77F02-35E1-43B7-B019-3D1D13F81170}"/>
    <cellStyle name="Input 3 27" xfId="12640" xr:uid="{40628197-3FFC-4AA1-85C8-7105BD4C7C94}"/>
    <cellStyle name="Input 3 27 2" xfId="12641" xr:uid="{432CF7BE-B80F-4EEA-BB5C-D58FA18855A3}"/>
    <cellStyle name="Input 3 27 2 2" xfId="12642" xr:uid="{27375945-2905-4544-8BF5-BA81C00EB95F}"/>
    <cellStyle name="Input 3 27 2 2 2" xfId="12643" xr:uid="{3297E650-8F97-4D4E-8E2B-B75A821D95BC}"/>
    <cellStyle name="Input 3 27 2 2 2 2" xfId="12644" xr:uid="{1998C805-8E7E-46B3-A782-3617DE1AF4BA}"/>
    <cellStyle name="Input 3 27 2 2 2_Volatility" xfId="12645" xr:uid="{0E7D9AF9-78E1-4747-B3F3-23CE3C8F2838}"/>
    <cellStyle name="Input 3 27 2 2 3" xfId="12646" xr:uid="{43DEFBFE-9D92-438A-9C2B-97E7569DC4BD}"/>
    <cellStyle name="Input 3 27 2 2_Volatility" xfId="12647" xr:uid="{BE1CE44A-E055-4666-A5E5-53FFAEBB6EA8}"/>
    <cellStyle name="Input 3 27 2 3" xfId="12648" xr:uid="{00CA5ACE-7147-432F-A824-542E1705F601}"/>
    <cellStyle name="Input 3 27 2 3 2" xfId="12649" xr:uid="{30D7BB17-E49A-495F-8E58-2EA538151A12}"/>
    <cellStyle name="Input 3 27 2 3 2 2" xfId="12650" xr:uid="{86A34609-BD55-41A8-9D04-38EF88288945}"/>
    <cellStyle name="Input 3 27 2 3 2_Volatility" xfId="12651" xr:uid="{05AEC55D-7AF2-4AF9-B8DC-25D446DA6D10}"/>
    <cellStyle name="Input 3 27 2 3 3" xfId="12652" xr:uid="{A644862B-A84F-4425-B799-E7814FF24735}"/>
    <cellStyle name="Input 3 27 2 3_Volatility" xfId="12653" xr:uid="{9F09980E-8FFD-48FD-8CBC-0086AC10C9CA}"/>
    <cellStyle name="Input 3 27 2 4" xfId="12654" xr:uid="{3FF73151-FE8A-4CED-8137-A4D6D58C4696}"/>
    <cellStyle name="Input 3 27 2 4 2" xfId="12655" xr:uid="{EEE829C2-133D-4025-AC8A-702A1ECDBA88}"/>
    <cellStyle name="Input 3 27 2 4_Volatility" xfId="12656" xr:uid="{B04DA200-946D-44A0-BC14-125AE3EE5538}"/>
    <cellStyle name="Input 3 27 2 5" xfId="12657" xr:uid="{23CBE6AC-5B85-4BB7-AA37-FD6F8D946B75}"/>
    <cellStyle name="Input 3 27 2_Volatility" xfId="12658" xr:uid="{BB53F656-B529-4250-A67A-DF3AA2C654D1}"/>
    <cellStyle name="Input 3 27 3" xfId="12659" xr:uid="{34E248CE-7C76-4D14-AF80-0CDF1017F4A0}"/>
    <cellStyle name="Input 3 27 3 2" xfId="12660" xr:uid="{862E93AF-4562-4523-94FF-C2FC5D30092D}"/>
    <cellStyle name="Input 3 27 3 2 2" xfId="12661" xr:uid="{3747A579-3A0D-4E4E-B76B-BFB6932C84AB}"/>
    <cellStyle name="Input 3 27 3 2_Volatility" xfId="12662" xr:uid="{D6C77095-52DF-44BC-B7E6-1A257AD60FAD}"/>
    <cellStyle name="Input 3 27 3 3" xfId="12663" xr:uid="{B989915F-FD71-4F97-B8A4-62499782D7BA}"/>
    <cellStyle name="Input 3 27 3_Volatility" xfId="12664" xr:uid="{02D7B7A1-32FE-4B22-B49B-A94D75FAB3FE}"/>
    <cellStyle name="Input 3 27 4" xfId="12665" xr:uid="{1D721D4B-68F7-4F54-87B5-30538AE0373E}"/>
    <cellStyle name="Input 3 27 4 2" xfId="12666" xr:uid="{DBB94679-2C7E-46C4-99B0-625D81FE539B}"/>
    <cellStyle name="Input 3 27 4_Volatility" xfId="12667" xr:uid="{FF8AF621-3C14-405B-8144-68E8698D7E24}"/>
    <cellStyle name="Input 3 27 5" xfId="12668" xr:uid="{BDCD7BD8-D154-40D0-9BF9-9430150CA901}"/>
    <cellStyle name="Input 3 27_Volatility" xfId="12669" xr:uid="{865B9CAE-1B27-42BA-A603-BBE0311DDEF7}"/>
    <cellStyle name="Input 3 28" xfId="12670" xr:uid="{6D137D1A-D0FB-4610-BB58-C8546FE0A207}"/>
    <cellStyle name="Input 3 28 2" xfId="12671" xr:uid="{4436B964-BC13-412C-932A-A64D1E6D46C2}"/>
    <cellStyle name="Input 3 28 2 2" xfId="12672" xr:uid="{D8B71A02-5DA8-42D0-9E5E-DD4CB45C79A9}"/>
    <cellStyle name="Input 3 28 2 2 2" xfId="12673" xr:uid="{5BD2BDE5-7D13-435A-9FEB-642EDA47CA7A}"/>
    <cellStyle name="Input 3 28 2 2 2 2" xfId="12674" xr:uid="{B58BFB6D-6B36-42D6-A554-85221A094B8E}"/>
    <cellStyle name="Input 3 28 2 2 2_Volatility" xfId="12675" xr:uid="{6D9C2E39-D65D-472A-9222-DAC61DA359D1}"/>
    <cellStyle name="Input 3 28 2 2 3" xfId="12676" xr:uid="{5950E4B8-BC76-44DF-9415-F5AB3B2020AE}"/>
    <cellStyle name="Input 3 28 2 2_Volatility" xfId="12677" xr:uid="{16CEAA31-9245-45A0-AFF7-CC24DD8B70BD}"/>
    <cellStyle name="Input 3 28 2 3" xfId="12678" xr:uid="{4325EC38-1372-4D1D-962D-10457C626D65}"/>
    <cellStyle name="Input 3 28 2 3 2" xfId="12679" xr:uid="{F4AC3D9C-2728-4944-9D1D-02AF8337F774}"/>
    <cellStyle name="Input 3 28 2 3 2 2" xfId="12680" xr:uid="{5FB58F76-6554-4BDC-B55C-E9D1945B170E}"/>
    <cellStyle name="Input 3 28 2 3 2_Volatility" xfId="12681" xr:uid="{66D8FE00-7059-4819-AB00-3F52F788C643}"/>
    <cellStyle name="Input 3 28 2 3 3" xfId="12682" xr:uid="{1D320FB1-C5D0-4AE9-9BE9-E10257CCC629}"/>
    <cellStyle name="Input 3 28 2 3_Volatility" xfId="12683" xr:uid="{5EBEAD64-F433-4F3E-8E0B-FFF17FCA8D55}"/>
    <cellStyle name="Input 3 28 2 4" xfId="12684" xr:uid="{F6E490A8-E02E-4E86-BF41-0B204D6B68BF}"/>
    <cellStyle name="Input 3 28 2 4 2" xfId="12685" xr:uid="{939FDE03-3DE9-4686-9337-1CBF6ED9B828}"/>
    <cellStyle name="Input 3 28 2 4_Volatility" xfId="12686" xr:uid="{D698D593-2A03-46D2-95F6-5E1E97F80460}"/>
    <cellStyle name="Input 3 28 2 5" xfId="12687" xr:uid="{F806B1DF-BFC6-45D0-BEA8-5B1612E08F5B}"/>
    <cellStyle name="Input 3 28 2_Volatility" xfId="12688" xr:uid="{A6A9A4C2-5A6A-4733-BBC8-D942F61E5125}"/>
    <cellStyle name="Input 3 28 3" xfId="12689" xr:uid="{1CBC91D4-0E60-4C9F-9A13-8BD1C66B3B88}"/>
    <cellStyle name="Input 3 28 3 2" xfId="12690" xr:uid="{521B0515-1A11-410F-984D-BA771D87A12B}"/>
    <cellStyle name="Input 3 28 3 2 2" xfId="12691" xr:uid="{1DC5705F-5903-44AB-90EC-44F767D9996E}"/>
    <cellStyle name="Input 3 28 3 2_Volatility" xfId="12692" xr:uid="{D1CE47CB-3C72-4A3F-8FF0-7140AB56A5AE}"/>
    <cellStyle name="Input 3 28 3 3" xfId="12693" xr:uid="{DD9820C5-3071-4374-B8A9-B1EE14F4DF6B}"/>
    <cellStyle name="Input 3 28 3_Volatility" xfId="12694" xr:uid="{AB6489AE-44F0-45A2-B3E2-0F595E38FC06}"/>
    <cellStyle name="Input 3 28 4" xfId="12695" xr:uid="{155776D5-486F-41CF-B450-DF257FACE74C}"/>
    <cellStyle name="Input 3 28 4 2" xfId="12696" xr:uid="{ECC7E27C-9B75-465F-AD85-3929441F1EEA}"/>
    <cellStyle name="Input 3 28 4_Volatility" xfId="12697" xr:uid="{7974CD90-4685-417B-94DF-D6410EE34B52}"/>
    <cellStyle name="Input 3 28 5" xfId="12698" xr:uid="{6ABC224D-DE33-4D0C-90ED-6863699F1677}"/>
    <cellStyle name="Input 3 28_Volatility" xfId="12699" xr:uid="{E3B0812B-F605-49B5-A5E5-42EBED96163C}"/>
    <cellStyle name="Input 3 29" xfId="12700" xr:uid="{CE91A805-F524-411D-88C3-EEAD4DD8379D}"/>
    <cellStyle name="Input 3 29 2" xfId="12701" xr:uid="{0FA90499-8CED-4DED-BAE8-FAC9C2E0CD4D}"/>
    <cellStyle name="Input 3 29 2 2" xfId="12702" xr:uid="{602B3BCF-1BF3-48F4-87C2-44E9C989E949}"/>
    <cellStyle name="Input 3 29 2 2 2" xfId="12703" xr:uid="{C88A372E-49F0-4442-8212-2CB3F5DC8259}"/>
    <cellStyle name="Input 3 29 2 2 2 2" xfId="12704" xr:uid="{685B491F-5BAC-46C9-85F0-A55E0CDECA78}"/>
    <cellStyle name="Input 3 29 2 2 2_Volatility" xfId="12705" xr:uid="{E9944BE8-CBE3-4857-9995-662BCCCC3889}"/>
    <cellStyle name="Input 3 29 2 2 3" xfId="12706" xr:uid="{56F2CB7D-824E-4A9A-BF2D-5A22FEE2F65F}"/>
    <cellStyle name="Input 3 29 2 2_Volatility" xfId="12707" xr:uid="{858CBB4E-9694-4BF2-A89B-782FB76CEF5F}"/>
    <cellStyle name="Input 3 29 2 3" xfId="12708" xr:uid="{FADD1AE4-D308-418E-9EA5-D478FD501EFB}"/>
    <cellStyle name="Input 3 29 2 3 2" xfId="12709" xr:uid="{9913FC0B-AF72-4923-91CC-ABF27EBE83E9}"/>
    <cellStyle name="Input 3 29 2 3 2 2" xfId="12710" xr:uid="{7146FA39-3B99-485B-AD18-ADF93193A8EB}"/>
    <cellStyle name="Input 3 29 2 3 2_Volatility" xfId="12711" xr:uid="{2FFDD508-E172-4C32-84BA-FEFB77F731DC}"/>
    <cellStyle name="Input 3 29 2 3 3" xfId="12712" xr:uid="{8EA2F24D-0E5E-4B3C-A8CE-B87DEA31C72C}"/>
    <cellStyle name="Input 3 29 2 3_Volatility" xfId="12713" xr:uid="{CE4B64FD-134B-451B-8599-A05B0782AE64}"/>
    <cellStyle name="Input 3 29 2 4" xfId="12714" xr:uid="{46C918B1-97E9-4752-ABE9-171B1A603EAF}"/>
    <cellStyle name="Input 3 29 2 4 2" xfId="12715" xr:uid="{F1BA4350-40BE-42F7-B311-836A97F617C6}"/>
    <cellStyle name="Input 3 29 2 4_Volatility" xfId="12716" xr:uid="{0BC267D8-6CDE-4280-9E16-2DB0A87026E1}"/>
    <cellStyle name="Input 3 29 2 5" xfId="12717" xr:uid="{CD8A836B-E206-4B1C-B290-83873CB55AEA}"/>
    <cellStyle name="Input 3 29 2_Volatility" xfId="12718" xr:uid="{F7DB0A7C-6850-4ECE-9F46-F7944842F071}"/>
    <cellStyle name="Input 3 29 3" xfId="12719" xr:uid="{5521A33A-AA66-4082-BCE1-A09F2A3A0967}"/>
    <cellStyle name="Input 3 29 3 2" xfId="12720" xr:uid="{48FF7C88-728A-4DA2-86E7-5ADFFB85A5D5}"/>
    <cellStyle name="Input 3 29 3 2 2" xfId="12721" xr:uid="{CC2C3FB9-D523-4527-833C-1A4C28B1D222}"/>
    <cellStyle name="Input 3 29 3 2_Volatility" xfId="12722" xr:uid="{9EC13F63-48F6-40B6-A14F-ABF7E68A753C}"/>
    <cellStyle name="Input 3 29 3 3" xfId="12723" xr:uid="{A3E1264B-70F4-41CE-B9DF-15AE325AF60C}"/>
    <cellStyle name="Input 3 29 3_Volatility" xfId="12724" xr:uid="{F74B046D-721E-4C00-90B8-8E6C5DE5BC55}"/>
    <cellStyle name="Input 3 29 4" xfId="12725" xr:uid="{60E85499-0AEA-4CC7-871A-3F6459286062}"/>
    <cellStyle name="Input 3 29 4 2" xfId="12726" xr:uid="{3501E5C1-7823-412D-AF6E-D62C020EE848}"/>
    <cellStyle name="Input 3 29 4_Volatility" xfId="12727" xr:uid="{C9B34272-6590-4C5A-94C1-DD29E5A7AC64}"/>
    <cellStyle name="Input 3 29 5" xfId="12728" xr:uid="{9E652FB6-F195-4996-837F-A8ED7292EB46}"/>
    <cellStyle name="Input 3 29_Volatility" xfId="12729" xr:uid="{9B6BCC6C-B423-4BA8-BE14-A80374219966}"/>
    <cellStyle name="Input 3 3" xfId="12730" xr:uid="{7BAE13E3-255A-4817-BAAD-AA735675523A}"/>
    <cellStyle name="Input 3 3 2" xfId="12731" xr:uid="{99BAF2E8-1317-45B2-BC8C-A8A0F3127D44}"/>
    <cellStyle name="Input 3 3 2 2" xfId="12732" xr:uid="{CAE94DF1-9CF9-4050-AA4A-EBD3B234D9D3}"/>
    <cellStyle name="Input 3 3 2 2 2" xfId="12733" xr:uid="{E8FA0E5F-AF8A-4701-B6C5-5AF57F26F5C9}"/>
    <cellStyle name="Input 3 3 2 2 2 2" xfId="12734" xr:uid="{344B650F-76EC-4294-9335-F933B2A02D2A}"/>
    <cellStyle name="Input 3 3 2 2 2_Volatility" xfId="12735" xr:uid="{753D5ABB-6D26-44B6-88DF-FFB63CD0277C}"/>
    <cellStyle name="Input 3 3 2 2 3" xfId="12736" xr:uid="{45C404CA-86CB-4B7C-89AA-A80B28B408AA}"/>
    <cellStyle name="Input 3 3 2 2_Volatility" xfId="12737" xr:uid="{33272B18-7E3E-4A27-91B8-5559F0BE873F}"/>
    <cellStyle name="Input 3 3 2 3" xfId="12738" xr:uid="{A0BB08BA-BB63-4112-8585-8A22E764E628}"/>
    <cellStyle name="Input 3 3 2 3 2" xfId="12739" xr:uid="{81DDE8C6-5AEA-45B5-BA94-09F0D428363A}"/>
    <cellStyle name="Input 3 3 2 3 2 2" xfId="12740" xr:uid="{3DB5FA87-00C3-4912-9D70-A85816FF605D}"/>
    <cellStyle name="Input 3 3 2 3 2_Volatility" xfId="12741" xr:uid="{00F52E53-5E82-49B1-B7CC-777D4322D136}"/>
    <cellStyle name="Input 3 3 2 3 3" xfId="12742" xr:uid="{95881617-54E5-4162-A45E-365FA7CF5398}"/>
    <cellStyle name="Input 3 3 2 3_Volatility" xfId="12743" xr:uid="{B40E837F-1A25-4DC9-8A64-E7A55DC785CD}"/>
    <cellStyle name="Input 3 3 2 4" xfId="12744" xr:uid="{72F3566A-2F18-4661-ABE9-F5E20644D43E}"/>
    <cellStyle name="Input 3 3 2 4 2" xfId="12745" xr:uid="{23877906-FF08-405E-B574-B08BC5478AD9}"/>
    <cellStyle name="Input 3 3 2 4_Volatility" xfId="12746" xr:uid="{688BA046-C22D-4176-AFF3-AF1084F9736F}"/>
    <cellStyle name="Input 3 3 2 5" xfId="12747" xr:uid="{294112ED-5F89-4DE4-9C48-C09E1D062037}"/>
    <cellStyle name="Input 3 3 2_Volatility" xfId="12748" xr:uid="{549707C4-40F8-4DA6-9692-BD5F656D2B37}"/>
    <cellStyle name="Input 3 3 3" xfId="12749" xr:uid="{A93BE535-259F-4951-95CE-DCAB75E355CC}"/>
    <cellStyle name="Input 3 3 3 2" xfId="12750" xr:uid="{C9CC25CF-0AFD-4E7A-B3E9-BB0275A75326}"/>
    <cellStyle name="Input 3 3 3 2 2" xfId="12751" xr:uid="{F9B4D858-A7BE-4B75-AE96-A30DA77DDD7A}"/>
    <cellStyle name="Input 3 3 3 2_Volatility" xfId="12752" xr:uid="{DD9032D9-2BC1-4026-A51D-63A49FFD843A}"/>
    <cellStyle name="Input 3 3 3 3" xfId="12753" xr:uid="{EF8E792C-CFDA-43AD-895C-C5D1E958AEB5}"/>
    <cellStyle name="Input 3 3 3_Volatility" xfId="12754" xr:uid="{78D3492B-E9F9-40AB-B81D-580DBEB13195}"/>
    <cellStyle name="Input 3 3 4" xfId="12755" xr:uid="{EAAC47D2-D51F-42A6-AB3F-136C54DC261D}"/>
    <cellStyle name="Input 3 3 4 2" xfId="12756" xr:uid="{47D68F35-566F-4847-804D-CFBB4D2105DD}"/>
    <cellStyle name="Input 3 3 4_Volatility" xfId="12757" xr:uid="{A94F02E2-A042-41CD-8357-BEE2BE9439CC}"/>
    <cellStyle name="Input 3 3 5" xfId="12758" xr:uid="{E96D2009-00F7-4C90-AA39-0639511EDC93}"/>
    <cellStyle name="Input 3 3_Volatility" xfId="12759" xr:uid="{1CCE8751-0F6E-4822-9A54-565F002A39C5}"/>
    <cellStyle name="Input 3 30" xfId="12760" xr:uid="{EB5F26E1-7462-4339-AAC3-09CE29974689}"/>
    <cellStyle name="Input 3 30 2" xfId="12761" xr:uid="{4DC47D34-8996-4531-8BC8-AB88C53432DE}"/>
    <cellStyle name="Input 3 30 2 2" xfId="12762" xr:uid="{AC8A2E75-8F03-43ED-908C-0854C034C1A8}"/>
    <cellStyle name="Input 3 30 2 2 2" xfId="12763" xr:uid="{A204FEAE-6298-440C-A586-A14E6F341236}"/>
    <cellStyle name="Input 3 30 2 2 2 2" xfId="12764" xr:uid="{1C6E6DA5-6A18-46B5-9833-9AA510C45F55}"/>
    <cellStyle name="Input 3 30 2 2 2_Volatility" xfId="12765" xr:uid="{F32C5D20-6F56-4A0B-B5B6-3E86DB2C1A09}"/>
    <cellStyle name="Input 3 30 2 2 3" xfId="12766" xr:uid="{BBE8B4BA-E9F4-4347-8AB8-948AF788B4A7}"/>
    <cellStyle name="Input 3 30 2 2_Volatility" xfId="12767" xr:uid="{C7353761-E35C-4475-8446-48169EEAEBCC}"/>
    <cellStyle name="Input 3 30 2 3" xfId="12768" xr:uid="{2E0058F0-9CC3-45B4-B250-C7E52826B6A9}"/>
    <cellStyle name="Input 3 30 2 3 2" xfId="12769" xr:uid="{570A0EE9-4CE2-4ED8-94E0-96D7D3AED585}"/>
    <cellStyle name="Input 3 30 2 3 2 2" xfId="12770" xr:uid="{8032F217-2EDD-4E3B-88F6-275E96FE90D1}"/>
    <cellStyle name="Input 3 30 2 3 2_Volatility" xfId="12771" xr:uid="{1B1D6BDA-489A-4D4E-8BD4-1D218779B591}"/>
    <cellStyle name="Input 3 30 2 3 3" xfId="12772" xr:uid="{6C35AEA2-0424-4E9A-9898-847935F77D97}"/>
    <cellStyle name="Input 3 30 2 3_Volatility" xfId="12773" xr:uid="{7579E09C-87A3-498E-82F0-413522114C1A}"/>
    <cellStyle name="Input 3 30 2 4" xfId="12774" xr:uid="{73D09224-6F60-404B-AD58-F42D28219B9B}"/>
    <cellStyle name="Input 3 30 2 4 2" xfId="12775" xr:uid="{DAFDE3C5-97C9-4C87-8C17-1DD6D9A58F6A}"/>
    <cellStyle name="Input 3 30 2 4_Volatility" xfId="12776" xr:uid="{CE0642B0-FBC1-4E10-851E-9EA56192B0FD}"/>
    <cellStyle name="Input 3 30 2 5" xfId="12777" xr:uid="{FD5ECA8C-7611-4173-A67A-78345D99B713}"/>
    <cellStyle name="Input 3 30 2_Volatility" xfId="12778" xr:uid="{B4AF3021-5698-4E71-AEBC-ECD81349B9AA}"/>
    <cellStyle name="Input 3 30 3" xfId="12779" xr:uid="{F51AB45B-7153-45E4-BFCC-345CA5F5E1CD}"/>
    <cellStyle name="Input 3 30 3 2" xfId="12780" xr:uid="{A1067BFF-86C8-4B07-B904-BEBDAC1EBC48}"/>
    <cellStyle name="Input 3 30 3 2 2" xfId="12781" xr:uid="{2B39B580-759B-4666-9B8A-390A1D05440D}"/>
    <cellStyle name="Input 3 30 3 2_Volatility" xfId="12782" xr:uid="{BD98FEC3-5BC6-49F8-86B9-0AE51E36A460}"/>
    <cellStyle name="Input 3 30 3 3" xfId="12783" xr:uid="{B9D1830C-2FEF-453A-96E9-C599B33F22D9}"/>
    <cellStyle name="Input 3 30 3_Volatility" xfId="12784" xr:uid="{460F4E33-33B2-433D-B9FB-F6BD85951A62}"/>
    <cellStyle name="Input 3 30 4" xfId="12785" xr:uid="{C3134FE7-A222-452E-B591-B45A24EF21D4}"/>
    <cellStyle name="Input 3 30 4 2" xfId="12786" xr:uid="{FDE9E225-2605-47FD-8C5C-4CE2F6395131}"/>
    <cellStyle name="Input 3 30 4_Volatility" xfId="12787" xr:uid="{61A95972-7A13-4A5F-9E14-032D2A67B1E5}"/>
    <cellStyle name="Input 3 30 5" xfId="12788" xr:uid="{59F82258-7289-4CB9-8B13-4DA97B6423C2}"/>
    <cellStyle name="Input 3 30_Volatility" xfId="12789" xr:uid="{0AEDCB9B-0259-4490-93FE-C28FE9E2B92B}"/>
    <cellStyle name="Input 3 31" xfId="12790" xr:uid="{C2CB21E3-0782-4E3A-A429-51EB599DD155}"/>
    <cellStyle name="Input 3 31 2" xfId="12791" xr:uid="{CA7F57BF-AB79-42E4-A890-B5016B5C9649}"/>
    <cellStyle name="Input 3 31 2 2" xfId="12792" xr:uid="{14CAE83F-0445-4F94-B0B0-C99D51F9DE04}"/>
    <cellStyle name="Input 3 31 2 2 2" xfId="12793" xr:uid="{F50C42F4-FEBD-49E9-92D1-577FCA5F68E6}"/>
    <cellStyle name="Input 3 31 2 2 2 2" xfId="12794" xr:uid="{A71F2FCD-5825-4949-B012-ECAC5F775BE7}"/>
    <cellStyle name="Input 3 31 2 2 2_Volatility" xfId="12795" xr:uid="{25FCDB1D-3F05-44BE-AF79-F91C5E80F061}"/>
    <cellStyle name="Input 3 31 2 2 3" xfId="12796" xr:uid="{9788E750-8272-4BDA-A477-1D3B2636067C}"/>
    <cellStyle name="Input 3 31 2 2_Volatility" xfId="12797" xr:uid="{2EA7F73D-14AC-418E-AF3C-446802CF0547}"/>
    <cellStyle name="Input 3 31 2 3" xfId="12798" xr:uid="{E124DA4B-9566-46B6-B2F0-BC49F4B50FBF}"/>
    <cellStyle name="Input 3 31 2 3 2" xfId="12799" xr:uid="{BCAF3038-C150-4BF4-89D0-D6BD4963FFDB}"/>
    <cellStyle name="Input 3 31 2 3 2 2" xfId="12800" xr:uid="{FCBC1E66-B595-4099-B564-637689DABC49}"/>
    <cellStyle name="Input 3 31 2 3 2_Volatility" xfId="12801" xr:uid="{B1295AAD-36B7-48A3-AC17-0B1DD002B967}"/>
    <cellStyle name="Input 3 31 2 3 3" xfId="12802" xr:uid="{28ADFE32-279D-41E1-A888-658CE9E53DCC}"/>
    <cellStyle name="Input 3 31 2 3_Volatility" xfId="12803" xr:uid="{D39CF6AB-6667-45A5-A8F6-B74E130EC862}"/>
    <cellStyle name="Input 3 31 2 4" xfId="12804" xr:uid="{C27CAC7A-191E-4A16-8C6A-6F3ED3C3F207}"/>
    <cellStyle name="Input 3 31 2 4 2" xfId="12805" xr:uid="{7FB07444-B6C4-4CCA-BFE8-230D200C2E4B}"/>
    <cellStyle name="Input 3 31 2 4_Volatility" xfId="12806" xr:uid="{A55953F5-ADA2-4DA7-A249-659C71B90FC3}"/>
    <cellStyle name="Input 3 31 2 5" xfId="12807" xr:uid="{43E97FAE-32B4-4C4D-8C26-DA4518A258C7}"/>
    <cellStyle name="Input 3 31 2_Volatility" xfId="12808" xr:uid="{C2183D4C-3E1F-48D4-905E-4C18BC1A78ED}"/>
    <cellStyle name="Input 3 31 3" xfId="12809" xr:uid="{2AEA5860-78A8-4362-9FCC-B2DE88F8BE6C}"/>
    <cellStyle name="Input 3 31 3 2" xfId="12810" xr:uid="{22C8B341-6959-4A0F-8EA0-D30CD13573A5}"/>
    <cellStyle name="Input 3 31 3 2 2" xfId="12811" xr:uid="{9BBADF7A-69E7-43C2-A509-CBFE9E6C9C16}"/>
    <cellStyle name="Input 3 31 3 2_Volatility" xfId="12812" xr:uid="{3E59C3D6-07C7-4107-8A92-A0A8B8DA4BBF}"/>
    <cellStyle name="Input 3 31 3 3" xfId="12813" xr:uid="{CE1B2CA7-1168-4E54-9FF1-A66A87135DD2}"/>
    <cellStyle name="Input 3 31 3_Volatility" xfId="12814" xr:uid="{F528F56B-D8DC-4ED3-8C04-1C41D91526A8}"/>
    <cellStyle name="Input 3 31 4" xfId="12815" xr:uid="{C6EBF27A-E91A-4A08-9A03-95120F8FAD44}"/>
    <cellStyle name="Input 3 31 4 2" xfId="12816" xr:uid="{DA126B92-1EF9-4A27-9FA5-E63ABCC686C8}"/>
    <cellStyle name="Input 3 31 4_Volatility" xfId="12817" xr:uid="{84C6017D-B001-4390-BF27-B8F3F851C45F}"/>
    <cellStyle name="Input 3 31 5" xfId="12818" xr:uid="{3F42578A-AE63-4C70-BC38-C67B36E6F143}"/>
    <cellStyle name="Input 3 31_Volatility" xfId="12819" xr:uid="{F10A4246-F1BF-4223-B0D0-72A420B1C351}"/>
    <cellStyle name="Input 3 32" xfId="12820" xr:uid="{3671AD70-1970-4979-B728-EC574A0E39D3}"/>
    <cellStyle name="Input 3 32 2" xfId="12821" xr:uid="{62F72A9C-F949-49CE-AD54-FFBA24D9AF09}"/>
    <cellStyle name="Input 3 32 2 2" xfId="12822" xr:uid="{DEFA8953-AA1C-4F88-AFDA-D2F07A918057}"/>
    <cellStyle name="Input 3 32 2 2 2" xfId="12823" xr:uid="{2A970ED7-1BD1-4CCE-8707-C0BFF8BA0EDB}"/>
    <cellStyle name="Input 3 32 2 2 2 2" xfId="12824" xr:uid="{F3D7437E-4A32-44AF-A496-61C31D9CB21C}"/>
    <cellStyle name="Input 3 32 2 2 2_Volatility" xfId="12825" xr:uid="{06240648-2951-4901-A9CD-06D21D6D95B1}"/>
    <cellStyle name="Input 3 32 2 2 3" xfId="12826" xr:uid="{1FBA6368-FDCF-4A2C-9BD1-261C559D7A46}"/>
    <cellStyle name="Input 3 32 2 2_Volatility" xfId="12827" xr:uid="{3C926536-C145-4A2A-99F9-48F33C36DCC5}"/>
    <cellStyle name="Input 3 32 2 3" xfId="12828" xr:uid="{EC989869-2646-4EDB-99C7-4B3CA1F8CA3D}"/>
    <cellStyle name="Input 3 32 2 3 2" xfId="12829" xr:uid="{D5BD4CAB-BE9D-4C34-942D-11595D4BBB0E}"/>
    <cellStyle name="Input 3 32 2 3 2 2" xfId="12830" xr:uid="{050853DB-D209-48E6-AC9A-0F4BC7C0E176}"/>
    <cellStyle name="Input 3 32 2 3 2_Volatility" xfId="12831" xr:uid="{D68A4FA8-A252-4BB5-968C-824DB923F969}"/>
    <cellStyle name="Input 3 32 2 3 3" xfId="12832" xr:uid="{05285E56-A9F2-40CA-AF9E-5EF412F85575}"/>
    <cellStyle name="Input 3 32 2 3_Volatility" xfId="12833" xr:uid="{AF0D5A36-8CE0-4BDE-A6A2-E33429C47135}"/>
    <cellStyle name="Input 3 32 2 4" xfId="12834" xr:uid="{59FABEA8-BC65-4312-A344-42C60D32444E}"/>
    <cellStyle name="Input 3 32 2 4 2" xfId="12835" xr:uid="{5034E2AE-BEBC-4024-A65B-967A43678229}"/>
    <cellStyle name="Input 3 32 2 4_Volatility" xfId="12836" xr:uid="{095B75FF-9217-49A7-B8AC-728D4E77D91B}"/>
    <cellStyle name="Input 3 32 2 5" xfId="12837" xr:uid="{93831C14-58E1-496C-A707-969DE4737EE3}"/>
    <cellStyle name="Input 3 32 2_Volatility" xfId="12838" xr:uid="{4881B0C6-246F-47C9-9537-499DD4494862}"/>
    <cellStyle name="Input 3 32 3" xfId="12839" xr:uid="{FBBA42C6-5601-4AD8-AED0-02949607A118}"/>
    <cellStyle name="Input 3 32 3 2" xfId="12840" xr:uid="{8DA611E1-F1EF-4608-B4C4-055451FEABC6}"/>
    <cellStyle name="Input 3 32 3 2 2" xfId="12841" xr:uid="{D745E9D8-7BE7-467D-8A22-993407F6F28E}"/>
    <cellStyle name="Input 3 32 3 2_Volatility" xfId="12842" xr:uid="{F58308E3-FC1D-458C-9798-321E89B409E2}"/>
    <cellStyle name="Input 3 32 3 3" xfId="12843" xr:uid="{AA51218F-94C8-411E-A77E-1DA7DB6BEF6A}"/>
    <cellStyle name="Input 3 32 3_Volatility" xfId="12844" xr:uid="{F833437F-96AB-4217-B1E0-2C5F92C7BEC6}"/>
    <cellStyle name="Input 3 32 4" xfId="12845" xr:uid="{24315993-F8FD-4CAB-9016-A530B172C23B}"/>
    <cellStyle name="Input 3 32 4 2" xfId="12846" xr:uid="{03225E55-134B-40F6-A74A-AC9B7ACF33E1}"/>
    <cellStyle name="Input 3 32 4_Volatility" xfId="12847" xr:uid="{5A699FA0-EC1F-480D-81E5-C0803B815046}"/>
    <cellStyle name="Input 3 32 5" xfId="12848" xr:uid="{2F87E8E7-420C-4D58-AA8D-7FB2FD731A7D}"/>
    <cellStyle name="Input 3 32_Volatility" xfId="12849" xr:uid="{2581D049-84A3-44E9-B648-AB04EE91D905}"/>
    <cellStyle name="Input 3 33" xfId="12850" xr:uid="{CEAAB333-F3FC-4880-BE9D-508438A5846A}"/>
    <cellStyle name="Input 3 33 2" xfId="12851" xr:uid="{E5E85380-5621-4B4E-A865-24CE9870CCAC}"/>
    <cellStyle name="Input 3 33 2 2" xfId="12852" xr:uid="{732F116F-4595-4378-9200-AB17E4F33E42}"/>
    <cellStyle name="Input 3 33 2 2 2" xfId="12853" xr:uid="{0807881F-B891-40B8-B58E-D9EB79D9BC78}"/>
    <cellStyle name="Input 3 33 2 2 2 2" xfId="12854" xr:uid="{1ADA346B-4149-41F1-8B89-F527294A4677}"/>
    <cellStyle name="Input 3 33 2 2 2_Volatility" xfId="12855" xr:uid="{70CF8D8A-F4DF-4D81-B6FB-7F196827DCB2}"/>
    <cellStyle name="Input 3 33 2 2 3" xfId="12856" xr:uid="{2C44F252-7BC5-4553-996A-C86D1697C6FD}"/>
    <cellStyle name="Input 3 33 2 2_Volatility" xfId="12857" xr:uid="{9DD46D5C-DA2F-4E5E-913B-B673519D42A7}"/>
    <cellStyle name="Input 3 33 2 3" xfId="12858" xr:uid="{F5F62E70-CD72-4A73-8EF7-415B72D3DFC3}"/>
    <cellStyle name="Input 3 33 2 3 2" xfId="12859" xr:uid="{C38A8D7D-2B8A-400B-BB07-045879E1AEAE}"/>
    <cellStyle name="Input 3 33 2 3 2 2" xfId="12860" xr:uid="{C52B8256-C074-4F73-AE1A-6A85C0520E49}"/>
    <cellStyle name="Input 3 33 2 3 2_Volatility" xfId="12861" xr:uid="{C3F1FD5F-38DA-4016-8549-C43B64D60B2A}"/>
    <cellStyle name="Input 3 33 2 3 3" xfId="12862" xr:uid="{C6F2DEBB-AB8B-4277-A4B4-8E68282BC2EE}"/>
    <cellStyle name="Input 3 33 2 3_Volatility" xfId="12863" xr:uid="{43BB2888-7D8F-411E-9B90-D744CFE7E5BD}"/>
    <cellStyle name="Input 3 33 2 4" xfId="12864" xr:uid="{36E2DCF5-B8CC-45D1-BF05-E95A6E1730DE}"/>
    <cellStyle name="Input 3 33 2 4 2" xfId="12865" xr:uid="{67AFE568-C147-4221-9327-CA7ECA2EF853}"/>
    <cellStyle name="Input 3 33 2 4_Volatility" xfId="12866" xr:uid="{93F0072C-5D20-4B28-9D2D-5EDED748BA7A}"/>
    <cellStyle name="Input 3 33 2 5" xfId="12867" xr:uid="{E1155892-14F5-4128-A13B-261718208B64}"/>
    <cellStyle name="Input 3 33 2_Volatility" xfId="12868" xr:uid="{2BD554E6-CF0D-4DE5-871F-4E9E81C05E3F}"/>
    <cellStyle name="Input 3 33 3" xfId="12869" xr:uid="{0472CE4E-7ADE-41E9-84F3-B6C596D23EE5}"/>
    <cellStyle name="Input 3 33 3 2" xfId="12870" xr:uid="{3B8FD306-04FA-4B81-A745-99B6339B7D44}"/>
    <cellStyle name="Input 3 33 3 2 2" xfId="12871" xr:uid="{706479FB-E1E7-4676-A131-BB2B1C574BE8}"/>
    <cellStyle name="Input 3 33 3 2_Volatility" xfId="12872" xr:uid="{6F73FF39-4D05-4CE8-BC5D-31C2442E351F}"/>
    <cellStyle name="Input 3 33 3 3" xfId="12873" xr:uid="{B539628C-1636-4E80-AE93-8D38EB46B1E5}"/>
    <cellStyle name="Input 3 33 3_Volatility" xfId="12874" xr:uid="{18CC68BA-26E6-4999-855D-82247F48FEC5}"/>
    <cellStyle name="Input 3 33 4" xfId="12875" xr:uid="{88626EDB-EDE9-4618-A82F-F703A7A2DA47}"/>
    <cellStyle name="Input 3 33 4 2" xfId="12876" xr:uid="{E881EF7B-D491-4DA9-971C-CA5B1957C666}"/>
    <cellStyle name="Input 3 33 4_Volatility" xfId="12877" xr:uid="{C9C6D246-369E-44B5-BC42-4014B8074D09}"/>
    <cellStyle name="Input 3 33 5" xfId="12878" xr:uid="{863B4173-6FD7-4517-AF72-ABE6675E8115}"/>
    <cellStyle name="Input 3 33_Volatility" xfId="12879" xr:uid="{764F4F17-7E7C-4C3C-B96E-D64D15CB74B2}"/>
    <cellStyle name="Input 3 34" xfId="12880" xr:uid="{A5BBA980-C2A6-4901-8645-6D08E8C463A3}"/>
    <cellStyle name="Input 3 34 2" xfId="12881" xr:uid="{53B34A69-8C00-4DB3-885D-7164DFA08A97}"/>
    <cellStyle name="Input 3 34 2 2" xfId="12882" xr:uid="{7800AD02-39EA-4DB8-88E0-9048D0A136D9}"/>
    <cellStyle name="Input 3 34 2 2 2" xfId="12883" xr:uid="{4332D5F6-09DF-4141-AAA7-FC466DE93864}"/>
    <cellStyle name="Input 3 34 2 2 2 2" xfId="12884" xr:uid="{85DA7913-9D78-4C4B-A8BF-9E4CB27DF746}"/>
    <cellStyle name="Input 3 34 2 2 2_Volatility" xfId="12885" xr:uid="{02404D95-5F3F-47E0-859D-C3E0E7EAA2C4}"/>
    <cellStyle name="Input 3 34 2 2 3" xfId="12886" xr:uid="{FB4D755A-42B5-4474-BA30-584A6555222D}"/>
    <cellStyle name="Input 3 34 2 2_Volatility" xfId="12887" xr:uid="{3B709959-9219-4C1D-B169-3FF277E7D9DB}"/>
    <cellStyle name="Input 3 34 2 3" xfId="12888" xr:uid="{B83F1976-E770-428F-B7A8-0ECFE76EE26B}"/>
    <cellStyle name="Input 3 34 2 3 2" xfId="12889" xr:uid="{ADF56280-92A3-445F-B3AD-C11249796C5C}"/>
    <cellStyle name="Input 3 34 2 3 2 2" xfId="12890" xr:uid="{F4B28AB1-BE59-4547-8C7A-5B34BD6AE8A4}"/>
    <cellStyle name="Input 3 34 2 3 2_Volatility" xfId="12891" xr:uid="{ECD08D79-C044-4D1F-A281-DF22D8E9AE9F}"/>
    <cellStyle name="Input 3 34 2 3 3" xfId="12892" xr:uid="{B1FE7496-5A0D-474B-A457-E0C219D09015}"/>
    <cellStyle name="Input 3 34 2 3_Volatility" xfId="12893" xr:uid="{95ABFBB0-CFF6-4B2A-A77A-E5B409AC1C94}"/>
    <cellStyle name="Input 3 34 2 4" xfId="12894" xr:uid="{373494B3-C6B3-49B6-8DAB-925FA42B2400}"/>
    <cellStyle name="Input 3 34 2 4 2" xfId="12895" xr:uid="{E2CE639F-3506-4F29-98FB-21410ED917DC}"/>
    <cellStyle name="Input 3 34 2 4_Volatility" xfId="12896" xr:uid="{84FFCE13-C166-4A83-9574-A517440C1A95}"/>
    <cellStyle name="Input 3 34 2 5" xfId="12897" xr:uid="{C1FDCA75-EDBD-43E2-B661-CF7115682952}"/>
    <cellStyle name="Input 3 34 2_Volatility" xfId="12898" xr:uid="{C97E24FE-5122-4D3B-AAFC-D298641B17CA}"/>
    <cellStyle name="Input 3 34 3" xfId="12899" xr:uid="{C0A86652-FBCC-48A9-9493-66A6C53D9F47}"/>
    <cellStyle name="Input 3 34 3 2" xfId="12900" xr:uid="{DA0678F9-550D-473A-9645-2EEAB60E0607}"/>
    <cellStyle name="Input 3 34 3 2 2" xfId="12901" xr:uid="{D322AC89-1330-4A8B-BFDA-ADE13ABB0216}"/>
    <cellStyle name="Input 3 34 3 2_Volatility" xfId="12902" xr:uid="{47EC5B59-8449-489B-9922-340EEEF9B122}"/>
    <cellStyle name="Input 3 34 3 3" xfId="12903" xr:uid="{31C39A0F-8E1B-4790-B098-4EC775B001A2}"/>
    <cellStyle name="Input 3 34 3_Volatility" xfId="12904" xr:uid="{B5A8D133-2265-4C87-AE3C-04BBA78211C2}"/>
    <cellStyle name="Input 3 34 4" xfId="12905" xr:uid="{E09178FA-F8EA-498C-B0E8-3059A7935DB7}"/>
    <cellStyle name="Input 3 34 4 2" xfId="12906" xr:uid="{C8711591-A492-44CD-B3E7-7E8FFB0F5EF7}"/>
    <cellStyle name="Input 3 34 4_Volatility" xfId="12907" xr:uid="{1765CBE2-3664-4190-8E84-47F8BA67ADD6}"/>
    <cellStyle name="Input 3 34 5" xfId="12908" xr:uid="{F7518F64-7245-4591-8D0E-989A643978BC}"/>
    <cellStyle name="Input 3 34_Volatility" xfId="12909" xr:uid="{27FBA7D1-0C10-4E66-AC88-F9D6A8B5FEE6}"/>
    <cellStyle name="Input 3 35" xfId="12910" xr:uid="{E5B282B3-C7C4-4BDF-9E78-B00C2DDAE618}"/>
    <cellStyle name="Input 3 35 2" xfId="12911" xr:uid="{FF33893B-DFBC-45CD-8CAD-2AE635AA7154}"/>
    <cellStyle name="Input 3 35 2 2" xfId="12912" xr:uid="{AB03F589-2C7E-401E-ADCE-5E9A117E318A}"/>
    <cellStyle name="Input 3 35 2 2 2" xfId="12913" xr:uid="{475D8406-9AEF-47AC-BD90-6EA94DC91FD3}"/>
    <cellStyle name="Input 3 35 2 2 2 2" xfId="12914" xr:uid="{30D80684-EBDA-414B-A74D-688F543E33DD}"/>
    <cellStyle name="Input 3 35 2 2 2_Volatility" xfId="12915" xr:uid="{6FB4AC49-D09A-4C7A-ADCF-9C486A6B10A5}"/>
    <cellStyle name="Input 3 35 2 2 3" xfId="12916" xr:uid="{38FCC31E-CF45-45F3-B333-FA565B647E51}"/>
    <cellStyle name="Input 3 35 2 2_Volatility" xfId="12917" xr:uid="{D9C15139-5308-4FFE-A621-F3A5F358B17D}"/>
    <cellStyle name="Input 3 35 2 3" xfId="12918" xr:uid="{7BF644CD-88DC-49C5-9C84-2F7BABBB5584}"/>
    <cellStyle name="Input 3 35 2 3 2" xfId="12919" xr:uid="{60923743-B980-407A-B595-F1ADE81C87BA}"/>
    <cellStyle name="Input 3 35 2 3 2 2" xfId="12920" xr:uid="{0BA9F9F1-665B-4E8B-9DBB-1FBD5634AD15}"/>
    <cellStyle name="Input 3 35 2 3 2_Volatility" xfId="12921" xr:uid="{D5150E9D-C9B4-4B56-A67A-78E804AD89F7}"/>
    <cellStyle name="Input 3 35 2 3 3" xfId="12922" xr:uid="{E79E515E-ABA3-4D95-A37F-289823DC49B1}"/>
    <cellStyle name="Input 3 35 2 3_Volatility" xfId="12923" xr:uid="{FB75ED2F-80D9-4B9D-A32E-840C22A32655}"/>
    <cellStyle name="Input 3 35 2 4" xfId="12924" xr:uid="{F18F48AA-86F2-4415-84FC-5A61A24EA302}"/>
    <cellStyle name="Input 3 35 2 4 2" xfId="12925" xr:uid="{DAE7D8F0-3D07-4648-9AFC-59EC535D337A}"/>
    <cellStyle name="Input 3 35 2 4_Volatility" xfId="12926" xr:uid="{EAF8A4B4-844A-4922-AB3F-A4473EB3F4D0}"/>
    <cellStyle name="Input 3 35 2 5" xfId="12927" xr:uid="{74AF1705-751C-441B-AC88-87C647EB371F}"/>
    <cellStyle name="Input 3 35 2_Volatility" xfId="12928" xr:uid="{3C1CF560-9F62-4EAD-8BAA-5A9B5DBDD384}"/>
    <cellStyle name="Input 3 35 3" xfId="12929" xr:uid="{2FC99E74-5F99-455C-BEC0-C01388BA1B0A}"/>
    <cellStyle name="Input 3 35 3 2" xfId="12930" xr:uid="{56B8EDE0-A31A-4A8F-8266-702F735AB0FF}"/>
    <cellStyle name="Input 3 35 3 2 2" xfId="12931" xr:uid="{1DF0C3BB-6869-44A4-B366-8B71C9022E1E}"/>
    <cellStyle name="Input 3 35 3 2_Volatility" xfId="12932" xr:uid="{383A28CB-5F49-4978-A8D2-389BEBC79FE7}"/>
    <cellStyle name="Input 3 35 3 3" xfId="12933" xr:uid="{24312907-4E01-4412-8898-38E5A3C562EF}"/>
    <cellStyle name="Input 3 35 3_Volatility" xfId="12934" xr:uid="{5C82DEA3-BBA2-4F42-B2A0-AABB0BE49BF4}"/>
    <cellStyle name="Input 3 35 4" xfId="12935" xr:uid="{1D065924-5509-4914-9CA4-05052AF74C83}"/>
    <cellStyle name="Input 3 35 4 2" xfId="12936" xr:uid="{1735034A-57B1-490F-931B-3C6DC8C26558}"/>
    <cellStyle name="Input 3 35 4_Volatility" xfId="12937" xr:uid="{9323BD8B-4DE7-4424-8694-893BDCBAD2F9}"/>
    <cellStyle name="Input 3 35 5" xfId="12938" xr:uid="{8D18E233-313F-42F9-8C28-BAE79CAF7F14}"/>
    <cellStyle name="Input 3 35_Volatility" xfId="12939" xr:uid="{41D5BCB7-6CFC-42EC-B894-F3B27A4AE938}"/>
    <cellStyle name="Input 3 36" xfId="12940" xr:uid="{5586EE11-1B5C-46E3-A168-4AF158D88F9F}"/>
    <cellStyle name="Input 3 36 2" xfId="12941" xr:uid="{4C5FE881-F3E9-4082-9296-D19C0E0E027C}"/>
    <cellStyle name="Input 3 36 2 2" xfId="12942" xr:uid="{EE7C9CD1-42E4-4981-8275-036F2205662C}"/>
    <cellStyle name="Input 3 36 2 2 2" xfId="12943" xr:uid="{C50C6FCB-3B33-4DC1-A67E-8E0210DE8AF6}"/>
    <cellStyle name="Input 3 36 2 2 2 2" xfId="12944" xr:uid="{3318F2DF-15A3-4BDA-AB63-85DC4CA32CF0}"/>
    <cellStyle name="Input 3 36 2 2 2_Volatility" xfId="12945" xr:uid="{0F205A7A-15E8-431A-8BAA-670D1686C4FE}"/>
    <cellStyle name="Input 3 36 2 2 3" xfId="12946" xr:uid="{673E2E1D-A2F9-4C0A-91AA-6A29154F9638}"/>
    <cellStyle name="Input 3 36 2 2_Volatility" xfId="12947" xr:uid="{CBF28A95-D318-4E21-990A-791F8DF6ADF9}"/>
    <cellStyle name="Input 3 36 2 3" xfId="12948" xr:uid="{C81CA20A-E5D1-4A04-B721-87FB30C34387}"/>
    <cellStyle name="Input 3 36 2 3 2" xfId="12949" xr:uid="{B01BF3C0-B5F3-4543-B2D9-A1008892E538}"/>
    <cellStyle name="Input 3 36 2 3 2 2" xfId="12950" xr:uid="{A8E19784-6FC2-4FA3-BE60-376F74F79935}"/>
    <cellStyle name="Input 3 36 2 3 2_Volatility" xfId="12951" xr:uid="{E0C9548C-3DAC-44D0-B056-A1B8021552D9}"/>
    <cellStyle name="Input 3 36 2 3 3" xfId="12952" xr:uid="{9CC92873-1B7A-421D-BB53-59A2C535B4CE}"/>
    <cellStyle name="Input 3 36 2 3_Volatility" xfId="12953" xr:uid="{EAF4E756-972B-4560-89B5-256102D3149D}"/>
    <cellStyle name="Input 3 36 2 4" xfId="12954" xr:uid="{2A45755F-9F3A-4901-8C48-08107215027C}"/>
    <cellStyle name="Input 3 36 2 4 2" xfId="12955" xr:uid="{A8B92A7B-6384-4944-B526-68B386C1D2E8}"/>
    <cellStyle name="Input 3 36 2 4_Volatility" xfId="12956" xr:uid="{FDE9A743-0D76-40F2-BE13-8CFD98175AAF}"/>
    <cellStyle name="Input 3 36 2 5" xfId="12957" xr:uid="{011C42E4-DC63-455F-9E0E-AC71219D6FA2}"/>
    <cellStyle name="Input 3 36 2_Volatility" xfId="12958" xr:uid="{118187D4-E7AE-4CD6-A994-792351E2E529}"/>
    <cellStyle name="Input 3 36 3" xfId="12959" xr:uid="{D3B42C29-116E-4993-9528-925E5484D94D}"/>
    <cellStyle name="Input 3 36 3 2" xfId="12960" xr:uid="{6ED1AC74-ECD8-4A96-901C-9446D356BB4F}"/>
    <cellStyle name="Input 3 36 3 2 2" xfId="12961" xr:uid="{E4A6D20B-6EBE-46A6-B369-4060AF2564C0}"/>
    <cellStyle name="Input 3 36 3 2_Volatility" xfId="12962" xr:uid="{653B595C-44F3-4976-B53F-4935E551D1ED}"/>
    <cellStyle name="Input 3 36 3 3" xfId="12963" xr:uid="{784D140D-D9DC-4DC9-B1E8-7C25922B8FEA}"/>
    <cellStyle name="Input 3 36 3_Volatility" xfId="12964" xr:uid="{D122B196-3A62-4520-A6D1-0E5BE44CB8F1}"/>
    <cellStyle name="Input 3 36 4" xfId="12965" xr:uid="{172A0052-8D2D-4FEE-92F6-D5D22CF4E607}"/>
    <cellStyle name="Input 3 36 4 2" xfId="12966" xr:uid="{B1DE47F5-9C7E-4F6D-A27B-B7DDA5FCA2E3}"/>
    <cellStyle name="Input 3 36 4_Volatility" xfId="12967" xr:uid="{C4E3E6B2-7A4A-4A60-A2B0-3787E5F1FCE9}"/>
    <cellStyle name="Input 3 36 5" xfId="12968" xr:uid="{5C0C08E2-73AB-4E88-BBFE-2F2BEFDF1831}"/>
    <cellStyle name="Input 3 36_Volatility" xfId="12969" xr:uid="{CC5B4E63-7DD5-4022-B479-AB182977E76E}"/>
    <cellStyle name="Input 3 37" xfId="12970" xr:uid="{07EFE96E-2D77-4DFA-A63E-39FE5F339DBE}"/>
    <cellStyle name="Input 3 37 2" xfId="12971" xr:uid="{C5B534F1-2638-4B7D-B37B-D60164680160}"/>
    <cellStyle name="Input 3 37 2 2" xfId="12972" xr:uid="{1E2E773A-7CA5-480B-A325-38B5D5254203}"/>
    <cellStyle name="Input 3 37 2 2 2" xfId="12973" xr:uid="{A8B7DA9A-75B8-4499-8F75-5643E77578CC}"/>
    <cellStyle name="Input 3 37 2 2 2 2" xfId="12974" xr:uid="{829F97C6-C5C6-4576-B4C3-BA48FBF13811}"/>
    <cellStyle name="Input 3 37 2 2 2_Volatility" xfId="12975" xr:uid="{90E3EE2A-257C-4AA3-A5C5-29838577698C}"/>
    <cellStyle name="Input 3 37 2 2 3" xfId="12976" xr:uid="{4E40EA38-C61C-4A88-B450-0A12B714E291}"/>
    <cellStyle name="Input 3 37 2 2_Volatility" xfId="12977" xr:uid="{CA7048B9-C06F-4420-9561-0BE5009609EA}"/>
    <cellStyle name="Input 3 37 2 3" xfId="12978" xr:uid="{24A491C6-54EA-4179-9447-A7232FE12C68}"/>
    <cellStyle name="Input 3 37 2 3 2" xfId="12979" xr:uid="{264BB500-8A94-4A44-9FFD-01D9BBCB60EF}"/>
    <cellStyle name="Input 3 37 2 3 2 2" xfId="12980" xr:uid="{AE6216D5-A986-4B31-8747-F8004FB49C09}"/>
    <cellStyle name="Input 3 37 2 3 2_Volatility" xfId="12981" xr:uid="{4F2F8444-1C92-488F-95D7-BE90D5E032D6}"/>
    <cellStyle name="Input 3 37 2 3 3" xfId="12982" xr:uid="{E353BAA8-E3D2-4192-9833-CDD59EF386C7}"/>
    <cellStyle name="Input 3 37 2 3_Volatility" xfId="12983" xr:uid="{32CF9FD8-2681-4ABC-B369-DED015DF3B1D}"/>
    <cellStyle name="Input 3 37 2 4" xfId="12984" xr:uid="{2C0465C6-767C-4373-8854-3B722471E9F0}"/>
    <cellStyle name="Input 3 37 2 4 2" xfId="12985" xr:uid="{5341E274-3A01-486C-9AE5-C44F9B5983BC}"/>
    <cellStyle name="Input 3 37 2 4_Volatility" xfId="12986" xr:uid="{61AE7C14-F259-464B-9660-1BD2D65E595E}"/>
    <cellStyle name="Input 3 37 2 5" xfId="12987" xr:uid="{77EFBDE1-E579-4B58-81B8-309E5F82A948}"/>
    <cellStyle name="Input 3 37 2_Volatility" xfId="12988" xr:uid="{1D6043DD-CE4E-434C-8D5B-70162D35D642}"/>
    <cellStyle name="Input 3 37 3" xfId="12989" xr:uid="{ABD170B5-3EA6-46D0-A6E6-0056CCE236BB}"/>
    <cellStyle name="Input 3 37 3 2" xfId="12990" xr:uid="{DC188BE7-5AC8-43CE-BEC4-929F9A951E41}"/>
    <cellStyle name="Input 3 37 3 2 2" xfId="12991" xr:uid="{56F6F548-7916-4945-AC1E-29826EEEE112}"/>
    <cellStyle name="Input 3 37 3 2_Volatility" xfId="12992" xr:uid="{A49C5086-62CA-46F1-9318-83F05AE0D3FE}"/>
    <cellStyle name="Input 3 37 3 3" xfId="12993" xr:uid="{AE27F45C-5E25-4198-9E29-1BA980EC11F0}"/>
    <cellStyle name="Input 3 37 3_Volatility" xfId="12994" xr:uid="{F15B0490-818C-4BCD-86B5-AC51FFC417EF}"/>
    <cellStyle name="Input 3 37 4" xfId="12995" xr:uid="{1B5F2A69-5B99-4EDE-8EBF-95B66B27FDF9}"/>
    <cellStyle name="Input 3 37 4 2" xfId="12996" xr:uid="{9E42695B-A5E4-4886-92CD-3D2C8E042B8B}"/>
    <cellStyle name="Input 3 37 4_Volatility" xfId="12997" xr:uid="{AB71966E-D636-4E83-90DA-987D37DD4E16}"/>
    <cellStyle name="Input 3 37 5" xfId="12998" xr:uid="{32A3FEA0-08B3-46AC-9749-113C2145C663}"/>
    <cellStyle name="Input 3 37_Volatility" xfId="12999" xr:uid="{E63C7FDC-54F5-4426-B6F3-FFF90F123AA8}"/>
    <cellStyle name="Input 3 38" xfId="13000" xr:uid="{8172529F-2C02-4588-A8E8-DEABAA6D6861}"/>
    <cellStyle name="Input 3 38 2" xfId="13001" xr:uid="{E30923DA-B6B2-49ED-A87E-63B5B219D599}"/>
    <cellStyle name="Input 3 38 2 2" xfId="13002" xr:uid="{025C8661-DADC-4914-B728-B301872FFFCB}"/>
    <cellStyle name="Input 3 38 2 2 2" xfId="13003" xr:uid="{6F9CF3F0-0FB0-4387-B259-87EC2107900B}"/>
    <cellStyle name="Input 3 38 2 2 2 2" xfId="13004" xr:uid="{2C0C343B-06A3-400E-996F-2B785C123B47}"/>
    <cellStyle name="Input 3 38 2 2 2_Volatility" xfId="13005" xr:uid="{AD129C8B-E58D-48EC-B437-EA85F8FECC78}"/>
    <cellStyle name="Input 3 38 2 2 3" xfId="13006" xr:uid="{A5302A0A-FE83-41BD-82BF-54BEB5711F57}"/>
    <cellStyle name="Input 3 38 2 2_Volatility" xfId="13007" xr:uid="{3D9995FA-54C5-4136-91D8-16670C59D8FE}"/>
    <cellStyle name="Input 3 38 2 3" xfId="13008" xr:uid="{7BFE8F92-C023-4079-8423-B8C11D5568D9}"/>
    <cellStyle name="Input 3 38 2 3 2" xfId="13009" xr:uid="{8F6DD924-D26B-441B-A98B-199D3BC4C420}"/>
    <cellStyle name="Input 3 38 2 3 2 2" xfId="13010" xr:uid="{7D317B4B-E5C3-41C1-B02F-0F10BAAC56FE}"/>
    <cellStyle name="Input 3 38 2 3 2_Volatility" xfId="13011" xr:uid="{EAE14474-ACBA-41DD-B410-8A768F835AA8}"/>
    <cellStyle name="Input 3 38 2 3 3" xfId="13012" xr:uid="{5A990944-B947-409C-9B8A-52B8272CED0F}"/>
    <cellStyle name="Input 3 38 2 3_Volatility" xfId="13013" xr:uid="{3253FFAB-C992-4D20-94EC-17FF4B15B366}"/>
    <cellStyle name="Input 3 38 2 4" xfId="13014" xr:uid="{1F1ABDC1-4D33-453B-B56B-2ACE93374B43}"/>
    <cellStyle name="Input 3 38 2 4 2" xfId="13015" xr:uid="{18E21DA2-546D-47E3-B416-6B9FE8A7A6D4}"/>
    <cellStyle name="Input 3 38 2 4_Volatility" xfId="13016" xr:uid="{21147ABD-B1EB-4F41-B123-E7BF453140AC}"/>
    <cellStyle name="Input 3 38 2 5" xfId="13017" xr:uid="{2B37323A-DFC2-435F-B2B1-8A73EBBC04D9}"/>
    <cellStyle name="Input 3 38 2_Volatility" xfId="13018" xr:uid="{AFD94F8C-3B09-43FF-BC10-F1A75A147EAF}"/>
    <cellStyle name="Input 3 38 3" xfId="13019" xr:uid="{EFF28646-E35D-46ED-A8C0-F2E7E4BB3A55}"/>
    <cellStyle name="Input 3 38 3 2" xfId="13020" xr:uid="{65609503-C30D-403E-B879-81AF12FC9A2F}"/>
    <cellStyle name="Input 3 38 3 2 2" xfId="13021" xr:uid="{AA5BE9EF-104A-432A-99F8-3F9ADED55553}"/>
    <cellStyle name="Input 3 38 3 2_Volatility" xfId="13022" xr:uid="{A60B8568-54F0-4744-95ED-C46C91D13169}"/>
    <cellStyle name="Input 3 38 3 3" xfId="13023" xr:uid="{DA83556C-9A0D-4EAE-8D76-68EA3AA8F10E}"/>
    <cellStyle name="Input 3 38 3_Volatility" xfId="13024" xr:uid="{CFAED967-CACC-47AF-83A3-8A2F5753FC12}"/>
    <cellStyle name="Input 3 38 4" xfId="13025" xr:uid="{D12FBABC-B764-45DB-8C9C-F2A0BB8AD213}"/>
    <cellStyle name="Input 3 38 4 2" xfId="13026" xr:uid="{C7E62570-00E9-43F1-B586-8B9056B36404}"/>
    <cellStyle name="Input 3 38 4_Volatility" xfId="13027" xr:uid="{CA697E45-B6FA-4AF9-8A26-DAE68EB0F92A}"/>
    <cellStyle name="Input 3 38 5" xfId="13028" xr:uid="{7CF6D1A1-7F5B-41ED-8020-C60AE4F08734}"/>
    <cellStyle name="Input 3 38_Volatility" xfId="13029" xr:uid="{E9B7D0DC-1DC3-4E90-BD23-C17A27FC59DC}"/>
    <cellStyle name="Input 3 39" xfId="13030" xr:uid="{A745FD09-9FB4-4778-9441-9DEA9FF40701}"/>
    <cellStyle name="Input 3 39 2" xfId="13031" xr:uid="{E46F8D83-B497-4959-B4FA-FBEBF992ACCF}"/>
    <cellStyle name="Input 3 39 2 2" xfId="13032" xr:uid="{973253E9-594B-41BC-8F69-9C0C54EF906E}"/>
    <cellStyle name="Input 3 39 2 2 2" xfId="13033" xr:uid="{4EF8D892-5081-456B-950F-86ECB813DE01}"/>
    <cellStyle name="Input 3 39 2 2 2 2" xfId="13034" xr:uid="{79E0C02B-A3CE-40D0-87E6-E0B7EF15D546}"/>
    <cellStyle name="Input 3 39 2 2 2_Volatility" xfId="13035" xr:uid="{B1034F4E-7960-4A8C-BE7A-E77BBE941338}"/>
    <cellStyle name="Input 3 39 2 2 3" xfId="13036" xr:uid="{59D63F81-23AA-4648-8D5D-526212876E44}"/>
    <cellStyle name="Input 3 39 2 2_Volatility" xfId="13037" xr:uid="{2609AE52-26BF-4F15-8711-626437DA1BB9}"/>
    <cellStyle name="Input 3 39 2 3" xfId="13038" xr:uid="{E8EC93F1-E144-447C-AFA5-7099B87C03B2}"/>
    <cellStyle name="Input 3 39 2 3 2" xfId="13039" xr:uid="{0C2E1B41-1AEB-483A-8EAC-BB551D01EB09}"/>
    <cellStyle name="Input 3 39 2 3 2 2" xfId="13040" xr:uid="{77A61ADE-305D-4A91-8991-E6D6737D613A}"/>
    <cellStyle name="Input 3 39 2 3 2_Volatility" xfId="13041" xr:uid="{EA37C106-D0E2-42CF-A558-E04C4E1047F2}"/>
    <cellStyle name="Input 3 39 2 3 3" xfId="13042" xr:uid="{2B5DA060-4527-4887-9140-93FE51A04C6E}"/>
    <cellStyle name="Input 3 39 2 3_Volatility" xfId="13043" xr:uid="{30197E08-48D7-4272-AEFB-92D9C560D7E7}"/>
    <cellStyle name="Input 3 39 2 4" xfId="13044" xr:uid="{56519700-09AB-4F7E-A128-7CEEE850D58F}"/>
    <cellStyle name="Input 3 39 2 4 2" xfId="13045" xr:uid="{790DB137-8FD5-43AB-8704-24D484D415DB}"/>
    <cellStyle name="Input 3 39 2 4_Volatility" xfId="13046" xr:uid="{483B23BE-BA96-4B93-A3E3-49A9541F335B}"/>
    <cellStyle name="Input 3 39 2 5" xfId="13047" xr:uid="{62414A81-D42A-4DC7-9B3C-167D5AAA95F8}"/>
    <cellStyle name="Input 3 39 2_Volatility" xfId="13048" xr:uid="{143C39DC-DFE1-4857-B9CA-48782E593C10}"/>
    <cellStyle name="Input 3 39 3" xfId="13049" xr:uid="{7B3D396F-4C4B-4167-8968-06395D00AF1C}"/>
    <cellStyle name="Input 3 39 3 2" xfId="13050" xr:uid="{46965D64-F878-45C4-A443-47357DC1F0A8}"/>
    <cellStyle name="Input 3 39 3 2 2" xfId="13051" xr:uid="{20A4AE7A-F112-4B4F-9F35-90855676C1C3}"/>
    <cellStyle name="Input 3 39 3 2_Volatility" xfId="13052" xr:uid="{17399F26-E7AE-4ECA-9900-1EC9B79E01A5}"/>
    <cellStyle name="Input 3 39 3 3" xfId="13053" xr:uid="{1C59913D-1BAE-4D7E-8781-346E80A5FFED}"/>
    <cellStyle name="Input 3 39 3_Volatility" xfId="13054" xr:uid="{998A21F8-DCF3-4B23-967E-B0A2059B55D6}"/>
    <cellStyle name="Input 3 39 4" xfId="13055" xr:uid="{09FB4097-925D-406F-8DD1-E3CF1A6A3BE1}"/>
    <cellStyle name="Input 3 39 4 2" xfId="13056" xr:uid="{93815D8D-BBC0-49E3-B931-DFF82E8AD896}"/>
    <cellStyle name="Input 3 39 4_Volatility" xfId="13057" xr:uid="{7CFD2147-EFB9-483E-A001-E0BD5834CA38}"/>
    <cellStyle name="Input 3 39 5" xfId="13058" xr:uid="{BFF93F17-910F-4C97-BD06-21C06D9F25BB}"/>
    <cellStyle name="Input 3 39_Volatility" xfId="13059" xr:uid="{25A29FC8-6B7C-47D4-A1F8-4BBEB7F64967}"/>
    <cellStyle name="Input 3 4" xfId="13060" xr:uid="{B5494038-77FE-4892-BC43-D8E2EA777604}"/>
    <cellStyle name="Input 3 4 2" xfId="13061" xr:uid="{5E92FD21-FB39-4871-B8AD-AA80C8133C8F}"/>
    <cellStyle name="Input 3 4 2 2" xfId="13062" xr:uid="{8BE3EBF1-7CEC-4950-A14F-89C7A5F1A04A}"/>
    <cellStyle name="Input 3 4 2 2 2" xfId="13063" xr:uid="{0D8AC4DA-B331-45E9-A104-1CF2A32738DD}"/>
    <cellStyle name="Input 3 4 2 2 2 2" xfId="13064" xr:uid="{59EBE086-EEC9-487A-BC49-2E4CA3D39598}"/>
    <cellStyle name="Input 3 4 2 2 2_Volatility" xfId="13065" xr:uid="{6CFE57D8-3C93-462A-98E1-964B511AB687}"/>
    <cellStyle name="Input 3 4 2 2 3" xfId="13066" xr:uid="{A69AE0E6-C5C0-4A68-BC32-D44654586FD2}"/>
    <cellStyle name="Input 3 4 2 2_Volatility" xfId="13067" xr:uid="{0118F56C-993C-42A4-8614-AE7FBE5A1F7C}"/>
    <cellStyle name="Input 3 4 2 3" xfId="13068" xr:uid="{236469FC-C269-46FF-A56D-E9EC01A277FE}"/>
    <cellStyle name="Input 3 4 2 3 2" xfId="13069" xr:uid="{20A1BF03-E050-45C3-A9B5-44A53C14CAFC}"/>
    <cellStyle name="Input 3 4 2 3 2 2" xfId="13070" xr:uid="{09C4505E-8605-46B5-92B7-5E1B18E2E1E0}"/>
    <cellStyle name="Input 3 4 2 3 2_Volatility" xfId="13071" xr:uid="{D514633B-8B9A-474B-8319-066577B384EA}"/>
    <cellStyle name="Input 3 4 2 3 3" xfId="13072" xr:uid="{182CBE76-FB7A-4207-A5E8-B61EA90CB4F4}"/>
    <cellStyle name="Input 3 4 2 3_Volatility" xfId="13073" xr:uid="{1E32FF16-05C4-4258-A471-E67A612A4C88}"/>
    <cellStyle name="Input 3 4 2 4" xfId="13074" xr:uid="{82B9158D-6A08-4949-8687-7123DCFA7AD7}"/>
    <cellStyle name="Input 3 4 2 4 2" xfId="13075" xr:uid="{0A678EAA-2EAC-4B78-AFF6-0A1DEB15C4AA}"/>
    <cellStyle name="Input 3 4 2 4_Volatility" xfId="13076" xr:uid="{2C105069-B8B2-4779-872D-2C7D54AB946F}"/>
    <cellStyle name="Input 3 4 2 5" xfId="13077" xr:uid="{304A146B-7559-4451-A59A-AAF2343DFCA2}"/>
    <cellStyle name="Input 3 4 2_Volatility" xfId="13078" xr:uid="{42F73ABC-AF6F-4424-B39D-38DE8D4EF448}"/>
    <cellStyle name="Input 3 4 3" xfId="13079" xr:uid="{AF2F446C-539C-4111-A7CE-527F72F9E72A}"/>
    <cellStyle name="Input 3 4 3 2" xfId="13080" xr:uid="{887C6EC6-815B-4F40-8DB2-37471D1FFBD6}"/>
    <cellStyle name="Input 3 4 3 2 2" xfId="13081" xr:uid="{ACF676C8-445A-4E36-997B-5474C16B1A90}"/>
    <cellStyle name="Input 3 4 3 2_Volatility" xfId="13082" xr:uid="{5D9C99CD-007B-4958-95A4-2B4DCF849E5E}"/>
    <cellStyle name="Input 3 4 3 3" xfId="13083" xr:uid="{01F0AD99-D2B6-4813-B1FB-0CD150AAAC60}"/>
    <cellStyle name="Input 3 4 3_Volatility" xfId="13084" xr:uid="{96CD1660-ACBC-4E2A-8D05-81EEEEAC93F5}"/>
    <cellStyle name="Input 3 4 4" xfId="13085" xr:uid="{CC12CA9E-8F7E-4B70-B8D5-1C16096369D8}"/>
    <cellStyle name="Input 3 4 4 2" xfId="13086" xr:uid="{3EE68CCF-069E-4C83-9ED3-33A30BF6D1CD}"/>
    <cellStyle name="Input 3 4 4_Volatility" xfId="13087" xr:uid="{574B25FB-656A-4616-B382-E6E60F5BE8BD}"/>
    <cellStyle name="Input 3 4 5" xfId="13088" xr:uid="{C7BD2C15-D238-4CE1-8759-32293135882F}"/>
    <cellStyle name="Input 3 4_Volatility" xfId="13089" xr:uid="{FDD2DA5A-92FB-4850-89FD-8D43588B2221}"/>
    <cellStyle name="Input 3 40" xfId="13090" xr:uid="{CCBD24BE-FAC3-443C-A4F0-EC5820ECEBAA}"/>
    <cellStyle name="Input 3 40 2" xfId="13091" xr:uid="{42B65F92-EF38-4AF4-9317-007D5BD2075E}"/>
    <cellStyle name="Input 3 40 2 2" xfId="13092" xr:uid="{D0390E51-6624-46A1-B8D3-55E010D4D431}"/>
    <cellStyle name="Input 3 40 2 2 2" xfId="13093" xr:uid="{7EF46FC7-4AFB-4A29-B253-348B2F662E01}"/>
    <cellStyle name="Input 3 40 2 2 2 2" xfId="13094" xr:uid="{FADDF0B7-5D85-443F-A863-042C47444896}"/>
    <cellStyle name="Input 3 40 2 2 2_Volatility" xfId="13095" xr:uid="{AC9A2682-7326-4355-8D1F-EB0395B51DF1}"/>
    <cellStyle name="Input 3 40 2 2 3" xfId="13096" xr:uid="{7C34FE83-6547-4097-A02E-A39AA658C577}"/>
    <cellStyle name="Input 3 40 2 2_Volatility" xfId="13097" xr:uid="{8F2DF2C7-7881-47D3-82F8-2111F81F1C84}"/>
    <cellStyle name="Input 3 40 2 3" xfId="13098" xr:uid="{48B899A6-E56F-495A-ACE2-21AA798F567C}"/>
    <cellStyle name="Input 3 40 2 3 2" xfId="13099" xr:uid="{F1D2F0C6-BD23-49A3-86B4-EB5266300145}"/>
    <cellStyle name="Input 3 40 2 3 2 2" xfId="13100" xr:uid="{D385D63C-063D-4893-8CF5-FDE8C9BA89A5}"/>
    <cellStyle name="Input 3 40 2 3 2_Volatility" xfId="13101" xr:uid="{4F9AC15B-7B1C-4E1C-9A25-45C5CE58AD65}"/>
    <cellStyle name="Input 3 40 2 3 3" xfId="13102" xr:uid="{45C45B49-958F-4C91-BFC0-DC7DCB20D3EA}"/>
    <cellStyle name="Input 3 40 2 3_Volatility" xfId="13103" xr:uid="{32DA0FB1-B7B4-4395-BB5A-1A95054553D3}"/>
    <cellStyle name="Input 3 40 2 4" xfId="13104" xr:uid="{C4A8CDC9-652B-421E-BF0D-0F6FFA57DEF4}"/>
    <cellStyle name="Input 3 40 2 4 2" xfId="13105" xr:uid="{7E8BA754-CBEE-4B5E-9AB7-95D39096D75F}"/>
    <cellStyle name="Input 3 40 2 4_Volatility" xfId="13106" xr:uid="{6C4142D6-9605-4E32-9D6E-3BE5103503F1}"/>
    <cellStyle name="Input 3 40 2 5" xfId="13107" xr:uid="{A534B944-35D4-4D47-B5ED-F7AE8E93BC6C}"/>
    <cellStyle name="Input 3 40 2_Volatility" xfId="13108" xr:uid="{724713EA-6F8A-4463-A4D9-67204AD4AA25}"/>
    <cellStyle name="Input 3 40 3" xfId="13109" xr:uid="{1C6B7245-0C21-4BF7-A905-9BD8BD665DB1}"/>
    <cellStyle name="Input 3 40 3 2" xfId="13110" xr:uid="{2F8ED2EC-95E2-4597-A341-0EE275319DEA}"/>
    <cellStyle name="Input 3 40 3 2 2" xfId="13111" xr:uid="{EBC0B8E2-71DB-4607-A12B-EDEE2A70421C}"/>
    <cellStyle name="Input 3 40 3 2_Volatility" xfId="13112" xr:uid="{714F0AD0-9298-4353-862A-013FBB094B1C}"/>
    <cellStyle name="Input 3 40 3 3" xfId="13113" xr:uid="{D401DBF3-AD65-490B-8FDC-C9954997B1F7}"/>
    <cellStyle name="Input 3 40 3_Volatility" xfId="13114" xr:uid="{7B5D16FA-ACEA-421C-BF6C-1AC5A6E22080}"/>
    <cellStyle name="Input 3 40 4" xfId="13115" xr:uid="{5324A211-6C49-486B-93C8-6A19145FC730}"/>
    <cellStyle name="Input 3 40 4 2" xfId="13116" xr:uid="{BC53F597-A491-4503-8975-7E1241BF95D5}"/>
    <cellStyle name="Input 3 40 4_Volatility" xfId="13117" xr:uid="{D2E3600F-87FE-4A09-8EB0-3236DA5622BD}"/>
    <cellStyle name="Input 3 40 5" xfId="13118" xr:uid="{D5B18C69-F4B3-44AC-A500-C8C5D839F14A}"/>
    <cellStyle name="Input 3 40_Volatility" xfId="13119" xr:uid="{C9D67343-F29E-418A-A572-D9E66D4A77E7}"/>
    <cellStyle name="Input 3 41" xfId="13120" xr:uid="{490F54E8-BF2A-405D-94F6-9398BA0EE059}"/>
    <cellStyle name="Input 3 41 2" xfId="13121" xr:uid="{A83336C3-5101-44D6-8802-9C22E05AE1D0}"/>
    <cellStyle name="Input 3 41 2 2" xfId="13122" xr:uid="{DEE6A102-50F5-4A41-A9B6-C2481C79FB27}"/>
    <cellStyle name="Input 3 41 2 2 2" xfId="13123" xr:uid="{A2BAB34B-19F9-48F6-B572-31416365FF62}"/>
    <cellStyle name="Input 3 41 2 2 2 2" xfId="13124" xr:uid="{E2B82059-6F0E-4472-B0FE-71E60A5A4FA1}"/>
    <cellStyle name="Input 3 41 2 2 2_Volatility" xfId="13125" xr:uid="{59033725-822F-49AC-98BA-E78811F364E2}"/>
    <cellStyle name="Input 3 41 2 2 3" xfId="13126" xr:uid="{D730465B-DF3E-4EEC-8021-9DB721CC02F4}"/>
    <cellStyle name="Input 3 41 2 2_Volatility" xfId="13127" xr:uid="{0E36FD8F-B567-4986-A239-0143264057F6}"/>
    <cellStyle name="Input 3 41 2 3" xfId="13128" xr:uid="{10AE0D2F-7C99-48CC-A88C-023057EF050E}"/>
    <cellStyle name="Input 3 41 2 3 2" xfId="13129" xr:uid="{54E167C3-341D-4367-8865-935EE3D19192}"/>
    <cellStyle name="Input 3 41 2 3 2 2" xfId="13130" xr:uid="{1F412C90-2F86-454F-B1FF-8503D9CA1B9E}"/>
    <cellStyle name="Input 3 41 2 3 2_Volatility" xfId="13131" xr:uid="{E01ECB9A-8A81-4CE9-AAB6-E67DE073E285}"/>
    <cellStyle name="Input 3 41 2 3 3" xfId="13132" xr:uid="{88F3BAFB-B3ED-4421-8181-0A6B55FB7FE2}"/>
    <cellStyle name="Input 3 41 2 3_Volatility" xfId="13133" xr:uid="{259990FA-9E3D-496D-9748-DAC932E14ECF}"/>
    <cellStyle name="Input 3 41 2 4" xfId="13134" xr:uid="{9B643E0A-D798-4F9E-B712-08E631EF4AC0}"/>
    <cellStyle name="Input 3 41 2 4 2" xfId="13135" xr:uid="{A9CEC1E0-F19D-4AB7-9F90-BC245BD087FB}"/>
    <cellStyle name="Input 3 41 2 4_Volatility" xfId="13136" xr:uid="{4E4D8A35-502E-47C9-94A7-EB4663D9BB0B}"/>
    <cellStyle name="Input 3 41 2 5" xfId="13137" xr:uid="{6012C6AF-C673-4A71-9C3F-7B421F7FFD84}"/>
    <cellStyle name="Input 3 41 2_Volatility" xfId="13138" xr:uid="{FB7C7BF2-0FD0-407F-8A68-594F6EDFC089}"/>
    <cellStyle name="Input 3 41 3" xfId="13139" xr:uid="{B9A60176-D0F0-49DF-B82F-6583FFA44899}"/>
    <cellStyle name="Input 3 41 3 2" xfId="13140" xr:uid="{E11B7558-0913-4846-96ED-6AEBC8E0D31A}"/>
    <cellStyle name="Input 3 41 3 2 2" xfId="13141" xr:uid="{DA9F6A7F-7790-4737-BDCC-9D1C45A107F9}"/>
    <cellStyle name="Input 3 41 3 2_Volatility" xfId="13142" xr:uid="{5F972387-5C01-4AAF-AC41-D50CC08F5ED3}"/>
    <cellStyle name="Input 3 41 3 3" xfId="13143" xr:uid="{799106C0-5552-4E2E-82D6-6824397419DD}"/>
    <cellStyle name="Input 3 41 3_Volatility" xfId="13144" xr:uid="{F8058BA1-B81C-4A5B-A46A-63F221E9ECD4}"/>
    <cellStyle name="Input 3 41 4" xfId="13145" xr:uid="{86DCC8AD-FBE9-42D9-B9F1-66107EE3F746}"/>
    <cellStyle name="Input 3 41 4 2" xfId="13146" xr:uid="{FC766405-6C1C-44F1-B379-2D6C5A48D77E}"/>
    <cellStyle name="Input 3 41 4_Volatility" xfId="13147" xr:uid="{164F0DEA-5BBD-400C-833D-D4FFC5DD5797}"/>
    <cellStyle name="Input 3 41 5" xfId="13148" xr:uid="{C5BEA613-5B0B-405A-A23C-59724EF000E8}"/>
    <cellStyle name="Input 3 41_Volatility" xfId="13149" xr:uid="{1ECA2817-3605-4A05-BCBD-3E742B47181B}"/>
    <cellStyle name="Input 3 42" xfId="13150" xr:uid="{5A291E48-52AD-4049-A1F0-22B547F29DEB}"/>
    <cellStyle name="Input 3 42 2" xfId="13151" xr:uid="{97E9F721-7720-4063-9358-0676BFFD4FD6}"/>
    <cellStyle name="Input 3 42 2 2" xfId="13152" xr:uid="{E16778EF-A1A2-489A-A9DD-2A78ABE0933D}"/>
    <cellStyle name="Input 3 42 2 2 2" xfId="13153" xr:uid="{53D47402-7C8C-4402-9179-2833C2A1D687}"/>
    <cellStyle name="Input 3 42 2 2 2 2" xfId="13154" xr:uid="{489C3785-2A82-4376-9273-8CE48D3ABF9D}"/>
    <cellStyle name="Input 3 42 2 2 2_Volatility" xfId="13155" xr:uid="{251B0735-7622-48B1-A0A1-190F860A4FDB}"/>
    <cellStyle name="Input 3 42 2 2 3" xfId="13156" xr:uid="{F18AC0A8-8A36-435E-94E8-6AFB3312D08E}"/>
    <cellStyle name="Input 3 42 2 2_Volatility" xfId="13157" xr:uid="{6F0CF1C6-533A-4F50-9FF2-DEDEB27728EC}"/>
    <cellStyle name="Input 3 42 2 3" xfId="13158" xr:uid="{8BAE5B0A-44BE-4FEE-8AFA-01C5205BFB82}"/>
    <cellStyle name="Input 3 42 2 3 2" xfId="13159" xr:uid="{A5479624-27B2-44CA-8E77-78842572F2BC}"/>
    <cellStyle name="Input 3 42 2 3 2 2" xfId="13160" xr:uid="{2377CBB3-50A1-4F1A-B0AA-2896EE538806}"/>
    <cellStyle name="Input 3 42 2 3 2_Volatility" xfId="13161" xr:uid="{55AC248D-6042-4F53-BC4D-F5D3CB15C5E8}"/>
    <cellStyle name="Input 3 42 2 3 3" xfId="13162" xr:uid="{8907D0A4-8B1E-4AFF-951A-88E6C22B80BD}"/>
    <cellStyle name="Input 3 42 2 3_Volatility" xfId="13163" xr:uid="{770DB0BF-860A-4463-BCC7-13118A31EC37}"/>
    <cellStyle name="Input 3 42 2 4" xfId="13164" xr:uid="{E99A9BAC-087D-4E35-8C79-84400EB18602}"/>
    <cellStyle name="Input 3 42 2 4 2" xfId="13165" xr:uid="{143E3246-E264-4479-B5C5-8FC274E1EE3F}"/>
    <cellStyle name="Input 3 42 2 4_Volatility" xfId="13166" xr:uid="{45B0FCBA-88C9-4EA0-8ECC-28FE4D4D5C63}"/>
    <cellStyle name="Input 3 42 2 5" xfId="13167" xr:uid="{027AC4D2-305B-4950-9464-3E90F1728C99}"/>
    <cellStyle name="Input 3 42 2_Volatility" xfId="13168" xr:uid="{0F56467D-A119-4DB5-B1D4-91857A725142}"/>
    <cellStyle name="Input 3 42 3" xfId="13169" xr:uid="{D2DBE801-7952-4F8B-807E-0C3A74973A67}"/>
    <cellStyle name="Input 3 42 3 2" xfId="13170" xr:uid="{354C34CD-DA3B-4769-BC0B-A8C088946FA9}"/>
    <cellStyle name="Input 3 42 3 2 2" xfId="13171" xr:uid="{33DF6FFE-4FBE-4A2E-ACB8-2BFCAE489F2E}"/>
    <cellStyle name="Input 3 42 3 2_Volatility" xfId="13172" xr:uid="{B2358239-B54E-4D14-8FC2-B1DF24EB868E}"/>
    <cellStyle name="Input 3 42 3 3" xfId="13173" xr:uid="{7EA3E691-683F-4F9F-A18D-F45CBD2678D0}"/>
    <cellStyle name="Input 3 42 3_Volatility" xfId="13174" xr:uid="{F379C03D-1337-4695-8C1D-126288A29F90}"/>
    <cellStyle name="Input 3 42 4" xfId="13175" xr:uid="{EE691A1A-3112-4007-9F82-0822D85F4A4F}"/>
    <cellStyle name="Input 3 42 4 2" xfId="13176" xr:uid="{80C7084C-5F52-4400-9E61-B6BA44E25FE7}"/>
    <cellStyle name="Input 3 42 4_Volatility" xfId="13177" xr:uid="{564B2DC0-B344-42DC-B09A-D031599B74C8}"/>
    <cellStyle name="Input 3 42 5" xfId="13178" xr:uid="{1D3C66A5-E38C-45A2-B72C-BE5B93DDB8EF}"/>
    <cellStyle name="Input 3 42_Volatility" xfId="13179" xr:uid="{6A3E3845-C3C5-4FA1-A288-4F3ACD25AB45}"/>
    <cellStyle name="Input 3 43" xfId="13180" xr:uid="{F37357D2-B875-41E7-80F1-F86E6F152890}"/>
    <cellStyle name="Input 3 43 2" xfId="13181" xr:uid="{A333F2D3-B527-4E68-A764-30EF9E027D64}"/>
    <cellStyle name="Input 3 43 2 2" xfId="13182" xr:uid="{38ABEFEB-FD2D-4294-884E-A772CF2EF798}"/>
    <cellStyle name="Input 3 43 2 2 2" xfId="13183" xr:uid="{ECF13279-D905-4D85-8526-C477A82265F2}"/>
    <cellStyle name="Input 3 43 2 2 2 2" xfId="13184" xr:uid="{E57A9AC2-2D6F-4367-A305-9AC5CD0338A8}"/>
    <cellStyle name="Input 3 43 2 2 2_Volatility" xfId="13185" xr:uid="{00684B36-FB0E-45A6-8CAA-899417424BDE}"/>
    <cellStyle name="Input 3 43 2 2 3" xfId="13186" xr:uid="{81BF0B71-64FB-4E6A-8742-FC127D308C77}"/>
    <cellStyle name="Input 3 43 2 2_Volatility" xfId="13187" xr:uid="{2E402A68-4B29-493C-8EFD-FD200EE3158B}"/>
    <cellStyle name="Input 3 43 2 3" xfId="13188" xr:uid="{D4C3D0A9-2D5F-41B1-A3BA-3FBC9B19B0CC}"/>
    <cellStyle name="Input 3 43 2 3 2" xfId="13189" xr:uid="{11B70966-4EDF-4D05-92C4-DD2953C97453}"/>
    <cellStyle name="Input 3 43 2 3 2 2" xfId="13190" xr:uid="{442AC3B3-2772-47D6-A88F-B2E191F30305}"/>
    <cellStyle name="Input 3 43 2 3 2_Volatility" xfId="13191" xr:uid="{0EFED666-76E5-43B7-B605-7E947647187C}"/>
    <cellStyle name="Input 3 43 2 3 3" xfId="13192" xr:uid="{46AB91A5-8568-4C52-92D4-F5C866699299}"/>
    <cellStyle name="Input 3 43 2 3_Volatility" xfId="13193" xr:uid="{3A93CDB9-2320-48D6-8B14-2EDBC90B536C}"/>
    <cellStyle name="Input 3 43 2 4" xfId="13194" xr:uid="{84730300-03EB-43EF-9E4B-D88F3F6734B5}"/>
    <cellStyle name="Input 3 43 2 4 2" xfId="13195" xr:uid="{CA6F8294-CD22-4DBF-9EE1-41CBDF158BCB}"/>
    <cellStyle name="Input 3 43 2 4_Volatility" xfId="13196" xr:uid="{DCA62EDF-6CB4-43EA-BE90-9D74D30DA487}"/>
    <cellStyle name="Input 3 43 2 5" xfId="13197" xr:uid="{9CFC12D4-E46D-422E-8773-2E296185BB41}"/>
    <cellStyle name="Input 3 43 2_Volatility" xfId="13198" xr:uid="{06497746-135D-4BBA-AF66-61D572339142}"/>
    <cellStyle name="Input 3 43 3" xfId="13199" xr:uid="{CD6ACB3B-F7BA-4258-A82D-A0FE634C42D6}"/>
    <cellStyle name="Input 3 43 3 2" xfId="13200" xr:uid="{51AC19B9-3D5A-46DC-8CD9-25F32F214C36}"/>
    <cellStyle name="Input 3 43 3 2 2" xfId="13201" xr:uid="{8017621F-F1DB-4BC2-BA02-7F743FB534DE}"/>
    <cellStyle name="Input 3 43 3 2_Volatility" xfId="13202" xr:uid="{2172F90F-CA69-4EDA-BF7E-A5570078B058}"/>
    <cellStyle name="Input 3 43 3 3" xfId="13203" xr:uid="{10B9368A-4A0F-43F7-8E45-35F509742055}"/>
    <cellStyle name="Input 3 43 3_Volatility" xfId="13204" xr:uid="{8779C02A-A338-4436-83A6-C807F729DB14}"/>
    <cellStyle name="Input 3 43 4" xfId="13205" xr:uid="{644D55FF-7061-4D65-ABBF-46972733CFD9}"/>
    <cellStyle name="Input 3 43 4 2" xfId="13206" xr:uid="{672B3480-5004-4F97-BEF8-1E36914483DF}"/>
    <cellStyle name="Input 3 43 4_Volatility" xfId="13207" xr:uid="{F8F205AB-6FFA-4276-BBDD-36886742B98F}"/>
    <cellStyle name="Input 3 43 5" xfId="13208" xr:uid="{A43DE76D-C7E6-4D92-893A-B29D0E27C7AC}"/>
    <cellStyle name="Input 3 43_Volatility" xfId="13209" xr:uid="{B46CA836-F119-4F09-9634-20A20271200A}"/>
    <cellStyle name="Input 3 44" xfId="13210" xr:uid="{5A80F685-7571-4A3D-8B4B-F2EEC257E4CA}"/>
    <cellStyle name="Input 3 44 2" xfId="13211" xr:uid="{7181B848-40FC-468C-8E89-EC21BA5B8846}"/>
    <cellStyle name="Input 3 44 2 2" xfId="13212" xr:uid="{C82913CA-BC61-40C5-8F9C-0A9821F1F68B}"/>
    <cellStyle name="Input 3 44 2 2 2" xfId="13213" xr:uid="{1447F106-91E1-4E77-98E3-C10E58108A12}"/>
    <cellStyle name="Input 3 44 2 2 2 2" xfId="13214" xr:uid="{9CDD779B-1424-4B87-84BD-755CAAD26AF8}"/>
    <cellStyle name="Input 3 44 2 2 2_Volatility" xfId="13215" xr:uid="{637C3BF2-ACCD-4316-8BB9-E0FDDEE86556}"/>
    <cellStyle name="Input 3 44 2 2 3" xfId="13216" xr:uid="{F280797E-997B-4875-B449-EAAAFE9A79B3}"/>
    <cellStyle name="Input 3 44 2 2_Volatility" xfId="13217" xr:uid="{DDED5B99-96B8-4AA7-9128-72FE390C4232}"/>
    <cellStyle name="Input 3 44 2 3" xfId="13218" xr:uid="{14C34D08-4AA2-473A-8B0F-2F2D8B525E01}"/>
    <cellStyle name="Input 3 44 2 3 2" xfId="13219" xr:uid="{8AC8581B-CC88-4C72-ABC5-4F053160EA74}"/>
    <cellStyle name="Input 3 44 2 3 2 2" xfId="13220" xr:uid="{CC7A726C-3040-4245-9A78-DD3A84E5E41A}"/>
    <cellStyle name="Input 3 44 2 3 2_Volatility" xfId="13221" xr:uid="{A72B4262-6E61-4CAB-B907-FFA84CAD56F6}"/>
    <cellStyle name="Input 3 44 2 3 3" xfId="13222" xr:uid="{1E65E1AC-6CD9-4800-9392-B43E39ED5448}"/>
    <cellStyle name="Input 3 44 2 3_Volatility" xfId="13223" xr:uid="{53C39F69-1799-42AF-9EF9-E8EA5C8C0B94}"/>
    <cellStyle name="Input 3 44 2 4" xfId="13224" xr:uid="{B0574B68-168C-43C4-9EF1-08D84D9C7BC8}"/>
    <cellStyle name="Input 3 44 2 4 2" xfId="13225" xr:uid="{181E2F7B-C491-42DF-94D9-61B36EAAFCE6}"/>
    <cellStyle name="Input 3 44 2 4_Volatility" xfId="13226" xr:uid="{2737667B-CEEE-480A-A27B-D9AE91B8E969}"/>
    <cellStyle name="Input 3 44 2 5" xfId="13227" xr:uid="{22E58DBD-A1FB-484E-B671-618A6FD4A524}"/>
    <cellStyle name="Input 3 44 2_Volatility" xfId="13228" xr:uid="{F196EB72-345E-4113-A679-AFCD9F49642E}"/>
    <cellStyle name="Input 3 44 3" xfId="13229" xr:uid="{1D58F5F8-ED41-4705-8C68-0D3AF590C73A}"/>
    <cellStyle name="Input 3 44 3 2" xfId="13230" xr:uid="{694DA4F7-14D4-4363-9CD4-CE7FE2C1B5B0}"/>
    <cellStyle name="Input 3 44 3 2 2" xfId="13231" xr:uid="{78E14827-FFEA-4EDA-B033-6F5142B84F28}"/>
    <cellStyle name="Input 3 44 3 2_Volatility" xfId="13232" xr:uid="{53D205D2-E68E-4164-BA9F-D1FCACFC4A23}"/>
    <cellStyle name="Input 3 44 3 3" xfId="13233" xr:uid="{9A18D851-D7BB-4EAB-BB7C-F2EE3A216E1C}"/>
    <cellStyle name="Input 3 44 3_Volatility" xfId="13234" xr:uid="{63D0F03C-E1CA-456D-B594-3A9A3EEDA6D7}"/>
    <cellStyle name="Input 3 44 4" xfId="13235" xr:uid="{4C4B8F7B-47D6-4CED-A261-96ACC615AF32}"/>
    <cellStyle name="Input 3 44 4 2" xfId="13236" xr:uid="{D89F3F5B-E683-48A8-9AC9-65EB87464311}"/>
    <cellStyle name="Input 3 44 4_Volatility" xfId="13237" xr:uid="{85DDB36E-DB30-4B8C-A17A-505B8B79AEBD}"/>
    <cellStyle name="Input 3 44 5" xfId="13238" xr:uid="{C0038C9C-6F7F-4A64-A48A-F57D51F39820}"/>
    <cellStyle name="Input 3 44_Volatility" xfId="13239" xr:uid="{3F9092A1-4DD5-4C6E-9F84-50B6C933ABEC}"/>
    <cellStyle name="Input 3 45" xfId="13240" xr:uid="{62561B52-36BF-405E-B671-CE13421D4302}"/>
    <cellStyle name="Input 3 45 2" xfId="13241" xr:uid="{6BCC5D6B-1BA7-4CA5-9EF8-76DCDAD6A2D7}"/>
    <cellStyle name="Input 3 45 2 2" xfId="13242" xr:uid="{C4EF0477-C264-4458-9203-C9889C370B77}"/>
    <cellStyle name="Input 3 45 2 2 2" xfId="13243" xr:uid="{E9169BDC-0D1D-41E3-943C-A0F815B44449}"/>
    <cellStyle name="Input 3 45 2 2 2 2" xfId="13244" xr:uid="{174F4739-8476-4BD4-87BE-D0D01B66BEE9}"/>
    <cellStyle name="Input 3 45 2 2 2_Volatility" xfId="13245" xr:uid="{D21991F7-4D60-45EC-AAFF-082C62CE1A57}"/>
    <cellStyle name="Input 3 45 2 2 3" xfId="13246" xr:uid="{0327DAFE-FCA2-475E-9EC6-C087425B860C}"/>
    <cellStyle name="Input 3 45 2 2_Volatility" xfId="13247" xr:uid="{3D356DEF-5121-4B71-91EC-DE35954F600D}"/>
    <cellStyle name="Input 3 45 2 3" xfId="13248" xr:uid="{E5665C4F-01AB-4DDB-AFAB-B238218BF76D}"/>
    <cellStyle name="Input 3 45 2 3 2" xfId="13249" xr:uid="{FC5DA4D5-AA7B-4F5B-B8C1-D59389570248}"/>
    <cellStyle name="Input 3 45 2 3 2 2" xfId="13250" xr:uid="{E0BA89DE-2D70-4D29-86C6-738847BED1A5}"/>
    <cellStyle name="Input 3 45 2 3 2_Volatility" xfId="13251" xr:uid="{ED8D9897-4C6A-46A7-BDD3-9D638B5D72C1}"/>
    <cellStyle name="Input 3 45 2 3 3" xfId="13252" xr:uid="{A467AF3F-5B74-4D94-A656-60BFAF89A9F0}"/>
    <cellStyle name="Input 3 45 2 3_Volatility" xfId="13253" xr:uid="{64D50674-CA5E-42E3-AEC4-938D9A475C3D}"/>
    <cellStyle name="Input 3 45 2 4" xfId="13254" xr:uid="{B8F381E1-14A3-4199-915E-B827D8CB0C10}"/>
    <cellStyle name="Input 3 45 2 4 2" xfId="13255" xr:uid="{13E9EDF3-C20F-4642-9395-545367087469}"/>
    <cellStyle name="Input 3 45 2 4_Volatility" xfId="13256" xr:uid="{7AD33F9B-878E-4B1D-BCB8-AE1CA0CD60F7}"/>
    <cellStyle name="Input 3 45 2 5" xfId="13257" xr:uid="{5CA53268-A83F-4FEF-B4EF-94365FA4F8FA}"/>
    <cellStyle name="Input 3 45 2_Volatility" xfId="13258" xr:uid="{815674A1-5B60-431C-93BE-27173D17CD6A}"/>
    <cellStyle name="Input 3 45 3" xfId="13259" xr:uid="{C6B846D3-3FBB-4F22-AB3C-8823294D0E41}"/>
    <cellStyle name="Input 3 45 3 2" xfId="13260" xr:uid="{3BBDE962-3D31-4767-A125-4732F1FF84F8}"/>
    <cellStyle name="Input 3 45 3 2 2" xfId="13261" xr:uid="{67880A4F-D050-4680-B932-29724C598887}"/>
    <cellStyle name="Input 3 45 3 2_Volatility" xfId="13262" xr:uid="{E60340B5-B50C-4D68-9A31-B09D0E25FFDC}"/>
    <cellStyle name="Input 3 45 3 3" xfId="13263" xr:uid="{A5BDA82C-95A1-48B5-907F-3B34D463672A}"/>
    <cellStyle name="Input 3 45 3_Volatility" xfId="13264" xr:uid="{288F555A-A211-4ACE-8FC9-FA4A963D4073}"/>
    <cellStyle name="Input 3 45 4" xfId="13265" xr:uid="{6C14F2C4-E727-4B9B-B4AA-6221C6BA57D9}"/>
    <cellStyle name="Input 3 45 4 2" xfId="13266" xr:uid="{27AE80A9-4AE9-40AC-8754-F42E155EF0F0}"/>
    <cellStyle name="Input 3 45 4_Volatility" xfId="13267" xr:uid="{B3A38E03-44EB-4F98-A4AF-75DDBDEA30EA}"/>
    <cellStyle name="Input 3 45 5" xfId="13268" xr:uid="{19F8EB51-6023-422C-8F9D-DDC1B1A267A9}"/>
    <cellStyle name="Input 3 45_Volatility" xfId="13269" xr:uid="{39A0C45F-4B5D-4A7B-918A-466AAFC21785}"/>
    <cellStyle name="Input 3 46" xfId="13270" xr:uid="{343A4B8D-86F0-4E2F-A519-E35E01132655}"/>
    <cellStyle name="Input 3 46 2" xfId="13271" xr:uid="{138C630D-B8EE-42CB-BB9D-132AD35FE733}"/>
    <cellStyle name="Input 3 46 2 2" xfId="13272" xr:uid="{9BC83C92-02E1-4040-A3B8-544C6B983034}"/>
    <cellStyle name="Input 3 46 2 2 2" xfId="13273" xr:uid="{F3146771-5F7E-4FDE-BFB6-80A4D6A50E5B}"/>
    <cellStyle name="Input 3 46 2 2 2 2" xfId="13274" xr:uid="{71D0B3E7-576D-48EF-A75B-3BFAD3CE6D5D}"/>
    <cellStyle name="Input 3 46 2 2 2_Volatility" xfId="13275" xr:uid="{E652FCC6-407A-472B-831C-B70046E48BBB}"/>
    <cellStyle name="Input 3 46 2 2 3" xfId="13276" xr:uid="{F89B2FED-5300-4D24-BDBF-481741BBAB71}"/>
    <cellStyle name="Input 3 46 2 2_Volatility" xfId="13277" xr:uid="{CFDB7803-2AFB-419C-81D3-4BF0B3D805C2}"/>
    <cellStyle name="Input 3 46 2 3" xfId="13278" xr:uid="{4CFDD8A5-A478-4B2E-97D9-DE6299A95F17}"/>
    <cellStyle name="Input 3 46 2 3 2" xfId="13279" xr:uid="{239B9998-B921-42BD-B92E-D060D8498399}"/>
    <cellStyle name="Input 3 46 2 3 2 2" xfId="13280" xr:uid="{0FC5C785-E608-44E1-B137-19413FF8656B}"/>
    <cellStyle name="Input 3 46 2 3 2_Volatility" xfId="13281" xr:uid="{F88C5781-EAFD-45DE-AAA9-6463A7EF5070}"/>
    <cellStyle name="Input 3 46 2 3 3" xfId="13282" xr:uid="{89DECE29-0D8A-4D5F-8288-7901D970FE83}"/>
    <cellStyle name="Input 3 46 2 3_Volatility" xfId="13283" xr:uid="{6D22A1BA-3259-438A-ACC3-C500CFC080B5}"/>
    <cellStyle name="Input 3 46 2 4" xfId="13284" xr:uid="{9A5F5CA9-0826-42CB-A75B-578AB6170865}"/>
    <cellStyle name="Input 3 46 2 4 2" xfId="13285" xr:uid="{32EE7D6B-1E23-46BC-8AA3-DB139CED4A21}"/>
    <cellStyle name="Input 3 46 2 4_Volatility" xfId="13286" xr:uid="{B5D2E13C-BB68-45EF-A1ED-192A618A3817}"/>
    <cellStyle name="Input 3 46 2 5" xfId="13287" xr:uid="{B0CC431B-F08F-4BCD-BCA7-9DA7BD71DEC6}"/>
    <cellStyle name="Input 3 46 2_Volatility" xfId="13288" xr:uid="{F791E466-00C6-4BFA-8AD9-F44DF7BDD333}"/>
    <cellStyle name="Input 3 46 3" xfId="13289" xr:uid="{7B23049B-DD94-47C9-AC1B-95AB836B0437}"/>
    <cellStyle name="Input 3 46 3 2" xfId="13290" xr:uid="{F9C16509-AA01-476F-AAC5-B905AEEE2C40}"/>
    <cellStyle name="Input 3 46 3 2 2" xfId="13291" xr:uid="{9A3D7751-FB82-461E-A032-9237F10FE15A}"/>
    <cellStyle name="Input 3 46 3 2_Volatility" xfId="13292" xr:uid="{D0E03E19-2A0B-4854-8133-4EE682E92137}"/>
    <cellStyle name="Input 3 46 3 3" xfId="13293" xr:uid="{7A1D6013-81E7-4376-B0E4-685232531D6D}"/>
    <cellStyle name="Input 3 46 3_Volatility" xfId="13294" xr:uid="{0154813E-CCC0-4661-A0EE-12295F616701}"/>
    <cellStyle name="Input 3 46 4" xfId="13295" xr:uid="{B10879BD-0448-416A-AD74-BDBB2A1EEEC6}"/>
    <cellStyle name="Input 3 46 4 2" xfId="13296" xr:uid="{35524E9F-48B0-4221-A76E-4E1258D5340D}"/>
    <cellStyle name="Input 3 46 4_Volatility" xfId="13297" xr:uid="{80849119-C600-4D72-A7BD-80AC301AB6E8}"/>
    <cellStyle name="Input 3 46 5" xfId="13298" xr:uid="{98018A48-7111-4FA8-A884-5E71124E544B}"/>
    <cellStyle name="Input 3 46_Volatility" xfId="13299" xr:uid="{54CEB237-4AF2-4024-898A-073B11FDECF8}"/>
    <cellStyle name="Input 3 47" xfId="13300" xr:uid="{5B2D645A-5230-4A2E-B8AE-579E56CCD4FD}"/>
    <cellStyle name="Input 3 47 2" xfId="13301" xr:uid="{2BD6284B-CE8A-49D5-B86C-C7E4F35DF201}"/>
    <cellStyle name="Input 3 47 2 2" xfId="13302" xr:uid="{A7DE8F74-E2C4-4484-9C40-E0A4C8CF8683}"/>
    <cellStyle name="Input 3 47 2 2 2" xfId="13303" xr:uid="{9D6D7E20-2468-4D4B-8A7A-79DEAB438AE0}"/>
    <cellStyle name="Input 3 47 2 2_Volatility" xfId="13304" xr:uid="{AF104650-C524-467F-B8EC-2E8BAA143F15}"/>
    <cellStyle name="Input 3 47 2 3" xfId="13305" xr:uid="{FE44FA45-AA85-4C29-BD34-7018899A8AE8}"/>
    <cellStyle name="Input 3 47 2_Volatility" xfId="13306" xr:uid="{F147ED74-1A90-47E9-BCBE-74A8BF5F7DF9}"/>
    <cellStyle name="Input 3 47 3" xfId="13307" xr:uid="{59698F67-8725-463F-A697-83373EB31AA7}"/>
    <cellStyle name="Input 3 47 3 2" xfId="13308" xr:uid="{0EF75EB1-F8C3-4A83-AF2E-121B871ED433}"/>
    <cellStyle name="Input 3 47 3 2 2" xfId="13309" xr:uid="{AC93D7F2-6DAF-48AF-B656-8A613C4F7137}"/>
    <cellStyle name="Input 3 47 3 2_Volatility" xfId="13310" xr:uid="{712FCB0A-14C0-4B6F-BE95-32AD6C3F272C}"/>
    <cellStyle name="Input 3 47 3 3" xfId="13311" xr:uid="{B061F7C9-088F-4D6A-9DDE-C12669D671BF}"/>
    <cellStyle name="Input 3 47 3_Volatility" xfId="13312" xr:uid="{ACB3DA8D-018C-4ADC-9170-D5061C3542A1}"/>
    <cellStyle name="Input 3 47 4" xfId="13313" xr:uid="{E767C3C7-A098-4189-9EAF-68255E16EC20}"/>
    <cellStyle name="Input 3 47 4 2" xfId="13314" xr:uid="{06B9F2B1-FD06-4A76-B2F9-B7D225DFE2C5}"/>
    <cellStyle name="Input 3 47 4_Volatility" xfId="13315" xr:uid="{C7B33587-92DD-401C-9449-7B4B6CE6E5E5}"/>
    <cellStyle name="Input 3 47 5" xfId="13316" xr:uid="{9BB87DC0-A07B-45C1-A925-987E2DDE1634}"/>
    <cellStyle name="Input 3 47_Volatility" xfId="13317" xr:uid="{E5569234-CF37-453B-8FFF-75F230B00920}"/>
    <cellStyle name="Input 3 48" xfId="13318" xr:uid="{1F9837BD-B238-4868-8231-694A519CFB48}"/>
    <cellStyle name="Input 3 48 2" xfId="13319" xr:uid="{BC152F92-9718-438F-B5B2-7691121F8589}"/>
    <cellStyle name="Input 3 48 2 2" xfId="13320" xr:uid="{04995935-6AE4-401B-A66C-B8216D576CA9}"/>
    <cellStyle name="Input 3 48 2_Volatility" xfId="13321" xr:uid="{63D72537-8A57-4CB5-986A-0A4BF8E2F2F1}"/>
    <cellStyle name="Input 3 48 3" xfId="13322" xr:uid="{58BE417D-9A83-4E70-A5EA-42F591E17229}"/>
    <cellStyle name="Input 3 48_Volatility" xfId="13323" xr:uid="{97297A02-1A36-4343-A506-F7F0DFAC0EA3}"/>
    <cellStyle name="Input 3 49" xfId="13324" xr:uid="{3AE6A4D5-A5B0-4B8D-B1D6-97B984F55BDE}"/>
    <cellStyle name="Input 3 49 2" xfId="13325" xr:uid="{00AE0AF2-05DE-4F53-88A8-82989EFF4FDC}"/>
    <cellStyle name="Input 3 49_Volatility" xfId="13326" xr:uid="{CF6AEF3D-E288-4F56-B769-7370B5771CB8}"/>
    <cellStyle name="Input 3 5" xfId="13327" xr:uid="{50465CF5-FEBC-4CEC-8114-7DFE36F07EED}"/>
    <cellStyle name="Input 3 5 2" xfId="13328" xr:uid="{13BDA956-C0A2-43EC-9EB4-A1D09C6EFC1C}"/>
    <cellStyle name="Input 3 5 2 2" xfId="13329" xr:uid="{D59A5086-3C07-466C-B504-3A107DB638CE}"/>
    <cellStyle name="Input 3 5 2 2 2" xfId="13330" xr:uid="{3656EE25-7F79-4F36-A336-A2FFD48429E3}"/>
    <cellStyle name="Input 3 5 2 2 2 2" xfId="13331" xr:uid="{BC94C649-17AF-4C8D-9769-47E03C4223ED}"/>
    <cellStyle name="Input 3 5 2 2 2_Volatility" xfId="13332" xr:uid="{D05D6C5A-ED57-4F66-90F4-DB1C57AD8C41}"/>
    <cellStyle name="Input 3 5 2 2 3" xfId="13333" xr:uid="{414DAF2B-1DDD-414F-8BD9-D08E660E0B40}"/>
    <cellStyle name="Input 3 5 2 2_Volatility" xfId="13334" xr:uid="{8077EEE8-28FD-4C4D-BBF2-D71924246062}"/>
    <cellStyle name="Input 3 5 2 3" xfId="13335" xr:uid="{C8E5BB6D-B232-4036-86E8-93F36325A030}"/>
    <cellStyle name="Input 3 5 2 3 2" xfId="13336" xr:uid="{463DCDBB-DDB0-4A57-8897-A9BDFA4D2FF4}"/>
    <cellStyle name="Input 3 5 2 3 2 2" xfId="13337" xr:uid="{6D784902-3830-4DA2-B373-254E01C53427}"/>
    <cellStyle name="Input 3 5 2 3 2_Volatility" xfId="13338" xr:uid="{B7D3F247-CF74-4C28-85FC-A07E75CF283C}"/>
    <cellStyle name="Input 3 5 2 3 3" xfId="13339" xr:uid="{B22B3C35-E26F-42B1-A742-2862CC5515B0}"/>
    <cellStyle name="Input 3 5 2 3_Volatility" xfId="13340" xr:uid="{7C35D790-F8F9-4B27-8DE2-A966B73EAE37}"/>
    <cellStyle name="Input 3 5 2 4" xfId="13341" xr:uid="{B3F78CCC-D73A-4A53-A235-43FB12720E46}"/>
    <cellStyle name="Input 3 5 2 4 2" xfId="13342" xr:uid="{E26B84CF-2A1C-4BBF-A36B-9800859D877A}"/>
    <cellStyle name="Input 3 5 2 4_Volatility" xfId="13343" xr:uid="{8EC57431-0775-4600-98DA-8579606505DA}"/>
    <cellStyle name="Input 3 5 2 5" xfId="13344" xr:uid="{DE16FCF0-3AD7-4628-A73A-1764BF93A2BE}"/>
    <cellStyle name="Input 3 5 2_Volatility" xfId="13345" xr:uid="{2A6E70A3-2C29-451F-B65E-BE0B9013B6CA}"/>
    <cellStyle name="Input 3 5 3" xfId="13346" xr:uid="{1C252C7C-AB2B-4E0B-BF4F-31D780166C50}"/>
    <cellStyle name="Input 3 5 3 2" xfId="13347" xr:uid="{E3ADEB0F-0E60-4752-8D9E-F56BB0047050}"/>
    <cellStyle name="Input 3 5 3 2 2" xfId="13348" xr:uid="{1E0CD7DE-860F-459C-B6C4-A65FAD0C02F1}"/>
    <cellStyle name="Input 3 5 3 2_Volatility" xfId="13349" xr:uid="{EF743695-02DA-439A-98F5-15EDB967B168}"/>
    <cellStyle name="Input 3 5 3 3" xfId="13350" xr:uid="{3C27B670-53AD-4B51-985A-C889C203675D}"/>
    <cellStyle name="Input 3 5 3_Volatility" xfId="13351" xr:uid="{4F8669D2-F7C0-486C-8234-638E62464FBA}"/>
    <cellStyle name="Input 3 5 4" xfId="13352" xr:uid="{49B281D5-FB8A-4B78-A8BD-D013A59CF6FD}"/>
    <cellStyle name="Input 3 5 4 2" xfId="13353" xr:uid="{B891D3E8-E180-434D-8C10-931331F7F13B}"/>
    <cellStyle name="Input 3 5 4_Volatility" xfId="13354" xr:uid="{21B01870-2F18-404B-97B1-E51CEFB1AEA5}"/>
    <cellStyle name="Input 3 5 5" xfId="13355" xr:uid="{32878ED3-9A8E-463C-852A-EF576F8E4B74}"/>
    <cellStyle name="Input 3 5_Volatility" xfId="13356" xr:uid="{639E6957-BE18-4F9A-8DCC-5E0317C722A6}"/>
    <cellStyle name="Input 3 50" xfId="13357" xr:uid="{911D1259-601F-4C4F-B165-1F027FED28B3}"/>
    <cellStyle name="Input 3 51" xfId="13358" xr:uid="{81A8375E-205C-48AA-9F6A-9C574E5B8491}"/>
    <cellStyle name="Input 3 52" xfId="13359" xr:uid="{BAFDCD0D-621C-4294-8BFC-8BFF766A64FA}"/>
    <cellStyle name="Input 3 6" xfId="13360" xr:uid="{C031BAB5-7B73-4A13-8DA7-C8A98CE81DE4}"/>
    <cellStyle name="Input 3 6 2" xfId="13361" xr:uid="{022C202A-7F8B-4844-B05C-49420C5BC736}"/>
    <cellStyle name="Input 3 6 2 2" xfId="13362" xr:uid="{3758B8D2-A289-4B37-A8D5-1085E69B6B3F}"/>
    <cellStyle name="Input 3 6 2 2 2" xfId="13363" xr:uid="{058B4039-BDB1-404A-8153-D735167FD1F6}"/>
    <cellStyle name="Input 3 6 2 2 2 2" xfId="13364" xr:uid="{5DC880DE-A35F-4EC4-9976-743AAAFDEDBF}"/>
    <cellStyle name="Input 3 6 2 2 2_Volatility" xfId="13365" xr:uid="{3ACFCBDB-956B-4E8A-87C9-8E304A460401}"/>
    <cellStyle name="Input 3 6 2 2 3" xfId="13366" xr:uid="{1A8E88A1-BBE0-4E40-9104-7C100F3F3A74}"/>
    <cellStyle name="Input 3 6 2 2_Volatility" xfId="13367" xr:uid="{FE0FAD65-C49D-4CD6-9872-77D7BABAE413}"/>
    <cellStyle name="Input 3 6 2 3" xfId="13368" xr:uid="{1A9F7A70-87C9-44BC-86C9-CC6403D5FF26}"/>
    <cellStyle name="Input 3 6 2 3 2" xfId="13369" xr:uid="{29E6672D-9C61-48A9-9F2B-5F103910A9E6}"/>
    <cellStyle name="Input 3 6 2 3 2 2" xfId="13370" xr:uid="{C7C5EF75-D011-4389-BA15-7BABDA34B485}"/>
    <cellStyle name="Input 3 6 2 3 2_Volatility" xfId="13371" xr:uid="{6A55BD51-D641-4A89-B4DA-A88C3082D144}"/>
    <cellStyle name="Input 3 6 2 3 3" xfId="13372" xr:uid="{073B9651-D4AF-4505-B9C8-11D003F0F314}"/>
    <cellStyle name="Input 3 6 2 3_Volatility" xfId="13373" xr:uid="{22D92898-3A06-473C-A3EA-B9D1BF13AB9C}"/>
    <cellStyle name="Input 3 6 2 4" xfId="13374" xr:uid="{32BC6E61-03DD-430E-887E-C356158B8789}"/>
    <cellStyle name="Input 3 6 2 4 2" xfId="13375" xr:uid="{4C823998-4C95-4633-A3A3-9C2453D09330}"/>
    <cellStyle name="Input 3 6 2 4_Volatility" xfId="13376" xr:uid="{C76707E4-2161-4D7E-9C7B-391975139C5E}"/>
    <cellStyle name="Input 3 6 2 5" xfId="13377" xr:uid="{2BC9A61D-EC0E-4E91-8746-A756726A35D1}"/>
    <cellStyle name="Input 3 6 2_Volatility" xfId="13378" xr:uid="{913B5B38-1611-4FA5-9F96-A7EA97F60400}"/>
    <cellStyle name="Input 3 6 3" xfId="13379" xr:uid="{79A67FA5-D986-4FE0-A9CF-0462131C5D97}"/>
    <cellStyle name="Input 3 6 3 2" xfId="13380" xr:uid="{F05F1190-88D5-4147-B3E5-0EB88BE09E21}"/>
    <cellStyle name="Input 3 6 3 2 2" xfId="13381" xr:uid="{D0CA7D12-3F13-4689-8B67-13557E8DA564}"/>
    <cellStyle name="Input 3 6 3 2_Volatility" xfId="13382" xr:uid="{9E036F4B-28E2-4742-B561-B51C75C86556}"/>
    <cellStyle name="Input 3 6 3 3" xfId="13383" xr:uid="{A60BE25A-28F6-45A6-B127-DE3C22E1D79A}"/>
    <cellStyle name="Input 3 6 3_Volatility" xfId="13384" xr:uid="{1F24805E-C134-41CF-952E-A26F30953E46}"/>
    <cellStyle name="Input 3 6 4" xfId="13385" xr:uid="{4F756E93-E890-4D1F-971C-8868D38A2D60}"/>
    <cellStyle name="Input 3 6 4 2" xfId="13386" xr:uid="{01E8A875-6427-4592-A38F-AAE1C049801E}"/>
    <cellStyle name="Input 3 6 4_Volatility" xfId="13387" xr:uid="{9D8E0EA3-000F-4BD9-973E-65D93A51CE00}"/>
    <cellStyle name="Input 3 6 5" xfId="13388" xr:uid="{FA83BFDE-50A4-449E-BDC6-3FA66E302271}"/>
    <cellStyle name="Input 3 6_Volatility" xfId="13389" xr:uid="{B5F5D4BB-DCE5-4261-89D1-86CF4D5E495D}"/>
    <cellStyle name="Input 3 7" xfId="13390" xr:uid="{1FDBCB5D-10FE-4D57-9B4B-CE09724A1BAA}"/>
    <cellStyle name="Input 3 7 2" xfId="13391" xr:uid="{273BA896-EC72-4619-8BFF-A24ADDF3978E}"/>
    <cellStyle name="Input 3 7 2 2" xfId="13392" xr:uid="{0A0FC9E9-FDA5-47BC-BECC-966783E16387}"/>
    <cellStyle name="Input 3 7 2 2 2" xfId="13393" xr:uid="{7CF77F8C-79FB-48B0-8F6A-8D9533EDF7FF}"/>
    <cellStyle name="Input 3 7 2 2 2 2" xfId="13394" xr:uid="{95D91127-C1A0-4A51-8F90-BFCAC46C1B25}"/>
    <cellStyle name="Input 3 7 2 2 2_Volatility" xfId="13395" xr:uid="{2438BB93-9381-455A-91CA-1BD3380C01F0}"/>
    <cellStyle name="Input 3 7 2 2 3" xfId="13396" xr:uid="{3638E4C1-0A56-40E6-9899-20546A6F66AF}"/>
    <cellStyle name="Input 3 7 2 2_Volatility" xfId="13397" xr:uid="{CB9EC8F7-44C7-418A-BDF8-06A2C38E5079}"/>
    <cellStyle name="Input 3 7 2 3" xfId="13398" xr:uid="{4F548D6A-F3C4-4353-93CC-3719C29D6B28}"/>
    <cellStyle name="Input 3 7 2 3 2" xfId="13399" xr:uid="{578F3968-B7CC-4A6D-97FB-3130FC20F45F}"/>
    <cellStyle name="Input 3 7 2 3 2 2" xfId="13400" xr:uid="{D5A09C5A-E718-4BC4-880A-F1249DB1C50B}"/>
    <cellStyle name="Input 3 7 2 3 2_Volatility" xfId="13401" xr:uid="{4D1159FA-73FE-4912-96AC-BD427B2241E4}"/>
    <cellStyle name="Input 3 7 2 3 3" xfId="13402" xr:uid="{3A787404-2422-4D19-890E-9ABBE6920197}"/>
    <cellStyle name="Input 3 7 2 3_Volatility" xfId="13403" xr:uid="{4F1DE885-6693-46FF-AE6A-39AB8C44F36B}"/>
    <cellStyle name="Input 3 7 2 4" xfId="13404" xr:uid="{28F4E48F-D74F-4BAA-A230-8F06D87370B4}"/>
    <cellStyle name="Input 3 7 2 4 2" xfId="13405" xr:uid="{4EAF7893-5378-4510-8999-1957B07A9EC4}"/>
    <cellStyle name="Input 3 7 2 4_Volatility" xfId="13406" xr:uid="{3CA1175F-E9CD-486C-A9B7-A116411FE511}"/>
    <cellStyle name="Input 3 7 2 5" xfId="13407" xr:uid="{43DCD602-CFE4-4CC3-93EB-722BFF76FC2D}"/>
    <cellStyle name="Input 3 7 2_Volatility" xfId="13408" xr:uid="{B751C0C5-ABE8-439D-BCBD-945485A4AC0C}"/>
    <cellStyle name="Input 3 7 3" xfId="13409" xr:uid="{941E1BC3-523E-4270-915F-31884C6B2310}"/>
    <cellStyle name="Input 3 7 3 2" xfId="13410" xr:uid="{DA24CEF6-2E6F-4F24-9599-FB19157A3A31}"/>
    <cellStyle name="Input 3 7 3 2 2" xfId="13411" xr:uid="{334508CE-9627-4240-8D54-3020AA9486F6}"/>
    <cellStyle name="Input 3 7 3 2_Volatility" xfId="13412" xr:uid="{57C98419-0BC7-4F72-886F-C52D4684C57F}"/>
    <cellStyle name="Input 3 7 3 3" xfId="13413" xr:uid="{89D7C57C-847D-4440-AD5D-FB046F5E3637}"/>
    <cellStyle name="Input 3 7 3_Volatility" xfId="13414" xr:uid="{8836F4A8-15A7-4687-B1C2-E044C86DE3A7}"/>
    <cellStyle name="Input 3 7 4" xfId="13415" xr:uid="{3D2089B5-CF20-46F5-B64C-D9DF83AFF7CB}"/>
    <cellStyle name="Input 3 7 4 2" xfId="13416" xr:uid="{EDAE257C-0BFA-4102-916B-955C0AB840E0}"/>
    <cellStyle name="Input 3 7 4_Volatility" xfId="13417" xr:uid="{2EA3AD02-2AF4-4793-94B7-D751FDB67AB5}"/>
    <cellStyle name="Input 3 7 5" xfId="13418" xr:uid="{787BE8E0-07C3-4943-A54D-6F1C2AB8DB6A}"/>
    <cellStyle name="Input 3 7_Volatility" xfId="13419" xr:uid="{FDA9386E-FCCC-4C36-8ACB-67600F46D1ED}"/>
    <cellStyle name="Input 3 8" xfId="13420" xr:uid="{D557D387-640D-4712-862C-CC80580580E6}"/>
    <cellStyle name="Input 3 8 2" xfId="13421" xr:uid="{9FD584F0-A55D-4D75-AF75-700D5B360DD3}"/>
    <cellStyle name="Input 3 8 2 2" xfId="13422" xr:uid="{2506ACB3-C921-4496-A4B9-4BC360B3057D}"/>
    <cellStyle name="Input 3 8 2 2 2" xfId="13423" xr:uid="{02290AE4-5BC6-4EFB-8AAF-3261AC8283C3}"/>
    <cellStyle name="Input 3 8 2 2 2 2" xfId="13424" xr:uid="{B8566C39-C334-4972-9A13-8B70A22C7FBB}"/>
    <cellStyle name="Input 3 8 2 2 2_Volatility" xfId="13425" xr:uid="{AA0A0BD0-A357-453C-ABDC-57E9F6F4F492}"/>
    <cellStyle name="Input 3 8 2 2 3" xfId="13426" xr:uid="{293C10A0-F896-4229-A97A-B7BEB20A6166}"/>
    <cellStyle name="Input 3 8 2 2_Volatility" xfId="13427" xr:uid="{3B108E0E-F343-4658-8832-FEBE67C708B7}"/>
    <cellStyle name="Input 3 8 2 3" xfId="13428" xr:uid="{02A529B4-39EA-4320-B881-AA1FC8DB97E3}"/>
    <cellStyle name="Input 3 8 2 3 2" xfId="13429" xr:uid="{98F686C1-B1EA-4A65-BACA-024440456085}"/>
    <cellStyle name="Input 3 8 2 3 2 2" xfId="13430" xr:uid="{D1ED042E-E40C-4367-A030-02B25775F744}"/>
    <cellStyle name="Input 3 8 2 3 2_Volatility" xfId="13431" xr:uid="{8A422B89-E90F-43C0-A8D8-5F80F7E712E1}"/>
    <cellStyle name="Input 3 8 2 3 3" xfId="13432" xr:uid="{4BD60DC1-D56F-468F-9DE6-BBA501549835}"/>
    <cellStyle name="Input 3 8 2 3_Volatility" xfId="13433" xr:uid="{46505791-5E6A-4B39-92D3-A3D9422504E0}"/>
    <cellStyle name="Input 3 8 2 4" xfId="13434" xr:uid="{EE21BB2C-35C0-4EDF-B6BF-5BE168CF87D0}"/>
    <cellStyle name="Input 3 8 2 4 2" xfId="13435" xr:uid="{AED7C732-3CFA-4113-89F4-571D4B241F3C}"/>
    <cellStyle name="Input 3 8 2 4_Volatility" xfId="13436" xr:uid="{CF8F1671-232C-490D-A417-3337DE9DC4A8}"/>
    <cellStyle name="Input 3 8 2 5" xfId="13437" xr:uid="{0454A11E-C732-4CEE-A4D4-245DD9D07702}"/>
    <cellStyle name="Input 3 8 2_Volatility" xfId="13438" xr:uid="{B7281553-5B6A-4806-9363-86FFA9A19163}"/>
    <cellStyle name="Input 3 8 3" xfId="13439" xr:uid="{274399A4-56A3-4D70-8D46-A038A86A835E}"/>
    <cellStyle name="Input 3 8 3 2" xfId="13440" xr:uid="{DD3467A3-92EA-4EE5-A133-79D18EDED153}"/>
    <cellStyle name="Input 3 8 3 2 2" xfId="13441" xr:uid="{0B7060BD-02BA-47F0-A1F9-C300A62EAA56}"/>
    <cellStyle name="Input 3 8 3 2_Volatility" xfId="13442" xr:uid="{B2B84D5F-5973-48F0-BC04-9D2827DB0383}"/>
    <cellStyle name="Input 3 8 3 3" xfId="13443" xr:uid="{D7E8E1AF-F2C6-48A3-B15C-D0B9A9595FA0}"/>
    <cellStyle name="Input 3 8 3_Volatility" xfId="13444" xr:uid="{155306A8-AEE0-41F1-A898-0CDB22D50308}"/>
    <cellStyle name="Input 3 8 4" xfId="13445" xr:uid="{CAB29E9A-CBA6-4755-A6D3-D7424C37DEE8}"/>
    <cellStyle name="Input 3 8 4 2" xfId="13446" xr:uid="{F058F853-9051-4325-99E1-3E1ED906377F}"/>
    <cellStyle name="Input 3 8 4_Volatility" xfId="13447" xr:uid="{423C4421-12CA-41FD-8968-DFDE056D4881}"/>
    <cellStyle name="Input 3 8 5" xfId="13448" xr:uid="{60E19AFA-4360-4848-AAE9-9738C25A128C}"/>
    <cellStyle name="Input 3 8_Volatility" xfId="13449" xr:uid="{711DC585-C8DE-4596-8B7C-3A9A6AFFD3D6}"/>
    <cellStyle name="Input 3 9" xfId="13450" xr:uid="{D2ABD4A1-047C-4C9F-855A-FA4F005EFCBA}"/>
    <cellStyle name="Input 3 9 2" xfId="13451" xr:uid="{17B92A17-5905-408A-9DA3-BC6A7AA76642}"/>
    <cellStyle name="Input 3 9 2 2" xfId="13452" xr:uid="{05128150-06D9-4B38-86BE-836D76EFFE2D}"/>
    <cellStyle name="Input 3 9 2 2 2" xfId="13453" xr:uid="{979F2DA1-5621-4F26-9A50-C09B743DDB3C}"/>
    <cellStyle name="Input 3 9 2 2 2 2" xfId="13454" xr:uid="{DAF6488B-46E3-4744-B30C-652A5279441A}"/>
    <cellStyle name="Input 3 9 2 2 2_Volatility" xfId="13455" xr:uid="{928A8846-124B-4789-9654-65B5C96FFDF4}"/>
    <cellStyle name="Input 3 9 2 2 3" xfId="13456" xr:uid="{1799E962-1CB5-497D-9D58-9F65EF28C825}"/>
    <cellStyle name="Input 3 9 2 2_Volatility" xfId="13457" xr:uid="{2804EAE7-5510-446B-AAB3-86856171F886}"/>
    <cellStyle name="Input 3 9 2 3" xfId="13458" xr:uid="{D7A26AA4-3A56-4FD5-A93C-02690FED3D12}"/>
    <cellStyle name="Input 3 9 2 3 2" xfId="13459" xr:uid="{15F59DA6-69F6-4C34-83F7-CA5537A0E9A4}"/>
    <cellStyle name="Input 3 9 2 3 2 2" xfId="13460" xr:uid="{9F4C35CB-9902-46BE-AF9C-DB916641A554}"/>
    <cellStyle name="Input 3 9 2 3 2_Volatility" xfId="13461" xr:uid="{BC08582C-9F58-460F-ADD1-25313861839A}"/>
    <cellStyle name="Input 3 9 2 3 3" xfId="13462" xr:uid="{A30206A1-EA76-4C1F-A716-38734975F071}"/>
    <cellStyle name="Input 3 9 2 3_Volatility" xfId="13463" xr:uid="{DB309D75-B635-4052-B6DC-537859275FC2}"/>
    <cellStyle name="Input 3 9 2 4" xfId="13464" xr:uid="{FC5983D9-2F64-493A-9CBD-10181F425362}"/>
    <cellStyle name="Input 3 9 2 4 2" xfId="13465" xr:uid="{06DEF619-978C-410D-997F-87B4DE471725}"/>
    <cellStyle name="Input 3 9 2 4_Volatility" xfId="13466" xr:uid="{1C9E815F-1884-4C68-AC31-2723153C4291}"/>
    <cellStyle name="Input 3 9 2 5" xfId="13467" xr:uid="{3C055C4A-03C5-42F9-85D9-F8DA7DB05F47}"/>
    <cellStyle name="Input 3 9 2_Volatility" xfId="13468" xr:uid="{D76F12C0-D1DF-4175-A1C4-C8DF03510D33}"/>
    <cellStyle name="Input 3 9 3" xfId="13469" xr:uid="{3C4D136D-533C-451C-9E25-7C42778AE2FA}"/>
    <cellStyle name="Input 3 9 3 2" xfId="13470" xr:uid="{4505112B-E7F0-4DBF-9157-2ADA3ADA1AE1}"/>
    <cellStyle name="Input 3 9 3 2 2" xfId="13471" xr:uid="{76A19680-1E76-4136-81BC-80A4C11EA65A}"/>
    <cellStyle name="Input 3 9 3 2_Volatility" xfId="13472" xr:uid="{E430D3BF-EA0A-418A-BACC-031E20CE76F4}"/>
    <cellStyle name="Input 3 9 3 3" xfId="13473" xr:uid="{BDB45EF2-F97B-4918-81FD-03655617EFFC}"/>
    <cellStyle name="Input 3 9 3_Volatility" xfId="13474" xr:uid="{2AA66586-C0B7-4E0D-93E3-AFF5741C7E13}"/>
    <cellStyle name="Input 3 9 4" xfId="13475" xr:uid="{197D0E86-95B5-4B7F-B0F1-6E6376A6E691}"/>
    <cellStyle name="Input 3 9 4 2" xfId="13476" xr:uid="{BA10A171-0ECB-4794-8C2A-87E47B5A53F2}"/>
    <cellStyle name="Input 3 9 4_Volatility" xfId="13477" xr:uid="{E0ADB89C-3FB2-4CC6-9B77-5C7DE1C2DB5E}"/>
    <cellStyle name="Input 3 9 5" xfId="13478" xr:uid="{53F4FCEB-2418-4F3B-BEA9-B616C3716D45}"/>
    <cellStyle name="Input 3 9_Volatility" xfId="13479" xr:uid="{2179AF65-F347-4D73-AD8F-B3D0303945AE}"/>
    <cellStyle name="Input 3_CAD-L.C." xfId="13480" xr:uid="{276FA38E-0985-4680-B132-2E9FBD754E3D}"/>
    <cellStyle name="Input 4" xfId="13481" xr:uid="{2466F01E-60C1-4EB5-8452-E302AE5D8C76}"/>
    <cellStyle name="Input 4 2" xfId="13482" xr:uid="{C29C73F4-45CD-458F-B466-342470CC5D7B}"/>
    <cellStyle name="Input 4 2 2" xfId="13483" xr:uid="{BE69885C-EA1A-4F9D-8135-2A2C1E8E0250}"/>
    <cellStyle name="Input 4 2_Volatility" xfId="13484" xr:uid="{D975F56F-9323-49A5-AF78-34AE83EA0397}"/>
    <cellStyle name="Input 4 3" xfId="13485" xr:uid="{0FC5A005-F574-41A8-8E44-6E6A46F699F8}"/>
    <cellStyle name="Input 4_Volatility" xfId="13486" xr:uid="{1E552815-3348-4E5B-BD1C-A869B8C54CDB}"/>
    <cellStyle name="Input 5" xfId="13487" xr:uid="{973A099B-707A-4C74-985D-BEEE8AD77264}"/>
    <cellStyle name="Input 5 2" xfId="13488" xr:uid="{41EEDBBD-9F47-4707-BD3E-78DF14DAC310}"/>
    <cellStyle name="Input 5_Volatility" xfId="13489" xr:uid="{4BC57270-E69A-4B46-A1E8-93BB574B3976}"/>
    <cellStyle name="Input 6" xfId="13490" xr:uid="{A5649FE7-0215-4C45-A7F2-3EC316B66DD3}"/>
    <cellStyle name="inputDate" xfId="13491" xr:uid="{B1D62562-87C4-4015-8BB3-ED1235D8B036}"/>
    <cellStyle name="inputExposure" xfId="13492" xr:uid="{69B65141-3CEE-4EF5-8A0A-EB75F6884F6F}"/>
    <cellStyle name="inputMaturity" xfId="13493" xr:uid="{AFE607CA-C74E-42F1-8DC0-215265B080B8}"/>
    <cellStyle name="inputParameterE" xfId="13494" xr:uid="{552C8B15-8982-48DB-A5CE-DF1B508E874D}"/>
    <cellStyle name="inputPD" xfId="13495" xr:uid="{C62D4528-DAF7-4960-98DB-03C5FCC079E6}"/>
    <cellStyle name="inputPercentage" xfId="13496" xr:uid="{22DDB19B-4C89-462C-9F0D-CE92B68B7FAE}"/>
    <cellStyle name="inputPercentageL" xfId="13497" xr:uid="{4F345619-6ABA-428F-ADE5-80DBA74F8F72}"/>
    <cellStyle name="inputPercentageS" xfId="13498" xr:uid="{366F5CE9-F30E-4F80-A260-EB75C3A9F55C}"/>
    <cellStyle name="inputSelection" xfId="13499" xr:uid="{1CC2AEEB-36CA-4A94-8C43-2AF78F7FD3D1}"/>
    <cellStyle name="inputText" xfId="13500" xr:uid="{B6B533B2-34FF-4459-B878-F75C1338336E}"/>
    <cellStyle name="Jegyzet" xfId="13501" xr:uid="{5048DCBF-D760-4765-A7E4-9D89667CC3B6}"/>
    <cellStyle name="Jegyzet 2" xfId="13502" xr:uid="{25D4A639-D99D-4FF1-9382-B75FC30B39C2}"/>
    <cellStyle name="Jegyzet 2 10" xfId="13503" xr:uid="{9C215883-4C2A-4340-9DD4-D0C6ACDC4AFB}"/>
    <cellStyle name="Jegyzet 2 10 2" xfId="13504" xr:uid="{A3280B0B-0412-40A4-A043-B62FDA865EBE}"/>
    <cellStyle name="Jegyzet 2 10 2 2" xfId="13505" xr:uid="{07F79DD1-F53D-40B2-BF20-4EE553FA2809}"/>
    <cellStyle name="Jegyzet 2 10 2 2 2" xfId="13506" xr:uid="{3023A83A-805F-470F-AC89-BDB90B3A498E}"/>
    <cellStyle name="Jegyzet 2 10 2 2 2 2" xfId="13507" xr:uid="{D44E45FD-86B3-4DC6-9687-54024694428F}"/>
    <cellStyle name="Jegyzet 2 10 2 2 2_Volatility" xfId="13508" xr:uid="{498942DA-8492-45E9-AEBC-B8563DD34DB4}"/>
    <cellStyle name="Jegyzet 2 10 2 2 3" xfId="13509" xr:uid="{28C44BA0-A106-4FCD-8129-ACEA2F0E514C}"/>
    <cellStyle name="Jegyzet 2 10 2 2_Volatility" xfId="13510" xr:uid="{B5729017-F722-477C-9BCF-3AA0C8B57A47}"/>
    <cellStyle name="Jegyzet 2 10 2 3" xfId="13511" xr:uid="{33772F2A-C10E-4EFB-927D-1E9ED6A146A4}"/>
    <cellStyle name="Jegyzet 2 10 2 3 2" xfId="13512" xr:uid="{605BB53D-1E14-44CA-A72C-CE2C69AFAEB5}"/>
    <cellStyle name="Jegyzet 2 10 2 3 2 2" xfId="13513" xr:uid="{C2D3E706-EF90-4B07-896F-96FD92C43F8A}"/>
    <cellStyle name="Jegyzet 2 10 2 3 2_Volatility" xfId="13514" xr:uid="{16DC3E3C-E172-43C6-AF1C-803B13F6F07A}"/>
    <cellStyle name="Jegyzet 2 10 2 3 3" xfId="13515" xr:uid="{9201F830-786B-4CBE-B3E8-D4EE235F7066}"/>
    <cellStyle name="Jegyzet 2 10 2 3_Volatility" xfId="13516" xr:uid="{A995D83F-CA0F-42F6-BC9C-9C216DA672BD}"/>
    <cellStyle name="Jegyzet 2 10 2 4" xfId="13517" xr:uid="{5B24B754-3E42-4EAD-BCA1-DC493075A48C}"/>
    <cellStyle name="Jegyzet 2 10 2 4 2" xfId="13518" xr:uid="{6F86186F-AECE-4E06-BF9E-7EED5D9E5A28}"/>
    <cellStyle name="Jegyzet 2 10 2 4_Volatility" xfId="13519" xr:uid="{5BE04B65-6605-4541-A81D-A4F5E0468A40}"/>
    <cellStyle name="Jegyzet 2 10 2 5" xfId="13520" xr:uid="{6BB6F349-4B30-4DE4-AF8B-093A49098E11}"/>
    <cellStyle name="Jegyzet 2 10 2_Volatility" xfId="13521" xr:uid="{0DC6DF5C-09E8-4165-A2C7-D971D205B892}"/>
    <cellStyle name="Jegyzet 2 10 3" xfId="13522" xr:uid="{6F6B5BC7-3F2A-46C3-97B4-957057F82B94}"/>
    <cellStyle name="Jegyzet 2 10 3 2" xfId="13523" xr:uid="{56B0CEDC-B6B5-4E99-B39F-C7E5372F9755}"/>
    <cellStyle name="Jegyzet 2 10 3 2 2" xfId="13524" xr:uid="{BFC62980-7029-46A0-AFCD-31F969EA18F6}"/>
    <cellStyle name="Jegyzet 2 10 3 2_Volatility" xfId="13525" xr:uid="{3E589C14-0A4B-4BCD-A3A1-4CF9F2212D94}"/>
    <cellStyle name="Jegyzet 2 10 3 3" xfId="13526" xr:uid="{35D9A292-CE9F-48D9-A0E8-741F81D16E2F}"/>
    <cellStyle name="Jegyzet 2 10 3_Volatility" xfId="13527" xr:uid="{F00433C9-4774-4690-9F9C-6063F2D77517}"/>
    <cellStyle name="Jegyzet 2 10 4" xfId="13528" xr:uid="{5E5D34AE-E8AF-4A4E-8C68-991554C4EA94}"/>
    <cellStyle name="Jegyzet 2 10 4 2" xfId="13529" xr:uid="{133E2189-3E8F-464E-A1C6-76F9E136C859}"/>
    <cellStyle name="Jegyzet 2 10 4_Volatility" xfId="13530" xr:uid="{91D05B49-3A2F-433B-BE71-E0B5E48585FF}"/>
    <cellStyle name="Jegyzet 2 10 5" xfId="13531" xr:uid="{DBDBABBE-5097-43EB-90A8-64BEC2C4C746}"/>
    <cellStyle name="Jegyzet 2 10_Volatility" xfId="13532" xr:uid="{B86D512F-7B17-40BE-B9E4-6927A28F6BF5}"/>
    <cellStyle name="Jegyzet 2 11" xfId="13533" xr:uid="{7ED217BF-5183-4224-9D72-D2EF7D8751FF}"/>
    <cellStyle name="Jegyzet 2 11 2" xfId="13534" xr:uid="{3679E1D3-E507-4579-BFAB-7BABB6F3035E}"/>
    <cellStyle name="Jegyzet 2 11 2 2" xfId="13535" xr:uid="{D357B64F-EE40-4E05-B0C0-0301DDA488E8}"/>
    <cellStyle name="Jegyzet 2 11 2 2 2" xfId="13536" xr:uid="{F0DD31D3-E1E2-4DD9-A1A6-38E28476DDFC}"/>
    <cellStyle name="Jegyzet 2 11 2 2 2 2" xfId="13537" xr:uid="{6C47A2AC-9602-4740-BD5C-B19FFF802420}"/>
    <cellStyle name="Jegyzet 2 11 2 2 2_Volatility" xfId="13538" xr:uid="{D844A706-9091-482F-98A5-B636AEE9C185}"/>
    <cellStyle name="Jegyzet 2 11 2 2 3" xfId="13539" xr:uid="{01C84209-56FF-4CE5-B65A-68724E6FD868}"/>
    <cellStyle name="Jegyzet 2 11 2 2_Volatility" xfId="13540" xr:uid="{CF543256-B7ED-49AA-8798-F840ED830DF6}"/>
    <cellStyle name="Jegyzet 2 11 2 3" xfId="13541" xr:uid="{64F962BF-23D4-43FA-9E32-1F91D6761797}"/>
    <cellStyle name="Jegyzet 2 11 2 3 2" xfId="13542" xr:uid="{D55DF5E4-C7EE-4B10-969B-97E61C1E8842}"/>
    <cellStyle name="Jegyzet 2 11 2 3 2 2" xfId="13543" xr:uid="{D9EEB7A2-F613-4877-A502-EA8DD7928743}"/>
    <cellStyle name="Jegyzet 2 11 2 3 2_Volatility" xfId="13544" xr:uid="{DC42F35E-A316-417D-ADE5-57CD0989698D}"/>
    <cellStyle name="Jegyzet 2 11 2 3 3" xfId="13545" xr:uid="{C3CFD164-A618-4480-B9BC-ADF756BFCD60}"/>
    <cellStyle name="Jegyzet 2 11 2 3_Volatility" xfId="13546" xr:uid="{9C087E01-38D1-4A41-9098-BBF217968E31}"/>
    <cellStyle name="Jegyzet 2 11 2 4" xfId="13547" xr:uid="{B357B066-687D-430D-A52B-9EFAF624CDA9}"/>
    <cellStyle name="Jegyzet 2 11 2 4 2" xfId="13548" xr:uid="{C2E912F8-E507-41DE-9F44-9A1B2CC6BD74}"/>
    <cellStyle name="Jegyzet 2 11 2 4_Volatility" xfId="13549" xr:uid="{5FFD213B-4788-41EC-8EA9-BD0C4C6FD918}"/>
    <cellStyle name="Jegyzet 2 11 2 5" xfId="13550" xr:uid="{E9D96712-CCF1-4B40-9844-1EE48C5FEACC}"/>
    <cellStyle name="Jegyzet 2 11 2_Volatility" xfId="13551" xr:uid="{B72421CA-E2A8-4765-8825-5B87EA44BF66}"/>
    <cellStyle name="Jegyzet 2 11 3" xfId="13552" xr:uid="{C7596F6E-9445-488E-B11F-F7E1BC1BB62E}"/>
    <cellStyle name="Jegyzet 2 11 3 2" xfId="13553" xr:uid="{650AB620-BBFF-4A8F-BE4E-C8EEE56D42BE}"/>
    <cellStyle name="Jegyzet 2 11 3 2 2" xfId="13554" xr:uid="{0156E9F6-9CDB-484B-A759-D4190C5C139E}"/>
    <cellStyle name="Jegyzet 2 11 3 2_Volatility" xfId="13555" xr:uid="{E9D17F4D-1FDD-442A-AAC7-5D55AC258D35}"/>
    <cellStyle name="Jegyzet 2 11 3 3" xfId="13556" xr:uid="{46331FC2-6DC2-4CD6-A8FD-41EE68FEDBC2}"/>
    <cellStyle name="Jegyzet 2 11 3_Volatility" xfId="13557" xr:uid="{0BA1CDC3-142F-4429-B855-F6C8F527E2D7}"/>
    <cellStyle name="Jegyzet 2 11 4" xfId="13558" xr:uid="{8C6A5D3D-9403-426E-A0A7-A5A1B7D9247D}"/>
    <cellStyle name="Jegyzet 2 11 4 2" xfId="13559" xr:uid="{E05E77F7-8DEE-4845-8B46-CCA6BFD7C97C}"/>
    <cellStyle name="Jegyzet 2 11 4_Volatility" xfId="13560" xr:uid="{E13851E7-46FB-4386-8512-AE545B896FBC}"/>
    <cellStyle name="Jegyzet 2 11 5" xfId="13561" xr:uid="{15B27569-4291-4B90-AA2D-631F9897EC22}"/>
    <cellStyle name="Jegyzet 2 11_Volatility" xfId="13562" xr:uid="{A50E172A-73EC-4FD7-A326-29EF15438E87}"/>
    <cellStyle name="Jegyzet 2 12" xfId="13563" xr:uid="{D1E7F000-B416-4C43-9AB3-3194E4F8D71B}"/>
    <cellStyle name="Jegyzet 2 12 2" xfId="13564" xr:uid="{BDD9F20D-D74B-4D59-9FB3-FDB263A155BA}"/>
    <cellStyle name="Jegyzet 2 12 2 2" xfId="13565" xr:uid="{6D1F0F0E-81A0-48C7-BE0E-1E90618A25E4}"/>
    <cellStyle name="Jegyzet 2 12 2 2 2" xfId="13566" xr:uid="{D0845B54-6E59-43B3-972C-AB3D9FE20E0A}"/>
    <cellStyle name="Jegyzet 2 12 2 2 2 2" xfId="13567" xr:uid="{C25D367C-E2D5-4462-8F09-D122495A5246}"/>
    <cellStyle name="Jegyzet 2 12 2 2 2_Volatility" xfId="13568" xr:uid="{E54EDE73-6D6C-4D19-853C-F524E6513C8E}"/>
    <cellStyle name="Jegyzet 2 12 2 2 3" xfId="13569" xr:uid="{C654D212-47C8-43EB-91F2-7D48A480C7A5}"/>
    <cellStyle name="Jegyzet 2 12 2 2_Volatility" xfId="13570" xr:uid="{ACB8467F-749E-44CB-85E3-5C0C14A10872}"/>
    <cellStyle name="Jegyzet 2 12 2 3" xfId="13571" xr:uid="{81B47A03-F1C4-49D8-A8BE-D661D500FAF0}"/>
    <cellStyle name="Jegyzet 2 12 2 3 2" xfId="13572" xr:uid="{69B5AD38-20F9-46AC-A8F9-7645E8667652}"/>
    <cellStyle name="Jegyzet 2 12 2 3 2 2" xfId="13573" xr:uid="{69BC6841-A0C9-4079-BD3D-F09DBFA8FE34}"/>
    <cellStyle name="Jegyzet 2 12 2 3 2_Volatility" xfId="13574" xr:uid="{C439A2CF-F8B2-48B0-8AC6-C45F83D857F2}"/>
    <cellStyle name="Jegyzet 2 12 2 3 3" xfId="13575" xr:uid="{2C5264D0-9FDA-44E2-9DCD-30754EE30E03}"/>
    <cellStyle name="Jegyzet 2 12 2 3_Volatility" xfId="13576" xr:uid="{9150EFF7-E56B-4729-AA87-35845D5FD058}"/>
    <cellStyle name="Jegyzet 2 12 2 4" xfId="13577" xr:uid="{ED26E991-DD62-431F-B21E-C7F1125E58FB}"/>
    <cellStyle name="Jegyzet 2 12 2 4 2" xfId="13578" xr:uid="{A1B0CFE7-C0C2-47C7-AC32-DA98623843E8}"/>
    <cellStyle name="Jegyzet 2 12 2 4_Volatility" xfId="13579" xr:uid="{DE268256-4F21-42DA-8A15-3B4F8FA85052}"/>
    <cellStyle name="Jegyzet 2 12 2 5" xfId="13580" xr:uid="{97B120CF-8F08-4F8F-A934-B9CF406641CE}"/>
    <cellStyle name="Jegyzet 2 12 2_Volatility" xfId="13581" xr:uid="{4A12DD30-5143-488C-B57A-76188FFDF461}"/>
    <cellStyle name="Jegyzet 2 12 3" xfId="13582" xr:uid="{DDF33A5C-77BE-4EDA-B76E-C4EDF135ACCB}"/>
    <cellStyle name="Jegyzet 2 12 3 2" xfId="13583" xr:uid="{12730496-29E8-497C-98E4-1252A0FC5E9C}"/>
    <cellStyle name="Jegyzet 2 12 3 2 2" xfId="13584" xr:uid="{81CBA08F-A294-4E41-8575-FA848490554F}"/>
    <cellStyle name="Jegyzet 2 12 3 2_Volatility" xfId="13585" xr:uid="{F0002AEC-9CDC-4603-8CE0-C0D3205D6F1F}"/>
    <cellStyle name="Jegyzet 2 12 3 3" xfId="13586" xr:uid="{B6D722C3-0DAB-4F28-9473-E07704CCD62F}"/>
    <cellStyle name="Jegyzet 2 12 3_Volatility" xfId="13587" xr:uid="{3ECD778A-A864-4096-9FB0-ACB8229E1008}"/>
    <cellStyle name="Jegyzet 2 12 4" xfId="13588" xr:uid="{AD00CAA3-235B-4628-B1F1-C994C92FCF8D}"/>
    <cellStyle name="Jegyzet 2 12 4 2" xfId="13589" xr:uid="{0C7DCEB8-A3A4-4F19-BAD0-75037F3B6660}"/>
    <cellStyle name="Jegyzet 2 12 4_Volatility" xfId="13590" xr:uid="{537AFD73-D377-47B3-86EF-0BA6573477C6}"/>
    <cellStyle name="Jegyzet 2 12 5" xfId="13591" xr:uid="{E2510E8C-58F4-477C-93FD-7F03C450AC35}"/>
    <cellStyle name="Jegyzet 2 12_Volatility" xfId="13592" xr:uid="{AE246C75-3D4A-4D34-AC47-3A5EF08985E5}"/>
    <cellStyle name="Jegyzet 2 13" xfId="13593" xr:uid="{14E630A6-A1E6-4C9A-9169-71C08835A9DE}"/>
    <cellStyle name="Jegyzet 2 13 2" xfId="13594" xr:uid="{78ED8F7C-A7F6-4797-8B4F-BA641264C193}"/>
    <cellStyle name="Jegyzet 2 13 2 2" xfId="13595" xr:uid="{938CBFCF-25E6-4F5B-9B9B-29D199309AFB}"/>
    <cellStyle name="Jegyzet 2 13 2 2 2" xfId="13596" xr:uid="{5CAAC6C2-B605-4C25-86B5-977C5C3E4215}"/>
    <cellStyle name="Jegyzet 2 13 2 2 2 2" xfId="13597" xr:uid="{148A28AF-9896-4447-A47F-D4301B43082D}"/>
    <cellStyle name="Jegyzet 2 13 2 2 2_Volatility" xfId="13598" xr:uid="{9A1EAD77-68FF-468B-A583-1F6B8B6A6970}"/>
    <cellStyle name="Jegyzet 2 13 2 2 3" xfId="13599" xr:uid="{DF14AB7F-FE31-4F2A-955B-496A47B00625}"/>
    <cellStyle name="Jegyzet 2 13 2 2_Volatility" xfId="13600" xr:uid="{DF72A4F6-122C-49F9-83BD-459956495F4B}"/>
    <cellStyle name="Jegyzet 2 13 2 3" xfId="13601" xr:uid="{ADCD95B2-6431-459E-B2AE-18A9A26BF92F}"/>
    <cellStyle name="Jegyzet 2 13 2 3 2" xfId="13602" xr:uid="{169E5DB9-9492-4648-AD64-263F459D1466}"/>
    <cellStyle name="Jegyzet 2 13 2 3 2 2" xfId="13603" xr:uid="{CE4933CB-212F-4933-8963-035C291ECC3A}"/>
    <cellStyle name="Jegyzet 2 13 2 3 2_Volatility" xfId="13604" xr:uid="{E9B07850-5118-4813-A930-71DEA09BF489}"/>
    <cellStyle name="Jegyzet 2 13 2 3 3" xfId="13605" xr:uid="{3B7520B2-54EE-426B-8CB9-4EA293548EB3}"/>
    <cellStyle name="Jegyzet 2 13 2 3_Volatility" xfId="13606" xr:uid="{3FB81A52-ECA5-4479-A12D-5F3A5B244BE9}"/>
    <cellStyle name="Jegyzet 2 13 2 4" xfId="13607" xr:uid="{87F7A28C-0354-40E5-A98C-57E6E170BE1E}"/>
    <cellStyle name="Jegyzet 2 13 2 4 2" xfId="13608" xr:uid="{D4933E2F-A865-4402-A369-81EC785458B7}"/>
    <cellStyle name="Jegyzet 2 13 2 4_Volatility" xfId="13609" xr:uid="{FC6A491E-80BC-4AF0-A8F1-8376347B9498}"/>
    <cellStyle name="Jegyzet 2 13 2 5" xfId="13610" xr:uid="{0C9123A1-32FB-470E-BD2E-53DA1C848EC9}"/>
    <cellStyle name="Jegyzet 2 13 2_Volatility" xfId="13611" xr:uid="{E3F87ABB-851E-455B-9A9E-F265B80CECE0}"/>
    <cellStyle name="Jegyzet 2 13 3" xfId="13612" xr:uid="{78A0E673-F167-46DA-9146-ABAFED583FB4}"/>
    <cellStyle name="Jegyzet 2 13 3 2" xfId="13613" xr:uid="{FE3EBED1-ACDF-4E8E-93F6-3FA2DCAE3C51}"/>
    <cellStyle name="Jegyzet 2 13 3 2 2" xfId="13614" xr:uid="{F037DC1F-76E2-45C1-9BA1-E4E09009EDF9}"/>
    <cellStyle name="Jegyzet 2 13 3 2_Volatility" xfId="13615" xr:uid="{8BA2C371-E3D9-495B-9AB4-4182E80D3DEF}"/>
    <cellStyle name="Jegyzet 2 13 3 3" xfId="13616" xr:uid="{A093DC2E-8C08-48FB-8D34-90A2AAADA7D5}"/>
    <cellStyle name="Jegyzet 2 13 3_Volatility" xfId="13617" xr:uid="{C3ED0BD5-DE7D-4FE2-9CA4-921C5C9E9896}"/>
    <cellStyle name="Jegyzet 2 13 4" xfId="13618" xr:uid="{B8438D5F-F5A4-41F1-8E22-9235283BB199}"/>
    <cellStyle name="Jegyzet 2 13 4 2" xfId="13619" xr:uid="{E2098D99-E900-485F-9DA1-DDE6C4127FDD}"/>
    <cellStyle name="Jegyzet 2 13 4_Volatility" xfId="13620" xr:uid="{3D3C753D-E170-4DFD-A8D1-C9C88C60AFA9}"/>
    <cellStyle name="Jegyzet 2 13 5" xfId="13621" xr:uid="{0782B2C9-E4E5-43E2-BA43-B4FE36A30B58}"/>
    <cellStyle name="Jegyzet 2 13_Volatility" xfId="13622" xr:uid="{E6407A3B-5549-4BF7-BF2A-BBA00D44B3C2}"/>
    <cellStyle name="Jegyzet 2 14" xfId="13623" xr:uid="{2375F7FD-E1B7-4B8D-962D-AF9957F2712D}"/>
    <cellStyle name="Jegyzet 2 14 2" xfId="13624" xr:uid="{2581B078-3D5B-4DD1-80E5-5B02E3C3B375}"/>
    <cellStyle name="Jegyzet 2 14 2 2" xfId="13625" xr:uid="{5610990A-D63D-4DC7-AF8F-FFC175DBBB31}"/>
    <cellStyle name="Jegyzet 2 14 2 2 2" xfId="13626" xr:uid="{0A429887-9BDF-40F1-84EE-942CE9D439D0}"/>
    <cellStyle name="Jegyzet 2 14 2 2 2 2" xfId="13627" xr:uid="{FE04C497-C780-45D9-8C0F-3C6FA3B87100}"/>
    <cellStyle name="Jegyzet 2 14 2 2 2_Volatility" xfId="13628" xr:uid="{0C8CDB8D-F64E-44E1-A62B-92CF047E70AC}"/>
    <cellStyle name="Jegyzet 2 14 2 2 3" xfId="13629" xr:uid="{E306985D-EAC6-4A7B-9016-5CFA608C8DFD}"/>
    <cellStyle name="Jegyzet 2 14 2 2_Volatility" xfId="13630" xr:uid="{112A36E9-8A3F-4843-8551-FAFA9EC42BFF}"/>
    <cellStyle name="Jegyzet 2 14 2 3" xfId="13631" xr:uid="{DEF61E8B-3E41-4971-BEC3-B31407FC5F47}"/>
    <cellStyle name="Jegyzet 2 14 2 3 2" xfId="13632" xr:uid="{7D325E67-350A-4A7D-85F7-9CAA09E42323}"/>
    <cellStyle name="Jegyzet 2 14 2 3 2 2" xfId="13633" xr:uid="{33D0A420-9655-414E-835A-B1FDDCF0B04B}"/>
    <cellStyle name="Jegyzet 2 14 2 3 2_Volatility" xfId="13634" xr:uid="{A4E18D6B-61E0-4D84-9882-C4B892A0D71B}"/>
    <cellStyle name="Jegyzet 2 14 2 3 3" xfId="13635" xr:uid="{730A4CA8-C7BE-4F81-B4DD-A557408DC134}"/>
    <cellStyle name="Jegyzet 2 14 2 3_Volatility" xfId="13636" xr:uid="{77EFCA13-9B55-441E-95FC-F8E05B32CD40}"/>
    <cellStyle name="Jegyzet 2 14 2 4" xfId="13637" xr:uid="{585A621D-0A9D-4777-9F22-EC6530ED3E8D}"/>
    <cellStyle name="Jegyzet 2 14 2 4 2" xfId="13638" xr:uid="{B9E649E7-A4EB-478A-A719-49942B13E5B2}"/>
    <cellStyle name="Jegyzet 2 14 2 4_Volatility" xfId="13639" xr:uid="{6A3ED878-8DDB-4983-A8B3-C9ACDEAAE0AE}"/>
    <cellStyle name="Jegyzet 2 14 2 5" xfId="13640" xr:uid="{A9FF30FA-5E75-4ACE-A9DB-E45BBFE5DE84}"/>
    <cellStyle name="Jegyzet 2 14 2_Volatility" xfId="13641" xr:uid="{0F8BDC35-E78D-4351-A627-7BFB2C15CDCC}"/>
    <cellStyle name="Jegyzet 2 14 3" xfId="13642" xr:uid="{A5F98643-40BC-4161-A70C-B126EAE30183}"/>
    <cellStyle name="Jegyzet 2 14 3 2" xfId="13643" xr:uid="{7C85C72B-9CD4-4F3A-A326-CEBB24F356EA}"/>
    <cellStyle name="Jegyzet 2 14 3 2 2" xfId="13644" xr:uid="{7EBDC71D-A1F9-4FEF-BA30-FB8B4970C574}"/>
    <cellStyle name="Jegyzet 2 14 3 2_Volatility" xfId="13645" xr:uid="{ADBBD29F-B3C4-4738-86EB-6ACB5F23DC14}"/>
    <cellStyle name="Jegyzet 2 14 3 3" xfId="13646" xr:uid="{A480BFE1-9BB9-4FA2-ADBD-99737EC735C4}"/>
    <cellStyle name="Jegyzet 2 14 3_Volatility" xfId="13647" xr:uid="{E2949676-C820-4994-9D65-2B0430296523}"/>
    <cellStyle name="Jegyzet 2 14 4" xfId="13648" xr:uid="{D7D1351C-5DF5-4441-82CA-68230ED21E73}"/>
    <cellStyle name="Jegyzet 2 14 4 2" xfId="13649" xr:uid="{A1B2B30E-EAAA-49F1-9DB1-DFCDF99418AF}"/>
    <cellStyle name="Jegyzet 2 14 4_Volatility" xfId="13650" xr:uid="{1C9E6DAC-7892-4251-902C-4ABFA4D55907}"/>
    <cellStyle name="Jegyzet 2 14 5" xfId="13651" xr:uid="{FE30FFCA-39DE-4825-B936-B690E4DF8BF4}"/>
    <cellStyle name="Jegyzet 2 14_Volatility" xfId="13652" xr:uid="{459DDC54-3129-4B20-9D33-89EAAF51E257}"/>
    <cellStyle name="Jegyzet 2 15" xfId="13653" xr:uid="{53380D27-AB29-4846-89DB-1CF7B2FA48B7}"/>
    <cellStyle name="Jegyzet 2 15 2" xfId="13654" xr:uid="{A53CB8C5-C704-4E15-8A39-F5B7703E3780}"/>
    <cellStyle name="Jegyzet 2 15 2 2" xfId="13655" xr:uid="{8802FD07-E303-4086-9714-D586EA67F714}"/>
    <cellStyle name="Jegyzet 2 15 2 2 2" xfId="13656" xr:uid="{FC15C0D9-422D-4D03-BE22-5D71FE1BE5E8}"/>
    <cellStyle name="Jegyzet 2 15 2 2 2 2" xfId="13657" xr:uid="{8347769E-CE06-41E1-A4EA-C9B9BA803F8E}"/>
    <cellStyle name="Jegyzet 2 15 2 2 2_Volatility" xfId="13658" xr:uid="{ED0D8501-67BE-463B-BDE7-E6291E1382D3}"/>
    <cellStyle name="Jegyzet 2 15 2 2 3" xfId="13659" xr:uid="{6B2A69A4-2F91-4BC6-AEF1-A590FCD701D7}"/>
    <cellStyle name="Jegyzet 2 15 2 2_Volatility" xfId="13660" xr:uid="{D3C51148-5794-4DDC-88AD-25C3FAA653EB}"/>
    <cellStyle name="Jegyzet 2 15 2 3" xfId="13661" xr:uid="{F6A6B016-B390-4820-99A7-C34C21D44491}"/>
    <cellStyle name="Jegyzet 2 15 2 3 2" xfId="13662" xr:uid="{F86696AE-C34C-41AD-A656-0F3F4452C06B}"/>
    <cellStyle name="Jegyzet 2 15 2 3 2 2" xfId="13663" xr:uid="{5D0D3574-5C40-45F5-90A2-B33CE39C9902}"/>
    <cellStyle name="Jegyzet 2 15 2 3 2_Volatility" xfId="13664" xr:uid="{179C6B4F-87A4-44B0-99E9-B4A8F3994905}"/>
    <cellStyle name="Jegyzet 2 15 2 3 3" xfId="13665" xr:uid="{E94444A2-A39D-4F6B-B5A9-4C503C5815A5}"/>
    <cellStyle name="Jegyzet 2 15 2 3_Volatility" xfId="13666" xr:uid="{912F578A-0F98-4AF5-AA62-EB0A56C9D981}"/>
    <cellStyle name="Jegyzet 2 15 2 4" xfId="13667" xr:uid="{F075CE24-D997-445B-A0DC-32ED5C58C1CD}"/>
    <cellStyle name="Jegyzet 2 15 2 4 2" xfId="13668" xr:uid="{708437A4-3569-49CF-A77A-D7F8C4C97A18}"/>
    <cellStyle name="Jegyzet 2 15 2 4_Volatility" xfId="13669" xr:uid="{954EA889-E536-40E6-8342-71B260579FDC}"/>
    <cellStyle name="Jegyzet 2 15 2 5" xfId="13670" xr:uid="{756613C6-8B01-4FDE-86C6-02AD27DF27EB}"/>
    <cellStyle name="Jegyzet 2 15 2_Volatility" xfId="13671" xr:uid="{D714974C-C31D-4AA4-A26B-6AB26E548DFE}"/>
    <cellStyle name="Jegyzet 2 15 3" xfId="13672" xr:uid="{55BC558D-3471-4DC6-B436-A4E08DD2E53E}"/>
    <cellStyle name="Jegyzet 2 15 3 2" xfId="13673" xr:uid="{24604918-21C0-413B-9683-EF64438AA334}"/>
    <cellStyle name="Jegyzet 2 15 3 2 2" xfId="13674" xr:uid="{C06521F1-E2C0-4734-99F9-C66481F9CD65}"/>
    <cellStyle name="Jegyzet 2 15 3 2_Volatility" xfId="13675" xr:uid="{F0A07DEF-EA3F-4F7C-967A-995B9018EF1B}"/>
    <cellStyle name="Jegyzet 2 15 3 3" xfId="13676" xr:uid="{8B0908E0-21A4-424A-B443-963C3A7A706E}"/>
    <cellStyle name="Jegyzet 2 15 3_Volatility" xfId="13677" xr:uid="{298ED0A0-CF59-4160-8C6F-E96A27887803}"/>
    <cellStyle name="Jegyzet 2 15 4" xfId="13678" xr:uid="{9C17FA61-28F1-4FAF-BB2B-727AFD30FCD9}"/>
    <cellStyle name="Jegyzet 2 15 4 2" xfId="13679" xr:uid="{B6962B7E-C505-41B4-8636-F5564AE18F77}"/>
    <cellStyle name="Jegyzet 2 15 4_Volatility" xfId="13680" xr:uid="{F416EB2F-BBDC-498C-AAE2-D1C7CD302996}"/>
    <cellStyle name="Jegyzet 2 15 5" xfId="13681" xr:uid="{E72A9948-3B69-47B5-819B-F7955C776B09}"/>
    <cellStyle name="Jegyzet 2 15_Volatility" xfId="13682" xr:uid="{AE7C5DC6-46FC-4E4F-ABDF-0DD0C197E8DA}"/>
    <cellStyle name="Jegyzet 2 16" xfId="13683" xr:uid="{965271E4-F888-4AEB-9AF8-ECB8A9694830}"/>
    <cellStyle name="Jegyzet 2 16 2" xfId="13684" xr:uid="{2AE05452-4D5F-4B80-889D-00A00A0E0729}"/>
    <cellStyle name="Jegyzet 2 16 2 2" xfId="13685" xr:uid="{FB121A38-14B6-4A5E-9A86-3FF593E864AD}"/>
    <cellStyle name="Jegyzet 2 16 2 2 2" xfId="13686" xr:uid="{179DB77E-E7B1-4FCD-AC9A-AA3D59320005}"/>
    <cellStyle name="Jegyzet 2 16 2 2 2 2" xfId="13687" xr:uid="{AFCEA4B5-CDBA-4A20-97BE-A923769240D8}"/>
    <cellStyle name="Jegyzet 2 16 2 2 2_Volatility" xfId="13688" xr:uid="{AE908825-5D7E-4908-ACE7-0C152F17BD2C}"/>
    <cellStyle name="Jegyzet 2 16 2 2 3" xfId="13689" xr:uid="{676268C5-A8F5-4966-A57B-74E2DF4BA38B}"/>
    <cellStyle name="Jegyzet 2 16 2 2_Volatility" xfId="13690" xr:uid="{10E8F709-70AB-440C-8688-65AD1ED22F87}"/>
    <cellStyle name="Jegyzet 2 16 2 3" xfId="13691" xr:uid="{6E23D576-12E8-4774-BB5D-4AEFBDD27852}"/>
    <cellStyle name="Jegyzet 2 16 2 3 2" xfId="13692" xr:uid="{57D051EB-C1DC-4262-8287-5DA5923DD4F1}"/>
    <cellStyle name="Jegyzet 2 16 2 3 2 2" xfId="13693" xr:uid="{E33BA903-42D8-45AC-BDF9-CC16BBAB8683}"/>
    <cellStyle name="Jegyzet 2 16 2 3 2_Volatility" xfId="13694" xr:uid="{2A1A2C55-D9D7-4BD4-AB04-827F2D260F84}"/>
    <cellStyle name="Jegyzet 2 16 2 3 3" xfId="13695" xr:uid="{849E5FB5-7F00-44AD-94D0-B20E2094D94F}"/>
    <cellStyle name="Jegyzet 2 16 2 3_Volatility" xfId="13696" xr:uid="{FAE0393F-AF8F-4139-9E83-A16DAB423E39}"/>
    <cellStyle name="Jegyzet 2 16 2 4" xfId="13697" xr:uid="{2AF669B6-3BCA-4490-9C98-6DDF23343033}"/>
    <cellStyle name="Jegyzet 2 16 2 4 2" xfId="13698" xr:uid="{923D5D58-D60C-4696-96D9-B52AD34CA093}"/>
    <cellStyle name="Jegyzet 2 16 2 4_Volatility" xfId="13699" xr:uid="{F3C20D99-8C63-4094-9E81-7E1E9727B6B1}"/>
    <cellStyle name="Jegyzet 2 16 2 5" xfId="13700" xr:uid="{4638866C-59EE-4E53-9558-F7F99EFB4D07}"/>
    <cellStyle name="Jegyzet 2 16 2_Volatility" xfId="13701" xr:uid="{81E90445-EC34-4D1E-ADDD-17113D089A29}"/>
    <cellStyle name="Jegyzet 2 16 3" xfId="13702" xr:uid="{A3D5723A-F6D1-424B-87CD-DBDFC09AB29A}"/>
    <cellStyle name="Jegyzet 2 16 3 2" xfId="13703" xr:uid="{FE30EEF3-0396-465A-9957-E7191623AEFA}"/>
    <cellStyle name="Jegyzet 2 16 3 2 2" xfId="13704" xr:uid="{032DB496-03D6-480C-B9B9-4DEE8CC0AD62}"/>
    <cellStyle name="Jegyzet 2 16 3 2_Volatility" xfId="13705" xr:uid="{D26D03E2-8A4D-49C9-BFCD-AFCB499E61B1}"/>
    <cellStyle name="Jegyzet 2 16 3 3" xfId="13706" xr:uid="{5C017E39-0AAA-4B36-857F-B2CF0A62428A}"/>
    <cellStyle name="Jegyzet 2 16 3_Volatility" xfId="13707" xr:uid="{093900DE-7592-43F7-AFD5-E767F3C075EB}"/>
    <cellStyle name="Jegyzet 2 16 4" xfId="13708" xr:uid="{BB563175-638B-4A17-9051-0C94B0BB76F9}"/>
    <cellStyle name="Jegyzet 2 16 4 2" xfId="13709" xr:uid="{31983A34-8AC9-401B-AC84-1DA0FE5FD5F5}"/>
    <cellStyle name="Jegyzet 2 16 4_Volatility" xfId="13710" xr:uid="{4973DB3C-AF47-43C1-A771-27E5B72B2DE5}"/>
    <cellStyle name="Jegyzet 2 16 5" xfId="13711" xr:uid="{CD268AA3-921C-4EBE-8E7C-FE0A4FA92CDD}"/>
    <cellStyle name="Jegyzet 2 16_Volatility" xfId="13712" xr:uid="{470D2AAD-1D16-46FE-B294-6289676EDF75}"/>
    <cellStyle name="Jegyzet 2 17" xfId="13713" xr:uid="{7C9196EF-5057-46A0-AFEB-527F0F650AB1}"/>
    <cellStyle name="Jegyzet 2 17 2" xfId="13714" xr:uid="{783127D7-618C-4BF1-8817-21052CF21FA1}"/>
    <cellStyle name="Jegyzet 2 17 2 2" xfId="13715" xr:uid="{2110C5DB-845A-4707-84D1-3EBE90528F3D}"/>
    <cellStyle name="Jegyzet 2 17 2 2 2" xfId="13716" xr:uid="{F7FD6C36-4FD4-4594-BD5F-7D481795E07A}"/>
    <cellStyle name="Jegyzet 2 17 2 2 2 2" xfId="13717" xr:uid="{EAD7F1B4-A545-4912-A5D3-66AA763E6A67}"/>
    <cellStyle name="Jegyzet 2 17 2 2 2_Volatility" xfId="13718" xr:uid="{49A66365-2672-49D0-93AE-1EE35D324979}"/>
    <cellStyle name="Jegyzet 2 17 2 2 3" xfId="13719" xr:uid="{4949D84B-AD36-418E-9A2F-4666E1B16B64}"/>
    <cellStyle name="Jegyzet 2 17 2 2_Volatility" xfId="13720" xr:uid="{9DA01D65-4BBB-4ECB-8D3D-A09B2BCC6798}"/>
    <cellStyle name="Jegyzet 2 17 2 3" xfId="13721" xr:uid="{10634950-8C74-4D97-AEA4-70861EA838B1}"/>
    <cellStyle name="Jegyzet 2 17 2 3 2" xfId="13722" xr:uid="{4695369F-C7CC-4218-8E8E-D0ACB7534164}"/>
    <cellStyle name="Jegyzet 2 17 2 3 2 2" xfId="13723" xr:uid="{21E9A24A-0A32-428E-B988-A399DECF5E72}"/>
    <cellStyle name="Jegyzet 2 17 2 3 2_Volatility" xfId="13724" xr:uid="{DD05436B-FF32-41E3-92A9-AE2BC01B4E95}"/>
    <cellStyle name="Jegyzet 2 17 2 3 3" xfId="13725" xr:uid="{A4A457CC-D5BD-4A7E-8554-A6DDFFDE7C78}"/>
    <cellStyle name="Jegyzet 2 17 2 3_Volatility" xfId="13726" xr:uid="{E3C22A8F-9F50-4881-87F1-9286F803C1AA}"/>
    <cellStyle name="Jegyzet 2 17 2 4" xfId="13727" xr:uid="{8DF1BC28-3837-403C-83F2-93A613583BC4}"/>
    <cellStyle name="Jegyzet 2 17 2 4 2" xfId="13728" xr:uid="{5A8BBE65-84DA-4D01-96FB-103E25880BB3}"/>
    <cellStyle name="Jegyzet 2 17 2 4_Volatility" xfId="13729" xr:uid="{E842528A-C915-496F-9F4C-6E1528414617}"/>
    <cellStyle name="Jegyzet 2 17 2 5" xfId="13730" xr:uid="{1CF3D3D7-E8BB-4ADD-8732-3FF10F01E50A}"/>
    <cellStyle name="Jegyzet 2 17 2_Volatility" xfId="13731" xr:uid="{57B5B8EA-D0D3-442B-AC28-F9849CE34E51}"/>
    <cellStyle name="Jegyzet 2 17 3" xfId="13732" xr:uid="{6372573D-CC3A-4C76-81CB-67A3197EE084}"/>
    <cellStyle name="Jegyzet 2 17 3 2" xfId="13733" xr:uid="{90A85B54-14E7-4CFD-A330-11B63665349C}"/>
    <cellStyle name="Jegyzet 2 17 3 2 2" xfId="13734" xr:uid="{30FDA896-CF03-4018-B1CA-CA68A5FA4591}"/>
    <cellStyle name="Jegyzet 2 17 3 2_Volatility" xfId="13735" xr:uid="{9C762657-DA96-4CF9-9A73-4D08E5841631}"/>
    <cellStyle name="Jegyzet 2 17 3 3" xfId="13736" xr:uid="{4B7BB40E-8281-440F-A63C-C61E7AE5B710}"/>
    <cellStyle name="Jegyzet 2 17 3_Volatility" xfId="13737" xr:uid="{E5C49DEF-62BB-4506-B7E4-E810FA96716B}"/>
    <cellStyle name="Jegyzet 2 17 4" xfId="13738" xr:uid="{367EAEF4-7974-4485-86C1-E60B89D989E0}"/>
    <cellStyle name="Jegyzet 2 17 4 2" xfId="13739" xr:uid="{65604B2E-E57B-4ADD-BD72-09C7BF677A66}"/>
    <cellStyle name="Jegyzet 2 17 4_Volatility" xfId="13740" xr:uid="{153FC49D-6CB2-46BF-ABD6-30DAD95B139C}"/>
    <cellStyle name="Jegyzet 2 17 5" xfId="13741" xr:uid="{07E4F143-38A0-4625-A06F-A37C15CE60C9}"/>
    <cellStyle name="Jegyzet 2 17_Volatility" xfId="13742" xr:uid="{2C2064B0-5EC7-4E6E-858C-B46C7CBF2F4D}"/>
    <cellStyle name="Jegyzet 2 18" xfId="13743" xr:uid="{DE59EBE9-B62B-426E-9943-17F1791700E8}"/>
    <cellStyle name="Jegyzet 2 18 2" xfId="13744" xr:uid="{49333621-77D5-4120-AA3F-C1F1372FFCB0}"/>
    <cellStyle name="Jegyzet 2 18 2 2" xfId="13745" xr:uid="{E6600FA7-EF49-4C95-9821-527AF497F207}"/>
    <cellStyle name="Jegyzet 2 18 2 2 2" xfId="13746" xr:uid="{72AD51B0-68CC-4250-933F-B4687763C62A}"/>
    <cellStyle name="Jegyzet 2 18 2 2 2 2" xfId="13747" xr:uid="{E44BFF73-9003-41D7-B837-A631170BE668}"/>
    <cellStyle name="Jegyzet 2 18 2 2 2_Volatility" xfId="13748" xr:uid="{87DD4F4C-D89B-4902-A430-16B5F90B44DA}"/>
    <cellStyle name="Jegyzet 2 18 2 2 3" xfId="13749" xr:uid="{2DB742BC-7FB4-4C5D-BC11-FD4C5696367E}"/>
    <cellStyle name="Jegyzet 2 18 2 2_Volatility" xfId="13750" xr:uid="{EA42778E-3BDD-4BE3-AC90-E5639CCEF112}"/>
    <cellStyle name="Jegyzet 2 18 2 3" xfId="13751" xr:uid="{D4499813-7558-43C2-988A-AF9E281E17BB}"/>
    <cellStyle name="Jegyzet 2 18 2 3 2" xfId="13752" xr:uid="{7744C14F-103E-4637-AAF9-4A84707A7AC2}"/>
    <cellStyle name="Jegyzet 2 18 2 3 2 2" xfId="13753" xr:uid="{D21F3B38-82F2-44FA-8D69-53809DBA95E7}"/>
    <cellStyle name="Jegyzet 2 18 2 3 2_Volatility" xfId="13754" xr:uid="{9513A960-36DC-40F5-A32B-14B29401F154}"/>
    <cellStyle name="Jegyzet 2 18 2 3 3" xfId="13755" xr:uid="{01C73989-1384-45C2-8478-625962AC213F}"/>
    <cellStyle name="Jegyzet 2 18 2 3_Volatility" xfId="13756" xr:uid="{CF250E14-7ADD-4409-B309-411FA48E2567}"/>
    <cellStyle name="Jegyzet 2 18 2 4" xfId="13757" xr:uid="{C6F411A8-2F7C-4857-8160-E7C062FD94E8}"/>
    <cellStyle name="Jegyzet 2 18 2 4 2" xfId="13758" xr:uid="{9D39ABD8-D533-4829-B7D1-7009FA167323}"/>
    <cellStyle name="Jegyzet 2 18 2 4_Volatility" xfId="13759" xr:uid="{026755E0-0E13-4FE2-9017-8A1431FC0568}"/>
    <cellStyle name="Jegyzet 2 18 2 5" xfId="13760" xr:uid="{C2FB36A3-F92C-4C54-A9A2-90A1A501AC56}"/>
    <cellStyle name="Jegyzet 2 18 2_Volatility" xfId="13761" xr:uid="{099C3635-F230-460B-BF0A-F866C0DC4E52}"/>
    <cellStyle name="Jegyzet 2 18 3" xfId="13762" xr:uid="{54285ECE-BA5F-4F28-A8DB-3650963C32E7}"/>
    <cellStyle name="Jegyzet 2 18 3 2" xfId="13763" xr:uid="{711B8E11-21C1-4046-877F-6557CE6C42A1}"/>
    <cellStyle name="Jegyzet 2 18 3 2 2" xfId="13764" xr:uid="{18D3E645-7856-4EBE-82E2-7C9D1054E695}"/>
    <cellStyle name="Jegyzet 2 18 3 2_Volatility" xfId="13765" xr:uid="{C4BC9785-0DE5-4B70-ACDC-6D444809AF6A}"/>
    <cellStyle name="Jegyzet 2 18 3 3" xfId="13766" xr:uid="{FB08C4B4-B424-44B8-A91D-D12AD3DFAC5E}"/>
    <cellStyle name="Jegyzet 2 18 3_Volatility" xfId="13767" xr:uid="{A078C931-B57A-4E83-BDDC-A097B9306A76}"/>
    <cellStyle name="Jegyzet 2 18 4" xfId="13768" xr:uid="{DC1AA361-7C0D-4C58-9477-D001FE62A35A}"/>
    <cellStyle name="Jegyzet 2 18 4 2" xfId="13769" xr:uid="{870031BC-20B8-470C-B666-09727A99EB8A}"/>
    <cellStyle name="Jegyzet 2 18 4_Volatility" xfId="13770" xr:uid="{F22FC3F1-1795-474F-9A9D-188A92F61290}"/>
    <cellStyle name="Jegyzet 2 18 5" xfId="13771" xr:uid="{46A14918-49D6-454C-91F1-241A5EDE71F5}"/>
    <cellStyle name="Jegyzet 2 18_Volatility" xfId="13772" xr:uid="{4463D519-5CB7-4DF3-AC1E-F4EEF07EB93E}"/>
    <cellStyle name="Jegyzet 2 19" xfId="13773" xr:uid="{0BDC6197-19D6-43D6-BFBE-12B5DF25CB90}"/>
    <cellStyle name="Jegyzet 2 19 2" xfId="13774" xr:uid="{6FF28688-320E-405E-A56D-6054AAF9D8EF}"/>
    <cellStyle name="Jegyzet 2 19 2 2" xfId="13775" xr:uid="{EFC663C8-3B1F-40BD-8193-E5811C3E3C12}"/>
    <cellStyle name="Jegyzet 2 19 2 2 2" xfId="13776" xr:uid="{E57BD679-1FB1-420E-BC93-9F7D64F882B9}"/>
    <cellStyle name="Jegyzet 2 19 2 2 2 2" xfId="13777" xr:uid="{F469F235-1AE4-4BAF-BE5E-A4308047C5E0}"/>
    <cellStyle name="Jegyzet 2 19 2 2 2_Volatility" xfId="13778" xr:uid="{7EC438BD-0BCD-4B08-8FE2-79D730223FEC}"/>
    <cellStyle name="Jegyzet 2 19 2 2 3" xfId="13779" xr:uid="{C2407761-837A-4E7F-A7AB-D0F74DB80D24}"/>
    <cellStyle name="Jegyzet 2 19 2 2_Volatility" xfId="13780" xr:uid="{8D04CD06-1074-4AC0-8ACB-81262865F04E}"/>
    <cellStyle name="Jegyzet 2 19 2 3" xfId="13781" xr:uid="{0763D5DD-2A30-4B3F-BD82-5DFC70A65B4A}"/>
    <cellStyle name="Jegyzet 2 19 2 3 2" xfId="13782" xr:uid="{C760DFED-FA7B-4EE3-B36C-BE323DF383DB}"/>
    <cellStyle name="Jegyzet 2 19 2 3 2 2" xfId="13783" xr:uid="{655D080D-84E9-4FFD-ADEF-56E39D8FA370}"/>
    <cellStyle name="Jegyzet 2 19 2 3 2_Volatility" xfId="13784" xr:uid="{2FA0E33B-D6CC-4F2C-B0A8-240BAD62B74C}"/>
    <cellStyle name="Jegyzet 2 19 2 3 3" xfId="13785" xr:uid="{E1C831F3-3096-4E45-9CEA-EF46A7E0E017}"/>
    <cellStyle name="Jegyzet 2 19 2 3_Volatility" xfId="13786" xr:uid="{1F298B6F-D891-42BD-A318-5953537366CD}"/>
    <cellStyle name="Jegyzet 2 19 2 4" xfId="13787" xr:uid="{E5740DC4-B209-4551-B895-3E4F41D60683}"/>
    <cellStyle name="Jegyzet 2 19 2 4 2" xfId="13788" xr:uid="{0B17E985-96A5-4ED7-994D-93CCA43AE370}"/>
    <cellStyle name="Jegyzet 2 19 2 4_Volatility" xfId="13789" xr:uid="{443ABE14-8FE7-4D05-A2B7-7964C8F7E866}"/>
    <cellStyle name="Jegyzet 2 19 2 5" xfId="13790" xr:uid="{3E1222E4-76C4-4D48-BF58-978997754BCB}"/>
    <cellStyle name="Jegyzet 2 19 2_Volatility" xfId="13791" xr:uid="{F355F709-8909-408C-8C1B-AB506442DBDF}"/>
    <cellStyle name="Jegyzet 2 19 3" xfId="13792" xr:uid="{7012F62F-F64F-4091-BBC3-FA3B2EA942CB}"/>
    <cellStyle name="Jegyzet 2 19 3 2" xfId="13793" xr:uid="{C71B2B58-C387-4F56-8C7D-9F46A2296B1B}"/>
    <cellStyle name="Jegyzet 2 19 3 2 2" xfId="13794" xr:uid="{F989012F-65D8-49A2-94A2-70BE085CA6AF}"/>
    <cellStyle name="Jegyzet 2 19 3 2_Volatility" xfId="13795" xr:uid="{CB398B42-183D-4F0D-94D4-6C49582F97BA}"/>
    <cellStyle name="Jegyzet 2 19 3 3" xfId="13796" xr:uid="{44759014-F035-4BE0-ABC4-CAAE04B55DDF}"/>
    <cellStyle name="Jegyzet 2 19 3_Volatility" xfId="13797" xr:uid="{C28368B8-C3BC-4C1E-944E-96A78A27B3A4}"/>
    <cellStyle name="Jegyzet 2 19 4" xfId="13798" xr:uid="{54BABD74-282D-4F70-A37A-20F7FEF2BE45}"/>
    <cellStyle name="Jegyzet 2 19 4 2" xfId="13799" xr:uid="{4F8D90F8-900E-42E2-9C00-79C00A74B819}"/>
    <cellStyle name="Jegyzet 2 19 4_Volatility" xfId="13800" xr:uid="{B26B844E-5BE8-4024-8A0C-2ABE8F0CCB70}"/>
    <cellStyle name="Jegyzet 2 19 5" xfId="13801" xr:uid="{733749F3-CC58-423D-86CD-E22C749D5E1B}"/>
    <cellStyle name="Jegyzet 2 19_Volatility" xfId="13802" xr:uid="{E89D1CE2-D933-4E96-8896-D2965CE950F9}"/>
    <cellStyle name="Jegyzet 2 2" xfId="13803" xr:uid="{C0145FE5-080D-4547-95D4-92A0FF71EA74}"/>
    <cellStyle name="Jegyzet 2 2 2" xfId="13804" xr:uid="{C6FEB8E8-18DD-4A0C-86FC-967C5E028ECF}"/>
    <cellStyle name="Jegyzet 2 2 2 2" xfId="13805" xr:uid="{A7911D21-8449-4BD2-B8D1-1FBAFB9B0696}"/>
    <cellStyle name="Jegyzet 2 2 2 2 2" xfId="13806" xr:uid="{289EA90C-3D72-483F-9FB3-51C076715A93}"/>
    <cellStyle name="Jegyzet 2 2 2 2 2 2" xfId="13807" xr:uid="{76017C96-F0A2-4B59-9729-089AE750A692}"/>
    <cellStyle name="Jegyzet 2 2 2 2 2_Volatility" xfId="13808" xr:uid="{148BF134-1E32-44A9-A7B2-9E1DD0DCBEC4}"/>
    <cellStyle name="Jegyzet 2 2 2 2 3" xfId="13809" xr:uid="{03DDE4BB-0C0E-4ECF-9D43-CE1482CBFBF1}"/>
    <cellStyle name="Jegyzet 2 2 2 2_Volatility" xfId="13810" xr:uid="{CE0FAB53-FEA5-4828-B663-4ED312216BD2}"/>
    <cellStyle name="Jegyzet 2 2 2 3" xfId="13811" xr:uid="{B5BC882D-5ED8-4479-A0C7-5DA88E5640FE}"/>
    <cellStyle name="Jegyzet 2 2 2 3 2" xfId="13812" xr:uid="{63CD125B-C5B4-407E-AFA2-681DE170ABF3}"/>
    <cellStyle name="Jegyzet 2 2 2 3 2 2" xfId="13813" xr:uid="{458DF8B9-4883-4C06-B1DD-6CD77E9E12CE}"/>
    <cellStyle name="Jegyzet 2 2 2 3 2_Volatility" xfId="13814" xr:uid="{5F73A63A-E437-41C6-A260-DD94435BC791}"/>
    <cellStyle name="Jegyzet 2 2 2 3 3" xfId="13815" xr:uid="{B979AC08-1D84-4079-A74A-188F6BC723F6}"/>
    <cellStyle name="Jegyzet 2 2 2 3_Volatility" xfId="13816" xr:uid="{2F65901B-8EDB-4A8F-9251-F3A6038834D2}"/>
    <cellStyle name="Jegyzet 2 2 2 4" xfId="13817" xr:uid="{A85D4A8D-39D5-43C0-B62E-73C8C7BCEF13}"/>
    <cellStyle name="Jegyzet 2 2 2 4 2" xfId="13818" xr:uid="{D1FE35B7-EF1E-4C3B-84A0-4A115E8D34F6}"/>
    <cellStyle name="Jegyzet 2 2 2 4_Volatility" xfId="13819" xr:uid="{BBC6D5FD-AD67-4BE3-9E60-377B36C9A409}"/>
    <cellStyle name="Jegyzet 2 2 2 5" xfId="13820" xr:uid="{0F08C31A-4FCE-4159-8E60-5C0498A0ADF0}"/>
    <cellStyle name="Jegyzet 2 2 2_Volatility" xfId="13821" xr:uid="{E1B8F776-FFAB-455A-9669-C8AECF8591C3}"/>
    <cellStyle name="Jegyzet 2 2 3" xfId="13822" xr:uid="{34A5DF8B-F726-4CD9-B4FC-51D4D69B70DA}"/>
    <cellStyle name="Jegyzet 2 2 3 2" xfId="13823" xr:uid="{FFFC4A0E-C0B6-4D14-BDEA-EA70316E0DD8}"/>
    <cellStyle name="Jegyzet 2 2 3 2 2" xfId="13824" xr:uid="{8DC18CC8-8A95-4B14-8227-2EA0D5A13CBD}"/>
    <cellStyle name="Jegyzet 2 2 3 2_Volatility" xfId="13825" xr:uid="{A2022564-4E09-4683-93D1-9C5AD07719B8}"/>
    <cellStyle name="Jegyzet 2 2 3 3" xfId="13826" xr:uid="{34E4C85B-14C0-43D8-B3F3-72F5A4C41094}"/>
    <cellStyle name="Jegyzet 2 2 3_Volatility" xfId="13827" xr:uid="{C70D5558-9312-4CDE-9DB2-A24F6078273E}"/>
    <cellStyle name="Jegyzet 2 2 4" xfId="13828" xr:uid="{FA2E89B9-FA62-4559-B7C0-0E1F2AAC4908}"/>
    <cellStyle name="Jegyzet 2 2 4 2" xfId="13829" xr:uid="{BF315684-FEAF-4BD1-9FDD-F8CF341A2563}"/>
    <cellStyle name="Jegyzet 2 2 4_Volatility" xfId="13830" xr:uid="{FC79FD3E-244A-4479-8F7E-919D8EC207C4}"/>
    <cellStyle name="Jegyzet 2 2 5" xfId="13831" xr:uid="{C8ECACF5-43C2-4310-A7E6-426A5D45568F}"/>
    <cellStyle name="Jegyzet 2 2_Volatility" xfId="13832" xr:uid="{D6DD7129-4D38-4D15-8E6B-E484B0EBC915}"/>
    <cellStyle name="Jegyzet 2 20" xfId="13833" xr:uid="{4A2C3765-B42B-496E-8CBC-5D95CF6AC37B}"/>
    <cellStyle name="Jegyzet 2 20 2" xfId="13834" xr:uid="{FC2F3079-7553-45DA-B5A5-F9EF02D0B20D}"/>
    <cellStyle name="Jegyzet 2 20 2 2" xfId="13835" xr:uid="{40982AF4-0822-454C-8741-DC19A439C187}"/>
    <cellStyle name="Jegyzet 2 20 2 2 2" xfId="13836" xr:uid="{066867CA-E421-4D60-B7DB-B49A08779FFE}"/>
    <cellStyle name="Jegyzet 2 20 2 2 2 2" xfId="13837" xr:uid="{7DFB3453-AA56-498B-8CC3-4EF3584C9575}"/>
    <cellStyle name="Jegyzet 2 20 2 2 2_Volatility" xfId="13838" xr:uid="{6A5F67D7-DA08-489F-A788-A7C9BB17A95F}"/>
    <cellStyle name="Jegyzet 2 20 2 2 3" xfId="13839" xr:uid="{D16D1273-30C1-4633-A880-B928B8BEF1CA}"/>
    <cellStyle name="Jegyzet 2 20 2 2_Volatility" xfId="13840" xr:uid="{E25F5ECE-D3F2-4AE6-B346-1EBF3CDE64A6}"/>
    <cellStyle name="Jegyzet 2 20 2 3" xfId="13841" xr:uid="{8DC31968-454C-49E2-B22C-7E60E05C19D3}"/>
    <cellStyle name="Jegyzet 2 20 2 3 2" xfId="13842" xr:uid="{A80D4C15-FF20-4B64-B014-1D4654E96754}"/>
    <cellStyle name="Jegyzet 2 20 2 3 2 2" xfId="13843" xr:uid="{BDCB9B1F-5A4E-4261-AC25-6246930B2EAD}"/>
    <cellStyle name="Jegyzet 2 20 2 3 2_Volatility" xfId="13844" xr:uid="{35307F23-4AAD-470A-A480-A4D1751FF651}"/>
    <cellStyle name="Jegyzet 2 20 2 3 3" xfId="13845" xr:uid="{9C693ADC-3C17-4709-85B7-8E8241CAE473}"/>
    <cellStyle name="Jegyzet 2 20 2 3_Volatility" xfId="13846" xr:uid="{DEB334C3-2AA0-4728-9D08-80963D7186C8}"/>
    <cellStyle name="Jegyzet 2 20 2 4" xfId="13847" xr:uid="{92326312-64C2-482C-9DF7-52B64E06ED69}"/>
    <cellStyle name="Jegyzet 2 20 2 4 2" xfId="13848" xr:uid="{A106B1E9-C584-4C9A-BE22-38B5B548EC94}"/>
    <cellStyle name="Jegyzet 2 20 2 4_Volatility" xfId="13849" xr:uid="{E7914E8E-5D28-4556-B4A1-250BDE1FFD36}"/>
    <cellStyle name="Jegyzet 2 20 2 5" xfId="13850" xr:uid="{B4DA3D80-10CA-4FC0-930D-B48DC7CA614C}"/>
    <cellStyle name="Jegyzet 2 20 2_Volatility" xfId="13851" xr:uid="{0D1BE275-FE5B-4DB4-9F9F-428A7AAEEEF5}"/>
    <cellStyle name="Jegyzet 2 20 3" xfId="13852" xr:uid="{F8A3AD78-5316-48C3-B3CF-F96525F9A217}"/>
    <cellStyle name="Jegyzet 2 20 3 2" xfId="13853" xr:uid="{825E6A4C-9B37-4491-8EFE-75F59B537915}"/>
    <cellStyle name="Jegyzet 2 20 3 2 2" xfId="13854" xr:uid="{CC5B0A8F-E73C-4034-9474-5D9D00200185}"/>
    <cellStyle name="Jegyzet 2 20 3 2_Volatility" xfId="13855" xr:uid="{1D9B3B7B-595E-4BEC-A135-50E82E756AF4}"/>
    <cellStyle name="Jegyzet 2 20 3 3" xfId="13856" xr:uid="{35983970-A410-425E-B0AA-524D128544BC}"/>
    <cellStyle name="Jegyzet 2 20 3_Volatility" xfId="13857" xr:uid="{FECA04EA-8FC6-4034-A26B-AA7BBE85B24F}"/>
    <cellStyle name="Jegyzet 2 20 4" xfId="13858" xr:uid="{C1EA8224-9DF4-462B-9638-48F2CD89D92D}"/>
    <cellStyle name="Jegyzet 2 20 4 2" xfId="13859" xr:uid="{F0A04F67-4F45-42BB-9B4F-E0C8D2931789}"/>
    <cellStyle name="Jegyzet 2 20 4_Volatility" xfId="13860" xr:uid="{81D87ED2-6C2D-4E1F-A47C-A0F3B68A58A6}"/>
    <cellStyle name="Jegyzet 2 20 5" xfId="13861" xr:uid="{29B72502-1366-488A-B770-65D3B28527B4}"/>
    <cellStyle name="Jegyzet 2 20_Volatility" xfId="13862" xr:uid="{49E1BC7F-3F84-441F-9C25-C6C45EF2037A}"/>
    <cellStyle name="Jegyzet 2 21" xfId="13863" xr:uid="{DF399EDB-50DD-45CF-AA4A-31D1ADC3CD90}"/>
    <cellStyle name="Jegyzet 2 21 2" xfId="13864" xr:uid="{B8E027CC-BB79-4A44-9DF1-030628413C7D}"/>
    <cellStyle name="Jegyzet 2 21 2 2" xfId="13865" xr:uid="{8005FBBF-884D-4B03-9CE9-D4A53DBC2424}"/>
    <cellStyle name="Jegyzet 2 21 2 2 2" xfId="13866" xr:uid="{7FDDA5DD-B16F-44E8-A5A2-41CE7CDF4A2D}"/>
    <cellStyle name="Jegyzet 2 21 2 2 2 2" xfId="13867" xr:uid="{36FD3D0B-E82F-4F98-B622-B00447692445}"/>
    <cellStyle name="Jegyzet 2 21 2 2 2_Volatility" xfId="13868" xr:uid="{2E047702-80F7-4B90-9732-10FDC037EBE4}"/>
    <cellStyle name="Jegyzet 2 21 2 2 3" xfId="13869" xr:uid="{24ED89DE-5638-498A-9178-227D8C3182B0}"/>
    <cellStyle name="Jegyzet 2 21 2 2_Volatility" xfId="13870" xr:uid="{5993F4C4-FB47-4B17-9B23-E8F6C5C78AF2}"/>
    <cellStyle name="Jegyzet 2 21 2 3" xfId="13871" xr:uid="{70ABA96C-FDF8-41BB-9F91-B0C4C01BD857}"/>
    <cellStyle name="Jegyzet 2 21 2 3 2" xfId="13872" xr:uid="{74372E1C-6C75-4323-925A-BD28C9393D27}"/>
    <cellStyle name="Jegyzet 2 21 2 3 2 2" xfId="13873" xr:uid="{C900FB59-12BC-40D5-AE2C-F2C5E02A1C40}"/>
    <cellStyle name="Jegyzet 2 21 2 3 2_Volatility" xfId="13874" xr:uid="{1FD9DC8B-7821-4B1D-A06F-C54A9F4A217B}"/>
    <cellStyle name="Jegyzet 2 21 2 3 3" xfId="13875" xr:uid="{44E2E6AC-41D5-42B6-8772-4591A7903B85}"/>
    <cellStyle name="Jegyzet 2 21 2 3_Volatility" xfId="13876" xr:uid="{19914E38-7087-456D-A940-D8A49609035A}"/>
    <cellStyle name="Jegyzet 2 21 2 4" xfId="13877" xr:uid="{2EE765CE-2BBC-4C80-8AF6-C04B0EA9D2CD}"/>
    <cellStyle name="Jegyzet 2 21 2 4 2" xfId="13878" xr:uid="{DDB6A19D-BD92-4D5B-8A5F-90D4A6489C81}"/>
    <cellStyle name="Jegyzet 2 21 2 4_Volatility" xfId="13879" xr:uid="{CF7777DD-098B-4898-AE36-4B8EB2C604F3}"/>
    <cellStyle name="Jegyzet 2 21 2 5" xfId="13880" xr:uid="{ACCCD1E6-1381-4466-AF34-F944D5227E6D}"/>
    <cellStyle name="Jegyzet 2 21 2_Volatility" xfId="13881" xr:uid="{62880C45-64AA-4C6C-B538-A367A1323944}"/>
    <cellStyle name="Jegyzet 2 21 3" xfId="13882" xr:uid="{05356536-5524-4570-B83C-569FD08C18B7}"/>
    <cellStyle name="Jegyzet 2 21 3 2" xfId="13883" xr:uid="{59CBE6A0-D5F6-4E26-9D07-F8944647CB83}"/>
    <cellStyle name="Jegyzet 2 21 3 2 2" xfId="13884" xr:uid="{B3A40932-7BEF-49AF-A298-0F0B294BE8DA}"/>
    <cellStyle name="Jegyzet 2 21 3 2_Volatility" xfId="13885" xr:uid="{051B629F-80B5-412B-A4A4-751EAA257147}"/>
    <cellStyle name="Jegyzet 2 21 3 3" xfId="13886" xr:uid="{BFE5C856-CF32-418D-8D44-90019B433F94}"/>
    <cellStyle name="Jegyzet 2 21 3_Volatility" xfId="13887" xr:uid="{5D4E07A3-4D6A-4C81-B9DA-7EEACCDD0CF6}"/>
    <cellStyle name="Jegyzet 2 21 4" xfId="13888" xr:uid="{D1149132-2579-4732-8FB5-13132649F165}"/>
    <cellStyle name="Jegyzet 2 21 4 2" xfId="13889" xr:uid="{9E0F8891-B0E5-4F71-B4D8-A274E0AB04A3}"/>
    <cellStyle name="Jegyzet 2 21 4_Volatility" xfId="13890" xr:uid="{405DA1AD-EC39-40A0-A40B-4EB70F793D9F}"/>
    <cellStyle name="Jegyzet 2 21 5" xfId="13891" xr:uid="{BE3F0556-756A-4529-972B-947E19F7F75C}"/>
    <cellStyle name="Jegyzet 2 21_Volatility" xfId="13892" xr:uid="{1E819EF8-B26E-428D-8B90-21CCC364C0DD}"/>
    <cellStyle name="Jegyzet 2 22" xfId="13893" xr:uid="{840429CF-15E2-4906-8ABA-94D3C35D4A7C}"/>
    <cellStyle name="Jegyzet 2 22 2" xfId="13894" xr:uid="{5AEAB7B0-4275-49D0-BD56-05902B68BA34}"/>
    <cellStyle name="Jegyzet 2 22 2 2" xfId="13895" xr:uid="{81D37FC5-96FC-4D55-B921-C872E62CC8E7}"/>
    <cellStyle name="Jegyzet 2 22 2 2 2" xfId="13896" xr:uid="{2991FD6A-2486-4EBC-8F74-F25270135BD5}"/>
    <cellStyle name="Jegyzet 2 22 2 2 2 2" xfId="13897" xr:uid="{01C72A96-8019-4403-A73C-9DD801795E02}"/>
    <cellStyle name="Jegyzet 2 22 2 2 2_Volatility" xfId="13898" xr:uid="{074848E1-902A-46C6-899D-97158C2443F2}"/>
    <cellStyle name="Jegyzet 2 22 2 2 3" xfId="13899" xr:uid="{05B2A2F5-4A24-4B8A-A9A1-BA96D07F6818}"/>
    <cellStyle name="Jegyzet 2 22 2 2_Volatility" xfId="13900" xr:uid="{40FC085F-C539-42DD-888D-7F8B920139AA}"/>
    <cellStyle name="Jegyzet 2 22 2 3" xfId="13901" xr:uid="{582583EF-9396-4881-B3FA-B053EFD37839}"/>
    <cellStyle name="Jegyzet 2 22 2 3 2" xfId="13902" xr:uid="{5B3D918E-5996-49CB-8E18-CEE732C29746}"/>
    <cellStyle name="Jegyzet 2 22 2 3 2 2" xfId="13903" xr:uid="{4A1B15F6-0D43-49B9-8E69-D4CDEAF31513}"/>
    <cellStyle name="Jegyzet 2 22 2 3 2_Volatility" xfId="13904" xr:uid="{C8A9BD20-5531-4D5C-8166-A26E35E35F8D}"/>
    <cellStyle name="Jegyzet 2 22 2 3 3" xfId="13905" xr:uid="{1E425E25-7261-4AA3-A455-6A2B0B637EFC}"/>
    <cellStyle name="Jegyzet 2 22 2 3_Volatility" xfId="13906" xr:uid="{3EEF7D83-47C4-4345-9557-3E6F9F92A707}"/>
    <cellStyle name="Jegyzet 2 22 2 4" xfId="13907" xr:uid="{14652F55-89DC-4BCC-BEC5-79C794C68331}"/>
    <cellStyle name="Jegyzet 2 22 2 4 2" xfId="13908" xr:uid="{F9B1473E-2640-4764-8E6F-CCA4D7E0D62C}"/>
    <cellStyle name="Jegyzet 2 22 2 4_Volatility" xfId="13909" xr:uid="{79E460F1-4F53-43EA-860D-31D593252ED4}"/>
    <cellStyle name="Jegyzet 2 22 2 5" xfId="13910" xr:uid="{5EDD339B-1C02-4A06-A5A6-6EFA508861E7}"/>
    <cellStyle name="Jegyzet 2 22 2_Volatility" xfId="13911" xr:uid="{28E9A2CB-A399-49DB-B82E-339B41DCD1E5}"/>
    <cellStyle name="Jegyzet 2 22 3" xfId="13912" xr:uid="{01D9AA3F-B35D-410E-96E2-F30715F7FD30}"/>
    <cellStyle name="Jegyzet 2 22 3 2" xfId="13913" xr:uid="{D638F44E-4658-4FEA-94C4-3EAEDBF44348}"/>
    <cellStyle name="Jegyzet 2 22 3 2 2" xfId="13914" xr:uid="{E5DE77AB-87DE-4EC5-8430-47D1469F927B}"/>
    <cellStyle name="Jegyzet 2 22 3 2_Volatility" xfId="13915" xr:uid="{CFD1A900-ADEC-460D-A369-1284A85FCF90}"/>
    <cellStyle name="Jegyzet 2 22 3 3" xfId="13916" xr:uid="{7D8F2047-9774-487A-94A3-E5A885ACC8AC}"/>
    <cellStyle name="Jegyzet 2 22 3_Volatility" xfId="13917" xr:uid="{8E5D97FB-9A94-4AC0-BC1C-1C24BF5A6E2B}"/>
    <cellStyle name="Jegyzet 2 22 4" xfId="13918" xr:uid="{120711C5-B266-40A4-B609-95E1E3A8CF88}"/>
    <cellStyle name="Jegyzet 2 22 4 2" xfId="13919" xr:uid="{E9544857-5E79-4DB4-ADA1-30AF9B400689}"/>
    <cellStyle name="Jegyzet 2 22 4_Volatility" xfId="13920" xr:uid="{548AD612-35D5-4B69-9BF4-F1412398787B}"/>
    <cellStyle name="Jegyzet 2 22 5" xfId="13921" xr:uid="{3896AAC5-C1DB-465D-B7E6-A1979955AEC0}"/>
    <cellStyle name="Jegyzet 2 22_Volatility" xfId="13922" xr:uid="{922728ED-6E66-4A3E-92D8-BD1D212AC724}"/>
    <cellStyle name="Jegyzet 2 23" xfId="13923" xr:uid="{63F7D3D6-31B5-4763-BA8C-C41230E49C32}"/>
    <cellStyle name="Jegyzet 2 23 2" xfId="13924" xr:uid="{3263240D-0C52-4463-9871-3C6D34389673}"/>
    <cellStyle name="Jegyzet 2 23 2 2" xfId="13925" xr:uid="{9C447867-8EFB-4110-97FE-2B4A1E14D1B4}"/>
    <cellStyle name="Jegyzet 2 23 2 2 2" xfId="13926" xr:uid="{2E93E5E9-DDB5-4913-9B43-2C2C895EBA31}"/>
    <cellStyle name="Jegyzet 2 23 2 2 2 2" xfId="13927" xr:uid="{4CAE371E-BFEF-4305-8518-2EFF9679A34F}"/>
    <cellStyle name="Jegyzet 2 23 2 2 2_Volatility" xfId="13928" xr:uid="{5824339E-EBF4-4620-87F4-8BFE8736115E}"/>
    <cellStyle name="Jegyzet 2 23 2 2 3" xfId="13929" xr:uid="{F874CDC9-7589-4EF9-AAA9-C52674CEE5A6}"/>
    <cellStyle name="Jegyzet 2 23 2 2_Volatility" xfId="13930" xr:uid="{BE84875E-D0EE-4F3E-8FC6-CA42DA75D756}"/>
    <cellStyle name="Jegyzet 2 23 2 3" xfId="13931" xr:uid="{546E77CB-FCEE-415B-8150-E449D4AA44B4}"/>
    <cellStyle name="Jegyzet 2 23 2 3 2" xfId="13932" xr:uid="{EC176271-29D5-45A9-BECC-0779C611345C}"/>
    <cellStyle name="Jegyzet 2 23 2 3 2 2" xfId="13933" xr:uid="{60750B09-AA0B-4AEC-B5E3-54595FA2274F}"/>
    <cellStyle name="Jegyzet 2 23 2 3 2_Volatility" xfId="13934" xr:uid="{8058E2B1-AFCD-4197-96EA-02607FE775E6}"/>
    <cellStyle name="Jegyzet 2 23 2 3 3" xfId="13935" xr:uid="{FC2964F3-BAA6-4AB5-A84F-746B30A12E2C}"/>
    <cellStyle name="Jegyzet 2 23 2 3_Volatility" xfId="13936" xr:uid="{6E34A924-F4E0-4231-ABB2-9E4D5EEB01A5}"/>
    <cellStyle name="Jegyzet 2 23 2 4" xfId="13937" xr:uid="{E49ED41B-C811-4280-85F1-ADB376EF9262}"/>
    <cellStyle name="Jegyzet 2 23 2 4 2" xfId="13938" xr:uid="{21B17ACC-CA47-4B8D-8642-D2B680B28063}"/>
    <cellStyle name="Jegyzet 2 23 2 4_Volatility" xfId="13939" xr:uid="{63481C27-F0F9-40BD-9345-3680933E3CA0}"/>
    <cellStyle name="Jegyzet 2 23 2 5" xfId="13940" xr:uid="{CC4218AB-6A79-4B47-89B0-0B18B8DAC294}"/>
    <cellStyle name="Jegyzet 2 23 2_Volatility" xfId="13941" xr:uid="{934FA9BA-1B0C-4904-85D1-421883A7A077}"/>
    <cellStyle name="Jegyzet 2 23 3" xfId="13942" xr:uid="{33FA5E33-FF2F-4CDD-B409-B5762D2DFC16}"/>
    <cellStyle name="Jegyzet 2 23 3 2" xfId="13943" xr:uid="{D1D7C9A6-14D9-4C85-8C6A-E442FA1DBD7D}"/>
    <cellStyle name="Jegyzet 2 23 3 2 2" xfId="13944" xr:uid="{808CE71F-710B-4DC5-9A28-022304D12FBD}"/>
    <cellStyle name="Jegyzet 2 23 3 2_Volatility" xfId="13945" xr:uid="{5CFEA4C7-8378-4758-A8EF-5CC5A41BAE17}"/>
    <cellStyle name="Jegyzet 2 23 3 3" xfId="13946" xr:uid="{BD50D2F2-A2D6-4235-AAC8-841183CF3DEA}"/>
    <cellStyle name="Jegyzet 2 23 3_Volatility" xfId="13947" xr:uid="{510F801E-966D-4388-8A27-2AD794E373BA}"/>
    <cellStyle name="Jegyzet 2 23 4" xfId="13948" xr:uid="{AA092751-DD51-4C5E-9E59-58468DABEE83}"/>
    <cellStyle name="Jegyzet 2 23 4 2" xfId="13949" xr:uid="{BAF77728-E275-460F-ACD7-80EC49734C01}"/>
    <cellStyle name="Jegyzet 2 23 4_Volatility" xfId="13950" xr:uid="{63893FCB-9863-482B-A7E5-FBF56F2C6CFC}"/>
    <cellStyle name="Jegyzet 2 23 5" xfId="13951" xr:uid="{472AF111-A635-4524-9118-1E1EEDF4FC18}"/>
    <cellStyle name="Jegyzet 2 23_Volatility" xfId="13952" xr:uid="{9C27020B-6F04-4498-95F2-6DFB1E0E9203}"/>
    <cellStyle name="Jegyzet 2 24" xfId="13953" xr:uid="{5A9236C6-0D48-4C10-A421-374AFEBF2F67}"/>
    <cellStyle name="Jegyzet 2 24 2" xfId="13954" xr:uid="{A3002EDB-4896-48D9-B174-D82B133918D0}"/>
    <cellStyle name="Jegyzet 2 24 2 2" xfId="13955" xr:uid="{29E48EE7-BAC1-4F65-BBA6-5F3004CACC07}"/>
    <cellStyle name="Jegyzet 2 24 2 2 2" xfId="13956" xr:uid="{48A087F8-0CE7-4952-8951-84A63F8AE05A}"/>
    <cellStyle name="Jegyzet 2 24 2 2 2 2" xfId="13957" xr:uid="{3D621394-A1BA-451B-B8A9-CB3BC3A8B2A8}"/>
    <cellStyle name="Jegyzet 2 24 2 2 2_Volatility" xfId="13958" xr:uid="{73F09951-5B5E-4369-8D31-2674010C4832}"/>
    <cellStyle name="Jegyzet 2 24 2 2 3" xfId="13959" xr:uid="{DDA54107-96AC-4BCD-BBAA-DF5044AB8CCB}"/>
    <cellStyle name="Jegyzet 2 24 2 2_Volatility" xfId="13960" xr:uid="{EFE62843-957C-403A-98F5-005229B26803}"/>
    <cellStyle name="Jegyzet 2 24 2 3" xfId="13961" xr:uid="{2E60D12A-9260-4C6A-84B7-373E2D4DA92D}"/>
    <cellStyle name="Jegyzet 2 24 2 3 2" xfId="13962" xr:uid="{910C5B53-BADB-4739-A1C1-27715B9DA963}"/>
    <cellStyle name="Jegyzet 2 24 2 3 2 2" xfId="13963" xr:uid="{B8D945A8-72F6-4775-9333-8F502F32C9B4}"/>
    <cellStyle name="Jegyzet 2 24 2 3 2_Volatility" xfId="13964" xr:uid="{4C79DACE-28C8-49A0-855A-30441E2704CE}"/>
    <cellStyle name="Jegyzet 2 24 2 3 3" xfId="13965" xr:uid="{CB918309-9380-443F-94BC-F909D24310F3}"/>
    <cellStyle name="Jegyzet 2 24 2 3_Volatility" xfId="13966" xr:uid="{0229F36B-B344-4DA2-99FC-AC3E9E9C5162}"/>
    <cellStyle name="Jegyzet 2 24 2 4" xfId="13967" xr:uid="{73ED1B83-26EB-4FD0-A008-A835BB70DB17}"/>
    <cellStyle name="Jegyzet 2 24 2 4 2" xfId="13968" xr:uid="{6F4CFD78-1CC8-4C85-BE55-8F6AA885B61A}"/>
    <cellStyle name="Jegyzet 2 24 2 4_Volatility" xfId="13969" xr:uid="{087D3225-9BEB-4463-8537-B9C869362036}"/>
    <cellStyle name="Jegyzet 2 24 2 5" xfId="13970" xr:uid="{74DAA3FA-E5A3-4514-8CD3-AB8E75DF4BA5}"/>
    <cellStyle name="Jegyzet 2 24 2_Volatility" xfId="13971" xr:uid="{F17F53FC-2E75-4814-975E-350B8E994215}"/>
    <cellStyle name="Jegyzet 2 24 3" xfId="13972" xr:uid="{86823565-D325-457A-98E4-7B7FD620BAEE}"/>
    <cellStyle name="Jegyzet 2 24 3 2" xfId="13973" xr:uid="{943F6D69-F57E-4DFE-BF44-0703B6562044}"/>
    <cellStyle name="Jegyzet 2 24 3 2 2" xfId="13974" xr:uid="{43A6C1DB-B860-4F98-9747-0517D0454C2A}"/>
    <cellStyle name="Jegyzet 2 24 3 2_Volatility" xfId="13975" xr:uid="{65B3FC08-623A-43D2-B3C5-87C8A1E6EC53}"/>
    <cellStyle name="Jegyzet 2 24 3 3" xfId="13976" xr:uid="{9725D7DD-22BA-4181-ABB4-0A0A230114E0}"/>
    <cellStyle name="Jegyzet 2 24 3_Volatility" xfId="13977" xr:uid="{1501922E-302A-4212-8F0C-86F77F77B2B7}"/>
    <cellStyle name="Jegyzet 2 24 4" xfId="13978" xr:uid="{155D5F0E-48FA-41A4-A81C-9C45D4E47E04}"/>
    <cellStyle name="Jegyzet 2 24 4 2" xfId="13979" xr:uid="{B9DEEFAC-A6EA-4419-929B-4B198A739914}"/>
    <cellStyle name="Jegyzet 2 24 4_Volatility" xfId="13980" xr:uid="{023369E1-7C50-4F3A-AC11-C27FFD4B73FD}"/>
    <cellStyle name="Jegyzet 2 24 5" xfId="13981" xr:uid="{51B26F2F-5CC5-40DC-80B7-8FFB8077C204}"/>
    <cellStyle name="Jegyzet 2 24_Volatility" xfId="13982" xr:uid="{2AA7FAF4-85F2-4AC8-AE9B-81C20474BD47}"/>
    <cellStyle name="Jegyzet 2 25" xfId="13983" xr:uid="{EEE0FC07-052D-494F-98D2-A9F3797E2A8C}"/>
    <cellStyle name="Jegyzet 2 25 2" xfId="13984" xr:uid="{EADE7D99-6E1B-414F-B621-74D2C3639535}"/>
    <cellStyle name="Jegyzet 2 25 2 2" xfId="13985" xr:uid="{B6FFC21C-1017-4250-BAC6-93825D9C511A}"/>
    <cellStyle name="Jegyzet 2 25 2 2 2" xfId="13986" xr:uid="{058E87F3-8273-47FD-952C-73EDF2AB2298}"/>
    <cellStyle name="Jegyzet 2 25 2 2 2 2" xfId="13987" xr:uid="{0085BBB0-C729-4EF6-B2BB-1F9B353F00C4}"/>
    <cellStyle name="Jegyzet 2 25 2 2 2_Volatility" xfId="13988" xr:uid="{9FCB5DB9-5A7F-4365-A2A8-88AF98EE4673}"/>
    <cellStyle name="Jegyzet 2 25 2 2 3" xfId="13989" xr:uid="{DC026B7E-513C-4C46-A3D7-48AA4B85AFD8}"/>
    <cellStyle name="Jegyzet 2 25 2 2_Volatility" xfId="13990" xr:uid="{BCF51EB2-2ED1-4312-8DC6-9662FDFD92F5}"/>
    <cellStyle name="Jegyzet 2 25 2 3" xfId="13991" xr:uid="{B6B1EAE1-E25A-4F8D-89FC-62B6EE892637}"/>
    <cellStyle name="Jegyzet 2 25 2 3 2" xfId="13992" xr:uid="{8EC8B541-A9B1-4490-BACA-4B9416255AC6}"/>
    <cellStyle name="Jegyzet 2 25 2 3 2 2" xfId="13993" xr:uid="{6C1DAE24-8BFB-4BB7-B618-A63FCCDBC505}"/>
    <cellStyle name="Jegyzet 2 25 2 3 2_Volatility" xfId="13994" xr:uid="{57B9C65B-C4A9-43BA-8FA8-8FCCE6DE5968}"/>
    <cellStyle name="Jegyzet 2 25 2 3 3" xfId="13995" xr:uid="{BC6E4021-A3F4-4B16-ADA4-9F1FB2E63E8C}"/>
    <cellStyle name="Jegyzet 2 25 2 3_Volatility" xfId="13996" xr:uid="{3B7ED7E3-10C5-401B-BC51-C2CB4471C0E5}"/>
    <cellStyle name="Jegyzet 2 25 2 4" xfId="13997" xr:uid="{54A2C0DB-3881-4448-883A-D7DCBC431832}"/>
    <cellStyle name="Jegyzet 2 25 2 4 2" xfId="13998" xr:uid="{D2B6F263-C1EC-4054-89FF-142E368B8453}"/>
    <cellStyle name="Jegyzet 2 25 2 4_Volatility" xfId="13999" xr:uid="{43B05C78-15DC-49D1-BBFC-46714E89F40A}"/>
    <cellStyle name="Jegyzet 2 25 2 5" xfId="14000" xr:uid="{B667FE55-762F-4713-B857-F7BC38D570A0}"/>
    <cellStyle name="Jegyzet 2 25 2_Volatility" xfId="14001" xr:uid="{A6C57E33-D533-42F2-8F3B-EA6900DAD893}"/>
    <cellStyle name="Jegyzet 2 25 3" xfId="14002" xr:uid="{7360C659-BF2B-462D-B8AC-3CB616D29E0F}"/>
    <cellStyle name="Jegyzet 2 25 3 2" xfId="14003" xr:uid="{5390FB15-9556-485F-81F6-EE20F5A2A1AF}"/>
    <cellStyle name="Jegyzet 2 25 3 2 2" xfId="14004" xr:uid="{8727779B-4F54-48F8-BDA3-E0CEBBC0BE02}"/>
    <cellStyle name="Jegyzet 2 25 3 2_Volatility" xfId="14005" xr:uid="{3D1BD93C-2AB5-4571-8BED-DA9F70486165}"/>
    <cellStyle name="Jegyzet 2 25 3 3" xfId="14006" xr:uid="{9E0540BA-72DF-4950-B6CF-9DCEF3F57989}"/>
    <cellStyle name="Jegyzet 2 25 3_Volatility" xfId="14007" xr:uid="{7B68F08C-6F37-444E-823D-28A591B5410A}"/>
    <cellStyle name="Jegyzet 2 25 4" xfId="14008" xr:uid="{908659A2-D96A-47B3-A3F6-77EE032BC4DB}"/>
    <cellStyle name="Jegyzet 2 25 4 2" xfId="14009" xr:uid="{3E1D2852-5C1F-4EE6-A426-AD6DBE203A9E}"/>
    <cellStyle name="Jegyzet 2 25 4_Volatility" xfId="14010" xr:uid="{5E6AC1C1-3777-409C-A866-FC560E087C4A}"/>
    <cellStyle name="Jegyzet 2 25 5" xfId="14011" xr:uid="{389FD56A-C20D-494A-9802-18AD9ACD4878}"/>
    <cellStyle name="Jegyzet 2 25_Volatility" xfId="14012" xr:uid="{00327FE2-AD83-4500-B696-E992C92E0DDA}"/>
    <cellStyle name="Jegyzet 2 26" xfId="14013" xr:uid="{34393B96-C0DF-4197-992F-3055A2119829}"/>
    <cellStyle name="Jegyzet 2 26 2" xfId="14014" xr:uid="{A5E437C3-4602-44B9-A1E8-F5846A43A889}"/>
    <cellStyle name="Jegyzet 2 26 2 2" xfId="14015" xr:uid="{83BF4890-EB10-4B79-BC22-0818A12CB882}"/>
    <cellStyle name="Jegyzet 2 26 2 2 2" xfId="14016" xr:uid="{D5F27B32-ECDE-4AAC-A481-2F6EFEE3959E}"/>
    <cellStyle name="Jegyzet 2 26 2 2 2 2" xfId="14017" xr:uid="{DF072AE2-833E-47B0-BE90-55CD85261C00}"/>
    <cellStyle name="Jegyzet 2 26 2 2 2_Volatility" xfId="14018" xr:uid="{D916BB40-7D72-40BD-A32D-05CB99EA4E6E}"/>
    <cellStyle name="Jegyzet 2 26 2 2 3" xfId="14019" xr:uid="{E9F77013-540B-4218-9C53-4552BBED6D11}"/>
    <cellStyle name="Jegyzet 2 26 2 2_Volatility" xfId="14020" xr:uid="{92E4337E-2A9C-495C-B73B-32D82ECFA31C}"/>
    <cellStyle name="Jegyzet 2 26 2 3" xfId="14021" xr:uid="{6BA8C956-CCCF-45A1-A7BD-9E2A0EAE85E6}"/>
    <cellStyle name="Jegyzet 2 26 2 3 2" xfId="14022" xr:uid="{352759F2-1945-41A3-9F3C-7E15BCDF7958}"/>
    <cellStyle name="Jegyzet 2 26 2 3 2 2" xfId="14023" xr:uid="{F9FD8B5C-9E54-4A61-A933-DB4D343B0575}"/>
    <cellStyle name="Jegyzet 2 26 2 3 2_Volatility" xfId="14024" xr:uid="{264BF53B-EEFB-4139-9E79-C57C3D575B34}"/>
    <cellStyle name="Jegyzet 2 26 2 3 3" xfId="14025" xr:uid="{8009C0B9-22B6-4000-A565-9374811908A3}"/>
    <cellStyle name="Jegyzet 2 26 2 3_Volatility" xfId="14026" xr:uid="{4F1BE6F4-F57E-4C7D-8ABD-86F11BA19708}"/>
    <cellStyle name="Jegyzet 2 26 2 4" xfId="14027" xr:uid="{A9A1414D-60A3-488E-BC9E-FB3EF1288D52}"/>
    <cellStyle name="Jegyzet 2 26 2 4 2" xfId="14028" xr:uid="{EFDB657E-F6CF-4C3C-A0F2-58734BECB2C9}"/>
    <cellStyle name="Jegyzet 2 26 2 4_Volatility" xfId="14029" xr:uid="{AD6B60C0-64F7-4804-98EF-D63AFCD9D4FB}"/>
    <cellStyle name="Jegyzet 2 26 2 5" xfId="14030" xr:uid="{0FEC0662-05FC-4DAA-91EF-D243149156F0}"/>
    <cellStyle name="Jegyzet 2 26 2_Volatility" xfId="14031" xr:uid="{4E11DD3E-8807-4ABE-9A01-16C9510564AE}"/>
    <cellStyle name="Jegyzet 2 26 3" xfId="14032" xr:uid="{80575C64-DA2A-4C27-AD4B-24AA4C163BCE}"/>
    <cellStyle name="Jegyzet 2 26 3 2" xfId="14033" xr:uid="{78C09347-6E31-4DA4-B9E7-EE127A55CC41}"/>
    <cellStyle name="Jegyzet 2 26 3 2 2" xfId="14034" xr:uid="{BABBD570-6AE2-4450-84FF-0834AF827533}"/>
    <cellStyle name="Jegyzet 2 26 3 2_Volatility" xfId="14035" xr:uid="{00C8C125-8333-4635-8231-933C89896481}"/>
    <cellStyle name="Jegyzet 2 26 3 3" xfId="14036" xr:uid="{82960723-FF97-4E12-A562-2878D4873806}"/>
    <cellStyle name="Jegyzet 2 26 3_Volatility" xfId="14037" xr:uid="{05BB089C-6223-41B5-A1D9-5443525C9902}"/>
    <cellStyle name="Jegyzet 2 26 4" xfId="14038" xr:uid="{70928DB0-9228-4EEC-8BEB-3AB6E0EAECEF}"/>
    <cellStyle name="Jegyzet 2 26 4 2" xfId="14039" xr:uid="{6EC769A3-30B6-4676-B5F2-3EE4C5939E69}"/>
    <cellStyle name="Jegyzet 2 26 4_Volatility" xfId="14040" xr:uid="{9EC2DE47-391F-4C99-8FBA-6EE9848DD71D}"/>
    <cellStyle name="Jegyzet 2 26 5" xfId="14041" xr:uid="{2A382D37-7952-479E-AA3E-8A332E2B3A0D}"/>
    <cellStyle name="Jegyzet 2 26_Volatility" xfId="14042" xr:uid="{96628282-1337-4017-95B2-D01D1CC920B7}"/>
    <cellStyle name="Jegyzet 2 27" xfId="14043" xr:uid="{D54EC0FC-1DC4-43C2-AEC1-7CFD1743F1E7}"/>
    <cellStyle name="Jegyzet 2 27 2" xfId="14044" xr:uid="{53B32C79-0088-4092-9E15-4A0BE9A5C0C4}"/>
    <cellStyle name="Jegyzet 2 27 2 2" xfId="14045" xr:uid="{75580C5E-00ED-427D-841B-EF529F82B7BC}"/>
    <cellStyle name="Jegyzet 2 27 2 2 2" xfId="14046" xr:uid="{12781458-7F76-444D-9A9F-659ADDC4422D}"/>
    <cellStyle name="Jegyzet 2 27 2 2 2 2" xfId="14047" xr:uid="{50252920-3944-4EE5-BE32-39388FF762EC}"/>
    <cellStyle name="Jegyzet 2 27 2 2 2_Volatility" xfId="14048" xr:uid="{1053FB43-EC53-40DC-8E29-911485F672DE}"/>
    <cellStyle name="Jegyzet 2 27 2 2 3" xfId="14049" xr:uid="{6242454E-E1F8-40F0-9A8A-1B5B808945D0}"/>
    <cellStyle name="Jegyzet 2 27 2 2_Volatility" xfId="14050" xr:uid="{C4F7A882-3241-4F23-882E-9E3DC01526E8}"/>
    <cellStyle name="Jegyzet 2 27 2 3" xfId="14051" xr:uid="{F856F242-F3B8-4EC9-B0E4-305AA8E9D593}"/>
    <cellStyle name="Jegyzet 2 27 2 3 2" xfId="14052" xr:uid="{B5925C83-594E-4B66-A557-F8934B1F8E1C}"/>
    <cellStyle name="Jegyzet 2 27 2 3 2 2" xfId="14053" xr:uid="{4FD02186-B757-4423-BF6B-F242B7F13A2A}"/>
    <cellStyle name="Jegyzet 2 27 2 3 2_Volatility" xfId="14054" xr:uid="{2AB19701-23D0-44CE-880B-6677B9F31662}"/>
    <cellStyle name="Jegyzet 2 27 2 3 3" xfId="14055" xr:uid="{F5F5E5DA-D918-484D-B69B-763E1CAB2354}"/>
    <cellStyle name="Jegyzet 2 27 2 3_Volatility" xfId="14056" xr:uid="{5C7288C8-4BA4-44DD-8825-62834AC59FD1}"/>
    <cellStyle name="Jegyzet 2 27 2 4" xfId="14057" xr:uid="{058B8051-C3F1-4872-8559-9FC1BF060F3F}"/>
    <cellStyle name="Jegyzet 2 27 2 4 2" xfId="14058" xr:uid="{CCC68439-E736-49CB-924D-A59C711700CF}"/>
    <cellStyle name="Jegyzet 2 27 2 4_Volatility" xfId="14059" xr:uid="{42D87D09-3B30-44ED-9759-302B40B47337}"/>
    <cellStyle name="Jegyzet 2 27 2 5" xfId="14060" xr:uid="{F60267E8-9685-4F7A-B39E-AD05FD136B3A}"/>
    <cellStyle name="Jegyzet 2 27 2_Volatility" xfId="14061" xr:uid="{C81106A6-7B71-471A-8372-3FE8A178890E}"/>
    <cellStyle name="Jegyzet 2 27 3" xfId="14062" xr:uid="{3F2EC36A-EE49-47DA-B80B-E6A8021476A3}"/>
    <cellStyle name="Jegyzet 2 27 3 2" xfId="14063" xr:uid="{3463FA5D-EAE4-41DE-8DA9-30CA2F1198D7}"/>
    <cellStyle name="Jegyzet 2 27 3 2 2" xfId="14064" xr:uid="{EB93F1DD-4DFF-4000-A45B-5B0F3FCE7F0E}"/>
    <cellStyle name="Jegyzet 2 27 3 2_Volatility" xfId="14065" xr:uid="{8AA88312-8B19-4C20-AE4C-09AE7C59E17A}"/>
    <cellStyle name="Jegyzet 2 27 3 3" xfId="14066" xr:uid="{8D496D4A-2D0B-4F0A-8AD1-5515E1156E78}"/>
    <cellStyle name="Jegyzet 2 27 3_Volatility" xfId="14067" xr:uid="{7DB4469B-DC30-48D6-8C0A-BFF5257BF7FE}"/>
    <cellStyle name="Jegyzet 2 27 4" xfId="14068" xr:uid="{D6CEFB1E-B752-48CB-A0C2-9BDEFB33C4CA}"/>
    <cellStyle name="Jegyzet 2 27 4 2" xfId="14069" xr:uid="{30BF9318-F745-400F-83D6-04AE98946922}"/>
    <cellStyle name="Jegyzet 2 27 4_Volatility" xfId="14070" xr:uid="{61FE05CA-27ED-4999-B5D2-168AE4FDD35F}"/>
    <cellStyle name="Jegyzet 2 27 5" xfId="14071" xr:uid="{14FF94DF-01E6-469D-907D-417192EFBF67}"/>
    <cellStyle name="Jegyzet 2 27_Volatility" xfId="14072" xr:uid="{52B5BCE2-1E47-41ED-B454-7720821104A4}"/>
    <cellStyle name="Jegyzet 2 28" xfId="14073" xr:uid="{AA70E4D2-A9D4-45B5-A215-F08067CA2A98}"/>
    <cellStyle name="Jegyzet 2 28 2" xfId="14074" xr:uid="{A2DE2C80-5177-453D-916B-1ADC6679E549}"/>
    <cellStyle name="Jegyzet 2 28 2 2" xfId="14075" xr:uid="{87C46AB4-30CE-48B3-86A3-3D5D2B2239C8}"/>
    <cellStyle name="Jegyzet 2 28 2 2 2" xfId="14076" xr:uid="{076E72D7-9303-4839-A599-430D4C14D11D}"/>
    <cellStyle name="Jegyzet 2 28 2 2 2 2" xfId="14077" xr:uid="{E8073242-D323-4582-9488-D6B55746C965}"/>
    <cellStyle name="Jegyzet 2 28 2 2 2_Volatility" xfId="14078" xr:uid="{DE92CF5E-885D-49B8-812A-E0682B483910}"/>
    <cellStyle name="Jegyzet 2 28 2 2 3" xfId="14079" xr:uid="{15F8C2F3-B48C-4675-A218-28847BB62B89}"/>
    <cellStyle name="Jegyzet 2 28 2 2_Volatility" xfId="14080" xr:uid="{06F33727-C813-4E39-BC32-5F54D43B59FC}"/>
    <cellStyle name="Jegyzet 2 28 2 3" xfId="14081" xr:uid="{6E3B62F0-D58B-46F1-A128-F1225FFDA013}"/>
    <cellStyle name="Jegyzet 2 28 2 3 2" xfId="14082" xr:uid="{41459E80-FADE-4B1C-A2B9-B2AFEB811B67}"/>
    <cellStyle name="Jegyzet 2 28 2 3 2 2" xfId="14083" xr:uid="{01193BD7-BF36-4BAB-A0BA-9053AFD9D73E}"/>
    <cellStyle name="Jegyzet 2 28 2 3 2_Volatility" xfId="14084" xr:uid="{CBBAD8AB-0708-44BF-B570-EB5BD955180D}"/>
    <cellStyle name="Jegyzet 2 28 2 3 3" xfId="14085" xr:uid="{571F0475-5568-417E-985C-0B65F5C6FE21}"/>
    <cellStyle name="Jegyzet 2 28 2 3_Volatility" xfId="14086" xr:uid="{9237EE5E-F26A-4877-B1EA-04EFD18C99EE}"/>
    <cellStyle name="Jegyzet 2 28 2 4" xfId="14087" xr:uid="{541A2412-FAA0-4704-8CF1-65DB8B91B459}"/>
    <cellStyle name="Jegyzet 2 28 2 4 2" xfId="14088" xr:uid="{476F1701-42DF-4C38-8706-404CE14E90DA}"/>
    <cellStyle name="Jegyzet 2 28 2 4_Volatility" xfId="14089" xr:uid="{D1436067-FDF2-4958-912C-7852DD07A1B3}"/>
    <cellStyle name="Jegyzet 2 28 2 5" xfId="14090" xr:uid="{96A1DD4D-CB6E-475E-8A25-881874730E6A}"/>
    <cellStyle name="Jegyzet 2 28 2_Volatility" xfId="14091" xr:uid="{51CA2B87-2B1D-436C-8D2A-124C8B61CA28}"/>
    <cellStyle name="Jegyzet 2 28 3" xfId="14092" xr:uid="{ED84AD35-3CA8-4C99-9CDD-2075B389CFAA}"/>
    <cellStyle name="Jegyzet 2 28 3 2" xfId="14093" xr:uid="{82EAE187-AD2E-444C-BD05-121B7BE835AC}"/>
    <cellStyle name="Jegyzet 2 28 3 2 2" xfId="14094" xr:uid="{9958EB40-FC1C-4015-8BBB-CC931E9B2FB9}"/>
    <cellStyle name="Jegyzet 2 28 3 2_Volatility" xfId="14095" xr:uid="{D7764981-5D2B-4D8E-9E91-C5158A92F29B}"/>
    <cellStyle name="Jegyzet 2 28 3 3" xfId="14096" xr:uid="{A3373CB6-5888-41BF-9F8B-AA411E784BB6}"/>
    <cellStyle name="Jegyzet 2 28 3_Volatility" xfId="14097" xr:uid="{2CB47DA5-2EEE-43D9-824D-816B37BEDFEC}"/>
    <cellStyle name="Jegyzet 2 28 4" xfId="14098" xr:uid="{D8CF1691-6A65-40DB-B68E-2493648BA8F4}"/>
    <cellStyle name="Jegyzet 2 28 4 2" xfId="14099" xr:uid="{A65BD6B6-C2D8-42B2-BC5F-C020C73A4B41}"/>
    <cellStyle name="Jegyzet 2 28 4_Volatility" xfId="14100" xr:uid="{0DB3E79C-3BFB-47E4-9695-6338B4A4D585}"/>
    <cellStyle name="Jegyzet 2 28 5" xfId="14101" xr:uid="{82F26AEE-C3BD-427A-B696-4692550F0F06}"/>
    <cellStyle name="Jegyzet 2 28_Volatility" xfId="14102" xr:uid="{DEE2B63D-3DB9-4D62-87DD-496861A22C95}"/>
    <cellStyle name="Jegyzet 2 29" xfId="14103" xr:uid="{8B2A42A2-6A39-4653-8B51-B1D7AA392D55}"/>
    <cellStyle name="Jegyzet 2 29 2" xfId="14104" xr:uid="{1E03559B-8567-4FFC-931C-B440B85C8B5B}"/>
    <cellStyle name="Jegyzet 2 29 2 2" xfId="14105" xr:uid="{983C975F-1794-4FAC-94C7-C9A3A606285D}"/>
    <cellStyle name="Jegyzet 2 29 2 2 2" xfId="14106" xr:uid="{A917A1EF-120B-4B7F-A7F9-AD959CC19D1C}"/>
    <cellStyle name="Jegyzet 2 29 2 2 2 2" xfId="14107" xr:uid="{5CABD3AD-C65F-4F2E-9737-9B7A96ED444B}"/>
    <cellStyle name="Jegyzet 2 29 2 2 2_Volatility" xfId="14108" xr:uid="{A45BFE96-6C63-4310-B4A2-383A41FB8A3E}"/>
    <cellStyle name="Jegyzet 2 29 2 2 3" xfId="14109" xr:uid="{62938E6E-BDA2-4BA2-AFD2-76648D2B6780}"/>
    <cellStyle name="Jegyzet 2 29 2 2_Volatility" xfId="14110" xr:uid="{35A13E4B-07AE-4D9B-B943-2773A6A9B9A7}"/>
    <cellStyle name="Jegyzet 2 29 2 3" xfId="14111" xr:uid="{CE607E9D-69C4-4352-95A3-BC1D1576AD2B}"/>
    <cellStyle name="Jegyzet 2 29 2 3 2" xfId="14112" xr:uid="{19F8C92E-CC7F-421C-9C21-B1EF86058429}"/>
    <cellStyle name="Jegyzet 2 29 2 3 2 2" xfId="14113" xr:uid="{518C0408-3045-4CDE-B10E-0AD7D7A2303E}"/>
    <cellStyle name="Jegyzet 2 29 2 3 2_Volatility" xfId="14114" xr:uid="{7E88C22E-1E69-4022-A1CA-DEAD85143DB2}"/>
    <cellStyle name="Jegyzet 2 29 2 3 3" xfId="14115" xr:uid="{3A7A7F9E-75B7-4194-B6C8-17FF94DE0B5D}"/>
    <cellStyle name="Jegyzet 2 29 2 3_Volatility" xfId="14116" xr:uid="{E2CD06F8-C16B-4D6F-A556-7200B23041EF}"/>
    <cellStyle name="Jegyzet 2 29 2 4" xfId="14117" xr:uid="{69E6E03F-819B-45A9-BF73-147CD0BC1840}"/>
    <cellStyle name="Jegyzet 2 29 2 4 2" xfId="14118" xr:uid="{7382EC68-928A-4E71-AA1C-CBD5E79E5925}"/>
    <cellStyle name="Jegyzet 2 29 2 4_Volatility" xfId="14119" xr:uid="{82644969-3745-4A01-99DE-9D8CD3528A5C}"/>
    <cellStyle name="Jegyzet 2 29 2 5" xfId="14120" xr:uid="{51FF009C-CACA-449B-8397-28CECCE1DC8A}"/>
    <cellStyle name="Jegyzet 2 29 2_Volatility" xfId="14121" xr:uid="{57D10097-3815-4A38-B551-E4F8A77AA716}"/>
    <cellStyle name="Jegyzet 2 29 3" xfId="14122" xr:uid="{B13631DD-FAF0-4162-8607-648D60A2C91C}"/>
    <cellStyle name="Jegyzet 2 29 3 2" xfId="14123" xr:uid="{8FFED39D-2945-4E3D-A239-5833BFF4858D}"/>
    <cellStyle name="Jegyzet 2 29 3 2 2" xfId="14124" xr:uid="{3459B837-9883-478D-AF60-6780F23E8D0F}"/>
    <cellStyle name="Jegyzet 2 29 3 2_Volatility" xfId="14125" xr:uid="{25601ED6-052E-42B5-9EAE-26849D5E0E93}"/>
    <cellStyle name="Jegyzet 2 29 3 3" xfId="14126" xr:uid="{01BF5DFC-30E1-4E23-A275-2CA2D717C8B4}"/>
    <cellStyle name="Jegyzet 2 29 3_Volatility" xfId="14127" xr:uid="{BDD8EF8B-48AC-491F-A94A-4F8417AC317B}"/>
    <cellStyle name="Jegyzet 2 29 4" xfId="14128" xr:uid="{64568CAF-220A-42AF-9018-746148B9DC2E}"/>
    <cellStyle name="Jegyzet 2 29 4 2" xfId="14129" xr:uid="{DD69C76B-D8EC-4277-9B29-480329A95D46}"/>
    <cellStyle name="Jegyzet 2 29 4_Volatility" xfId="14130" xr:uid="{504BE818-840A-4E1A-B330-1580C9B0C2CF}"/>
    <cellStyle name="Jegyzet 2 29 5" xfId="14131" xr:uid="{02317CA5-E497-4F57-ACF7-F16433BB478A}"/>
    <cellStyle name="Jegyzet 2 29_Volatility" xfId="14132" xr:uid="{6DBE62F5-EE33-46BD-94D3-367D2EEE67E5}"/>
    <cellStyle name="Jegyzet 2 3" xfId="14133" xr:uid="{4D4AF8CF-6BF3-45A1-B0B8-48F4BECB8B1C}"/>
    <cellStyle name="Jegyzet 2 3 2" xfId="14134" xr:uid="{0A3CE798-4C2D-4650-B082-60BA6D481282}"/>
    <cellStyle name="Jegyzet 2 3 2 2" xfId="14135" xr:uid="{FB2227CC-ECFB-45C3-B719-A1A6EFE1480B}"/>
    <cellStyle name="Jegyzet 2 3 2 2 2" xfId="14136" xr:uid="{45917CB3-99A6-4250-A1DF-EE656AC0F776}"/>
    <cellStyle name="Jegyzet 2 3 2 2 2 2" xfId="14137" xr:uid="{37F8F36F-3E81-4E7A-A4B3-4E7E9301347A}"/>
    <cellStyle name="Jegyzet 2 3 2 2 2_Volatility" xfId="14138" xr:uid="{8E751D8A-5D66-4900-A5E9-CF746E5710C0}"/>
    <cellStyle name="Jegyzet 2 3 2 2 3" xfId="14139" xr:uid="{F8F32184-45E7-42F4-9DBF-345C3A05407B}"/>
    <cellStyle name="Jegyzet 2 3 2 2_Volatility" xfId="14140" xr:uid="{BFE25CE7-C176-4A2E-9194-63A46BB87CF4}"/>
    <cellStyle name="Jegyzet 2 3 2 3" xfId="14141" xr:uid="{E7F1C4E0-385C-424C-BDC0-500ABD001F71}"/>
    <cellStyle name="Jegyzet 2 3 2 3 2" xfId="14142" xr:uid="{A5B63CFB-9603-4D1F-ADF9-EC1146F17EF8}"/>
    <cellStyle name="Jegyzet 2 3 2 3 2 2" xfId="14143" xr:uid="{B63E5A7F-5171-491F-BC95-A5211A959BDB}"/>
    <cellStyle name="Jegyzet 2 3 2 3 2_Volatility" xfId="14144" xr:uid="{AEA9A2CE-C726-403F-8F1E-0803F191F546}"/>
    <cellStyle name="Jegyzet 2 3 2 3 3" xfId="14145" xr:uid="{162A616E-B833-4A42-B342-1D1D1C61F91A}"/>
    <cellStyle name="Jegyzet 2 3 2 3_Volatility" xfId="14146" xr:uid="{4DC83397-57B8-49D0-9183-C12504A91C3C}"/>
    <cellStyle name="Jegyzet 2 3 2 4" xfId="14147" xr:uid="{28A85538-20E0-4FEA-8A53-5EABF8ECE069}"/>
    <cellStyle name="Jegyzet 2 3 2 4 2" xfId="14148" xr:uid="{3CDBF823-76D6-47E6-8860-8451D8EC6B03}"/>
    <cellStyle name="Jegyzet 2 3 2 4_Volatility" xfId="14149" xr:uid="{FDC62CE8-FA55-4B2F-AB00-4262FB9A0477}"/>
    <cellStyle name="Jegyzet 2 3 2 5" xfId="14150" xr:uid="{3A9761F1-E495-4143-B760-1D09A5C45C62}"/>
    <cellStyle name="Jegyzet 2 3 2_Volatility" xfId="14151" xr:uid="{74DA0EFF-339D-407C-8593-F5E7608C5831}"/>
    <cellStyle name="Jegyzet 2 3 3" xfId="14152" xr:uid="{E18962C4-51E7-4E7F-B5F1-E22E65A49553}"/>
    <cellStyle name="Jegyzet 2 3 3 2" xfId="14153" xr:uid="{76A6A031-AF53-43E9-BCFB-732AE75DA819}"/>
    <cellStyle name="Jegyzet 2 3 3 2 2" xfId="14154" xr:uid="{176D003B-7D5F-4F27-B33A-5556676B4085}"/>
    <cellStyle name="Jegyzet 2 3 3 2_Volatility" xfId="14155" xr:uid="{B371F429-F569-4A72-9043-8D4A8798481A}"/>
    <cellStyle name="Jegyzet 2 3 3 3" xfId="14156" xr:uid="{E243858F-D299-4AEA-A1CF-9C1BC87D788F}"/>
    <cellStyle name="Jegyzet 2 3 3_Volatility" xfId="14157" xr:uid="{87D09DBF-B831-46F5-BE42-C6BAB4C9D3E7}"/>
    <cellStyle name="Jegyzet 2 3 4" xfId="14158" xr:uid="{DDA22520-E4AB-4376-B9E8-C6A429B75637}"/>
    <cellStyle name="Jegyzet 2 3 4 2" xfId="14159" xr:uid="{69F2734D-5B23-4DF2-9917-72E4AD1525CA}"/>
    <cellStyle name="Jegyzet 2 3 4_Volatility" xfId="14160" xr:uid="{0F82BAAD-9D52-48C3-A061-CE8608649D6A}"/>
    <cellStyle name="Jegyzet 2 3 5" xfId="14161" xr:uid="{C73FC99C-37F2-49F9-B0BB-9517D2E14F1D}"/>
    <cellStyle name="Jegyzet 2 3_Volatility" xfId="14162" xr:uid="{89734631-2EA9-4684-A1D3-0CCCBAB92B39}"/>
    <cellStyle name="Jegyzet 2 30" xfId="14163" xr:uid="{AC16AD5E-5983-4F8E-94FA-B8DC9C104A68}"/>
    <cellStyle name="Jegyzet 2 30 2" xfId="14164" xr:uid="{59B29B42-2A59-47D4-A1CC-C992E65F2DE4}"/>
    <cellStyle name="Jegyzet 2 30 2 2" xfId="14165" xr:uid="{E21851E9-A410-470D-A45A-B47FBBE796CC}"/>
    <cellStyle name="Jegyzet 2 30 2 2 2" xfId="14166" xr:uid="{21EE048B-34A6-45D8-9F01-94727112B09F}"/>
    <cellStyle name="Jegyzet 2 30 2 2 2 2" xfId="14167" xr:uid="{06BBC34A-01F7-40F4-8E14-D1544B99D1CE}"/>
    <cellStyle name="Jegyzet 2 30 2 2 2_Volatility" xfId="14168" xr:uid="{677D26CE-7CD3-4DC7-8DB3-1B9C3B3AE2D6}"/>
    <cellStyle name="Jegyzet 2 30 2 2 3" xfId="14169" xr:uid="{CD5E9330-7B9F-4CCD-A3AD-DB799D309113}"/>
    <cellStyle name="Jegyzet 2 30 2 2_Volatility" xfId="14170" xr:uid="{248D225E-A669-4FF7-9F9E-269BFB065E36}"/>
    <cellStyle name="Jegyzet 2 30 2 3" xfId="14171" xr:uid="{D72629C2-2916-49D7-A6B0-D6D28878209E}"/>
    <cellStyle name="Jegyzet 2 30 2 3 2" xfId="14172" xr:uid="{5DF07835-1C02-46C6-BA35-79FEDA2AD053}"/>
    <cellStyle name="Jegyzet 2 30 2 3 2 2" xfId="14173" xr:uid="{A6422142-CB60-4E29-831A-92B03FBA96F7}"/>
    <cellStyle name="Jegyzet 2 30 2 3 2_Volatility" xfId="14174" xr:uid="{64AD5D47-B31F-4780-BC4A-5F39FC1643D2}"/>
    <cellStyle name="Jegyzet 2 30 2 3 3" xfId="14175" xr:uid="{E8FB92DC-5A20-4C58-BDB2-DAED425539ED}"/>
    <cellStyle name="Jegyzet 2 30 2 3_Volatility" xfId="14176" xr:uid="{4007515F-8783-4B97-BC7F-D9785CE176F6}"/>
    <cellStyle name="Jegyzet 2 30 2 4" xfId="14177" xr:uid="{0FD8BF97-8B51-441C-A80C-39E15DDF8765}"/>
    <cellStyle name="Jegyzet 2 30 2 4 2" xfId="14178" xr:uid="{4885D924-A0F4-4957-BCD3-023DB8F5C25B}"/>
    <cellStyle name="Jegyzet 2 30 2 4_Volatility" xfId="14179" xr:uid="{815C61A9-1F33-40C2-9758-69CE50802F89}"/>
    <cellStyle name="Jegyzet 2 30 2 5" xfId="14180" xr:uid="{2491EDBD-69D5-483C-9F49-F87A831D247B}"/>
    <cellStyle name="Jegyzet 2 30 2_Volatility" xfId="14181" xr:uid="{11F5FECC-987C-49E9-8596-72E32A9C9F67}"/>
    <cellStyle name="Jegyzet 2 30 3" xfId="14182" xr:uid="{E4D06E4A-9C61-41DE-83D3-4EEA4A680EDB}"/>
    <cellStyle name="Jegyzet 2 30 3 2" xfId="14183" xr:uid="{147B7730-138A-4DAB-AF4C-B3695594D868}"/>
    <cellStyle name="Jegyzet 2 30 3 2 2" xfId="14184" xr:uid="{916753ED-4284-4DBC-A151-7E114441D7EB}"/>
    <cellStyle name="Jegyzet 2 30 3 2_Volatility" xfId="14185" xr:uid="{56AD147D-7BA5-493C-9FD1-60228FE713C6}"/>
    <cellStyle name="Jegyzet 2 30 3 3" xfId="14186" xr:uid="{97CF511B-2AE5-4A68-8BE5-96673D699B9F}"/>
    <cellStyle name="Jegyzet 2 30 3_Volatility" xfId="14187" xr:uid="{0680BDB5-C491-4317-BA7B-B98216F2F0EB}"/>
    <cellStyle name="Jegyzet 2 30 4" xfId="14188" xr:uid="{9EBA22F1-3E10-435C-8BED-CA272C246903}"/>
    <cellStyle name="Jegyzet 2 30 4 2" xfId="14189" xr:uid="{2BF1A888-AECF-4555-BB36-37DC86D7513A}"/>
    <cellStyle name="Jegyzet 2 30 4_Volatility" xfId="14190" xr:uid="{102290DD-2422-4B4E-B013-1DC372F2F7D9}"/>
    <cellStyle name="Jegyzet 2 30 5" xfId="14191" xr:uid="{2AFEB04D-3320-4EA9-96D3-93B37E876663}"/>
    <cellStyle name="Jegyzet 2 30_Volatility" xfId="14192" xr:uid="{91105829-019E-4FC5-A2FC-B6C1CB1F1797}"/>
    <cellStyle name="Jegyzet 2 31" xfId="14193" xr:uid="{902CD9BE-E9BA-47F4-A184-652EAF9FB559}"/>
    <cellStyle name="Jegyzet 2 31 2" xfId="14194" xr:uid="{AB2793AF-507D-4AF1-B00A-162E1890FE23}"/>
    <cellStyle name="Jegyzet 2 31 2 2" xfId="14195" xr:uid="{99E0294E-48FB-4C9F-8ED2-8731B3EDB8B6}"/>
    <cellStyle name="Jegyzet 2 31 2 2 2" xfId="14196" xr:uid="{6B2CB2ED-D05E-4324-B753-206CE1C56F25}"/>
    <cellStyle name="Jegyzet 2 31 2 2 2 2" xfId="14197" xr:uid="{01A1E5C4-A8C7-4428-8CF6-6616D0966F57}"/>
    <cellStyle name="Jegyzet 2 31 2 2 2_Volatility" xfId="14198" xr:uid="{FC6EC93C-A584-4395-B868-57067541F696}"/>
    <cellStyle name="Jegyzet 2 31 2 2 3" xfId="14199" xr:uid="{DB5B1523-78C3-40EF-BB1E-CB2B86A9EDAA}"/>
    <cellStyle name="Jegyzet 2 31 2 2_Volatility" xfId="14200" xr:uid="{E4B552AE-5F76-4962-8B02-013C8ED6CB64}"/>
    <cellStyle name="Jegyzet 2 31 2 3" xfId="14201" xr:uid="{BCFDB889-0159-40F6-9862-FA3574C08953}"/>
    <cellStyle name="Jegyzet 2 31 2 3 2" xfId="14202" xr:uid="{74F68C8A-8E18-4A88-B298-0C800070B3F8}"/>
    <cellStyle name="Jegyzet 2 31 2 3 2 2" xfId="14203" xr:uid="{929E69FA-4300-4532-8E26-AD90B27052B7}"/>
    <cellStyle name="Jegyzet 2 31 2 3 2_Volatility" xfId="14204" xr:uid="{BB24B64D-E96D-45DE-857F-9BE0AE614D43}"/>
    <cellStyle name="Jegyzet 2 31 2 3 3" xfId="14205" xr:uid="{304E0BF7-8AF9-4EAB-BDD0-F480829CBA7F}"/>
    <cellStyle name="Jegyzet 2 31 2 3_Volatility" xfId="14206" xr:uid="{6F4244F2-33FA-4E44-AF7B-402194B54957}"/>
    <cellStyle name="Jegyzet 2 31 2 4" xfId="14207" xr:uid="{6FE22AE6-442C-4829-B181-F0AB7A7B4FD6}"/>
    <cellStyle name="Jegyzet 2 31 2 4 2" xfId="14208" xr:uid="{D3BF8044-5F3D-4F3D-BFE4-ECF982455014}"/>
    <cellStyle name="Jegyzet 2 31 2 4_Volatility" xfId="14209" xr:uid="{1E211BDD-9F25-4B76-889E-376EC53D7059}"/>
    <cellStyle name="Jegyzet 2 31 2 5" xfId="14210" xr:uid="{9C602D56-E89C-41A8-AFD5-67AC8787E37D}"/>
    <cellStyle name="Jegyzet 2 31 2_Volatility" xfId="14211" xr:uid="{95755054-E029-4DA0-807F-05C2CDE2B200}"/>
    <cellStyle name="Jegyzet 2 31 3" xfId="14212" xr:uid="{58DF77B2-0B05-4DD0-8484-EA18729310A6}"/>
    <cellStyle name="Jegyzet 2 31 3 2" xfId="14213" xr:uid="{93D4A9D5-5FAE-49C5-ACEE-5A129E1F105B}"/>
    <cellStyle name="Jegyzet 2 31 3 2 2" xfId="14214" xr:uid="{7B0CD01A-6C41-4D59-9D7B-65082F84DD09}"/>
    <cellStyle name="Jegyzet 2 31 3 2_Volatility" xfId="14215" xr:uid="{6E8539D6-D557-467D-B4FD-6573DC433023}"/>
    <cellStyle name="Jegyzet 2 31 3 3" xfId="14216" xr:uid="{7FD8B4A3-DB85-4A3B-A9E3-427F3F168527}"/>
    <cellStyle name="Jegyzet 2 31 3_Volatility" xfId="14217" xr:uid="{03580B3A-AEA4-4812-8FE2-47FBF8521C21}"/>
    <cellStyle name="Jegyzet 2 31 4" xfId="14218" xr:uid="{4B526B40-517E-4362-8502-7A05D62D281F}"/>
    <cellStyle name="Jegyzet 2 31 4 2" xfId="14219" xr:uid="{53A126DC-E76C-467E-8712-98796918BD0A}"/>
    <cellStyle name="Jegyzet 2 31 4_Volatility" xfId="14220" xr:uid="{A5865528-E9A5-439C-B3A2-43D7B9FEFF14}"/>
    <cellStyle name="Jegyzet 2 31 5" xfId="14221" xr:uid="{10BCF8C4-DCB5-415D-BAD9-B5763F48EE46}"/>
    <cellStyle name="Jegyzet 2 31_Volatility" xfId="14222" xr:uid="{45278561-7AB1-4F96-A34C-04FFD52C61A8}"/>
    <cellStyle name="Jegyzet 2 32" xfId="14223" xr:uid="{D01A4308-F191-41A8-86C2-DCDD87546AF4}"/>
    <cellStyle name="Jegyzet 2 32 2" xfId="14224" xr:uid="{5DCF6204-242A-4F1E-AA45-DF02A278A68F}"/>
    <cellStyle name="Jegyzet 2 32 2 2" xfId="14225" xr:uid="{51BE06C3-2D17-4193-AE94-862EE87D326B}"/>
    <cellStyle name="Jegyzet 2 32 2 2 2" xfId="14226" xr:uid="{EC5CCC22-A92A-4916-B898-AC7EE2DB7090}"/>
    <cellStyle name="Jegyzet 2 32 2 2 2 2" xfId="14227" xr:uid="{32315CF4-7F06-45D3-A0C7-57E10229F05F}"/>
    <cellStyle name="Jegyzet 2 32 2 2 2_Volatility" xfId="14228" xr:uid="{8667EF72-43C8-4353-8291-72361671655F}"/>
    <cellStyle name="Jegyzet 2 32 2 2 3" xfId="14229" xr:uid="{8D01E3A6-9E3B-44B6-99EA-489A37F6D9E9}"/>
    <cellStyle name="Jegyzet 2 32 2 2_Volatility" xfId="14230" xr:uid="{8C3B7581-8A41-46C5-8580-894D5B9BB96D}"/>
    <cellStyle name="Jegyzet 2 32 2 3" xfId="14231" xr:uid="{C0CF26AF-2E04-4BF3-BBB0-95ABC214A029}"/>
    <cellStyle name="Jegyzet 2 32 2 3 2" xfId="14232" xr:uid="{BD78DC39-3021-4786-A02E-27FC25379EA0}"/>
    <cellStyle name="Jegyzet 2 32 2 3 2 2" xfId="14233" xr:uid="{2694C006-D63D-4B2F-AFEF-98B98337AF83}"/>
    <cellStyle name="Jegyzet 2 32 2 3 2_Volatility" xfId="14234" xr:uid="{F153ABBF-A9B5-4313-A2D4-58B7D3525EA2}"/>
    <cellStyle name="Jegyzet 2 32 2 3 3" xfId="14235" xr:uid="{EFE83730-DD86-4326-9F0C-EC776D3241A7}"/>
    <cellStyle name="Jegyzet 2 32 2 3_Volatility" xfId="14236" xr:uid="{F5236530-2854-4FCA-A794-DC8BB2E6C50F}"/>
    <cellStyle name="Jegyzet 2 32 2 4" xfId="14237" xr:uid="{A1E094C1-FB9B-425C-A125-5649FE3B7D3F}"/>
    <cellStyle name="Jegyzet 2 32 2 4 2" xfId="14238" xr:uid="{A259C936-E1DF-493E-914F-082BC092692C}"/>
    <cellStyle name="Jegyzet 2 32 2 4_Volatility" xfId="14239" xr:uid="{E722A049-1406-47BF-816C-B541F770FF7C}"/>
    <cellStyle name="Jegyzet 2 32 2 5" xfId="14240" xr:uid="{043029E6-AFA8-40D8-8E66-92350ACDFBAC}"/>
    <cellStyle name="Jegyzet 2 32 2_Volatility" xfId="14241" xr:uid="{3F9D9B8B-12B2-439F-AE8A-D6108BF83EB7}"/>
    <cellStyle name="Jegyzet 2 32 3" xfId="14242" xr:uid="{CC5CCAD8-D6B0-4986-8627-FE451CF036E5}"/>
    <cellStyle name="Jegyzet 2 32 3 2" xfId="14243" xr:uid="{3DC75BCC-430B-42E2-A2F9-E6B43183E8B7}"/>
    <cellStyle name="Jegyzet 2 32 3 2 2" xfId="14244" xr:uid="{262C33C3-F4C0-4F9E-820E-6FB3D1FB1FFE}"/>
    <cellStyle name="Jegyzet 2 32 3 2_Volatility" xfId="14245" xr:uid="{C159951A-078A-4B22-83EF-5E5CFAC66AB8}"/>
    <cellStyle name="Jegyzet 2 32 3 3" xfId="14246" xr:uid="{74A6CBC7-2356-4607-851F-12A575D27503}"/>
    <cellStyle name="Jegyzet 2 32 3_Volatility" xfId="14247" xr:uid="{953CFA1B-188E-44D3-96D0-2C6B51A53D30}"/>
    <cellStyle name="Jegyzet 2 32 4" xfId="14248" xr:uid="{FF53A932-31DD-4AF9-9F50-5B72A4ACDDDC}"/>
    <cellStyle name="Jegyzet 2 32 4 2" xfId="14249" xr:uid="{33F51688-CD37-47AB-A5B0-7BA4628F5263}"/>
    <cellStyle name="Jegyzet 2 32 4_Volatility" xfId="14250" xr:uid="{25A75B53-AAEE-43B6-8D3D-47B1A3768DF2}"/>
    <cellStyle name="Jegyzet 2 32 5" xfId="14251" xr:uid="{5E6D710A-B356-4C44-B0CA-D1A3B6A1F635}"/>
    <cellStyle name="Jegyzet 2 32_Volatility" xfId="14252" xr:uid="{E84791BA-C311-4714-822A-01CFBA9AC9FC}"/>
    <cellStyle name="Jegyzet 2 33" xfId="14253" xr:uid="{860D1F26-A088-4920-9E0F-0EC071EE9B7E}"/>
    <cellStyle name="Jegyzet 2 33 2" xfId="14254" xr:uid="{09F603DA-58FD-4F88-A277-CCB309870680}"/>
    <cellStyle name="Jegyzet 2 33 2 2" xfId="14255" xr:uid="{95056B0B-B494-4B08-BC33-01A19B79CF50}"/>
    <cellStyle name="Jegyzet 2 33 2 2 2" xfId="14256" xr:uid="{C1A7B7AF-47D5-416C-B729-21612312E8DD}"/>
    <cellStyle name="Jegyzet 2 33 2 2 2 2" xfId="14257" xr:uid="{0DC81997-1301-441A-B29A-A4A4AC0D2685}"/>
    <cellStyle name="Jegyzet 2 33 2 2 2_Volatility" xfId="14258" xr:uid="{3ACC0614-D2D9-4CC9-949A-F768F4B7F8DF}"/>
    <cellStyle name="Jegyzet 2 33 2 2 3" xfId="14259" xr:uid="{B0767A55-60D4-4C04-994F-479BD35AC1F1}"/>
    <cellStyle name="Jegyzet 2 33 2 2_Volatility" xfId="14260" xr:uid="{5FDE6A15-15FB-49C8-B2A8-479034A5B516}"/>
    <cellStyle name="Jegyzet 2 33 2 3" xfId="14261" xr:uid="{6247BA49-AF01-48CF-875D-9CB5CEF6304B}"/>
    <cellStyle name="Jegyzet 2 33 2 3 2" xfId="14262" xr:uid="{465D489F-8A8A-4C3F-AAA6-51C5801BE98D}"/>
    <cellStyle name="Jegyzet 2 33 2 3 2 2" xfId="14263" xr:uid="{4776191F-7C68-4C65-8364-6F64D81DC24C}"/>
    <cellStyle name="Jegyzet 2 33 2 3 2_Volatility" xfId="14264" xr:uid="{319A1E3F-D2BE-43D4-A66A-53F83EFD7D9B}"/>
    <cellStyle name="Jegyzet 2 33 2 3 3" xfId="14265" xr:uid="{51F138B1-2871-4731-94D6-35EC4A11669A}"/>
    <cellStyle name="Jegyzet 2 33 2 3_Volatility" xfId="14266" xr:uid="{70E803B2-3E02-4364-8F35-0B14CFF87726}"/>
    <cellStyle name="Jegyzet 2 33 2 4" xfId="14267" xr:uid="{56FB0762-8ACF-4923-BFEC-56275D453DDA}"/>
    <cellStyle name="Jegyzet 2 33 2 4 2" xfId="14268" xr:uid="{4B8B27EC-72FB-4A28-942C-EAA58F33F0A1}"/>
    <cellStyle name="Jegyzet 2 33 2 4_Volatility" xfId="14269" xr:uid="{2FDEA140-7CE9-405D-8DE1-44C7D432D1E4}"/>
    <cellStyle name="Jegyzet 2 33 2 5" xfId="14270" xr:uid="{8F1CB0A5-9C9E-42D5-8264-7735BF2C88EC}"/>
    <cellStyle name="Jegyzet 2 33 2_Volatility" xfId="14271" xr:uid="{3763367F-63EA-4133-90B0-EB6B452F2F7D}"/>
    <cellStyle name="Jegyzet 2 33 3" xfId="14272" xr:uid="{5BAFC6FB-F144-4F1F-839E-5BB506CD2D3A}"/>
    <cellStyle name="Jegyzet 2 33 3 2" xfId="14273" xr:uid="{3B115C8C-ECE4-46B4-9C50-EC8C2E5C2B6C}"/>
    <cellStyle name="Jegyzet 2 33 3 2 2" xfId="14274" xr:uid="{C062721A-1767-4F7F-8FAA-261767BC318D}"/>
    <cellStyle name="Jegyzet 2 33 3 2_Volatility" xfId="14275" xr:uid="{AB183AD4-9E2E-45BC-9042-420CDACC15BE}"/>
    <cellStyle name="Jegyzet 2 33 3 3" xfId="14276" xr:uid="{0658DDBF-577C-4AA6-93F1-B48FE75B7A52}"/>
    <cellStyle name="Jegyzet 2 33 3_Volatility" xfId="14277" xr:uid="{EA4BD310-7106-4D10-BF8F-4084BA38D1F4}"/>
    <cellStyle name="Jegyzet 2 33 4" xfId="14278" xr:uid="{E7EF5870-FBBF-49F4-AACA-E84BD6A59EFE}"/>
    <cellStyle name="Jegyzet 2 33 4 2" xfId="14279" xr:uid="{FF1CB76A-8BB2-4EB4-B9EF-13A244D6BADD}"/>
    <cellStyle name="Jegyzet 2 33 4_Volatility" xfId="14280" xr:uid="{2B8BEE9C-CEEA-41F6-A2FE-8A30869D35C9}"/>
    <cellStyle name="Jegyzet 2 33 5" xfId="14281" xr:uid="{F3022766-95A1-4A0B-82EA-EFC97D53BF97}"/>
    <cellStyle name="Jegyzet 2 33_Volatility" xfId="14282" xr:uid="{979D8909-8312-4D14-ABE2-FFD0B11A9A89}"/>
    <cellStyle name="Jegyzet 2 34" xfId="14283" xr:uid="{8EBCC45A-7F61-4601-A26B-A3CBC1C0E7DC}"/>
    <cellStyle name="Jegyzet 2 34 2" xfId="14284" xr:uid="{5EDFBE08-531A-47D4-A763-60832F800DA5}"/>
    <cellStyle name="Jegyzet 2 34 2 2" xfId="14285" xr:uid="{BCA2336D-CAA0-4B10-886D-19021BE8B773}"/>
    <cellStyle name="Jegyzet 2 34 2 2 2" xfId="14286" xr:uid="{731EF999-908E-4A41-BF66-19C1A01B34B9}"/>
    <cellStyle name="Jegyzet 2 34 2 2 2 2" xfId="14287" xr:uid="{353A6CA3-0A27-4D82-B752-F6777C55FCA1}"/>
    <cellStyle name="Jegyzet 2 34 2 2 2_Volatility" xfId="14288" xr:uid="{ABB4C6C3-948B-4055-B11D-CD5BF58A2504}"/>
    <cellStyle name="Jegyzet 2 34 2 2 3" xfId="14289" xr:uid="{D9B2E352-45CB-4FCE-B5D4-3D3BAA05AFE4}"/>
    <cellStyle name="Jegyzet 2 34 2 2_Volatility" xfId="14290" xr:uid="{F018791E-F7A5-46ED-875E-3A65F57518D0}"/>
    <cellStyle name="Jegyzet 2 34 2 3" xfId="14291" xr:uid="{69DC4202-9D22-433D-B88C-65481826145F}"/>
    <cellStyle name="Jegyzet 2 34 2 3 2" xfId="14292" xr:uid="{54CC2862-0E96-49E6-AD91-056252BD1F3A}"/>
    <cellStyle name="Jegyzet 2 34 2 3 2 2" xfId="14293" xr:uid="{7F0C3F6D-95FC-4F69-89C5-483D5E3D269A}"/>
    <cellStyle name="Jegyzet 2 34 2 3 2_Volatility" xfId="14294" xr:uid="{D151A111-FF9D-4E4E-ABB0-B939746BC1EB}"/>
    <cellStyle name="Jegyzet 2 34 2 3 3" xfId="14295" xr:uid="{15D59899-C8E1-49A0-BE24-134CD49C9F9C}"/>
    <cellStyle name="Jegyzet 2 34 2 3_Volatility" xfId="14296" xr:uid="{BD0669AC-B856-4760-8FF7-1ED7A2B246CF}"/>
    <cellStyle name="Jegyzet 2 34 2 4" xfId="14297" xr:uid="{3C0005E6-941F-4E80-8C49-2464A66B456D}"/>
    <cellStyle name="Jegyzet 2 34 2 4 2" xfId="14298" xr:uid="{3138D31B-52B8-47D7-85F7-114E03DCAE66}"/>
    <cellStyle name="Jegyzet 2 34 2 4_Volatility" xfId="14299" xr:uid="{CA50C64E-877C-463E-94C7-46D72E6F7DED}"/>
    <cellStyle name="Jegyzet 2 34 2 5" xfId="14300" xr:uid="{D8694026-6733-46F9-B390-5479F190D88E}"/>
    <cellStyle name="Jegyzet 2 34 2_Volatility" xfId="14301" xr:uid="{B3FE8A90-0F1B-40E4-8893-9EFB04095696}"/>
    <cellStyle name="Jegyzet 2 34 3" xfId="14302" xr:uid="{D27006AA-1C02-4A75-872D-CF84390462E9}"/>
    <cellStyle name="Jegyzet 2 34 3 2" xfId="14303" xr:uid="{24C0DD89-E68E-4136-93D0-49F4A72DC065}"/>
    <cellStyle name="Jegyzet 2 34 3 2 2" xfId="14304" xr:uid="{D9E3A460-6B71-4E1E-89F5-3A49A4EFB328}"/>
    <cellStyle name="Jegyzet 2 34 3 2_Volatility" xfId="14305" xr:uid="{36A5EAAB-8EA9-4EAB-B8BF-6C85E7E52A4E}"/>
    <cellStyle name="Jegyzet 2 34 3 3" xfId="14306" xr:uid="{B23C8959-58DA-4D3E-B617-EDEE8EA9F03C}"/>
    <cellStyle name="Jegyzet 2 34 3_Volatility" xfId="14307" xr:uid="{F4352F7D-CD9B-4FE2-BE2A-B39A16AD16E0}"/>
    <cellStyle name="Jegyzet 2 34 4" xfId="14308" xr:uid="{BE36FB7C-8BE5-4476-A88B-7952D1C757A2}"/>
    <cellStyle name="Jegyzet 2 34 4 2" xfId="14309" xr:uid="{8F54978E-5E21-41E8-A04B-964989A7EEF1}"/>
    <cellStyle name="Jegyzet 2 34 4_Volatility" xfId="14310" xr:uid="{2A408A6F-DFD1-43AF-9C68-497B8B224EF8}"/>
    <cellStyle name="Jegyzet 2 34 5" xfId="14311" xr:uid="{C57753C2-3E74-45C8-B039-40228D3A770C}"/>
    <cellStyle name="Jegyzet 2 34_Volatility" xfId="14312" xr:uid="{84456930-08D7-41F9-BB19-F3306730FD94}"/>
    <cellStyle name="Jegyzet 2 35" xfId="14313" xr:uid="{74A13996-4B86-4A14-899D-F7EBDC0063C4}"/>
    <cellStyle name="Jegyzet 2 35 2" xfId="14314" xr:uid="{47C0D291-237E-4AB5-A592-1B5CD5FBF7F2}"/>
    <cellStyle name="Jegyzet 2 35 2 2" xfId="14315" xr:uid="{6C55C6D3-E29A-4C5C-A138-0AC865276119}"/>
    <cellStyle name="Jegyzet 2 35 2 2 2" xfId="14316" xr:uid="{01BCC463-3C65-4025-AFBA-D6B6CCC39767}"/>
    <cellStyle name="Jegyzet 2 35 2 2 2 2" xfId="14317" xr:uid="{B3802008-BA19-4E52-A207-267DC70B23E1}"/>
    <cellStyle name="Jegyzet 2 35 2 2 2_Volatility" xfId="14318" xr:uid="{52459F1F-0FAB-4F61-8BDE-B7BA19ACFAF1}"/>
    <cellStyle name="Jegyzet 2 35 2 2 3" xfId="14319" xr:uid="{8A9D6338-2ABF-46E8-AB09-4E1016B0F52D}"/>
    <cellStyle name="Jegyzet 2 35 2 2_Volatility" xfId="14320" xr:uid="{86B760EA-BC31-46EC-B244-302426052C6F}"/>
    <cellStyle name="Jegyzet 2 35 2 3" xfId="14321" xr:uid="{AC8A70C7-FF5E-4573-8FFF-04A1C4235BBB}"/>
    <cellStyle name="Jegyzet 2 35 2 3 2" xfId="14322" xr:uid="{D3B4A781-5B46-4E7E-BAB5-9A01C73FD8A6}"/>
    <cellStyle name="Jegyzet 2 35 2 3 2 2" xfId="14323" xr:uid="{E7CCE4D3-E1AA-475D-945C-5D8FF8350E42}"/>
    <cellStyle name="Jegyzet 2 35 2 3 2_Volatility" xfId="14324" xr:uid="{DBC70F8F-0289-4F60-BD4E-C254EB00A2CB}"/>
    <cellStyle name="Jegyzet 2 35 2 3 3" xfId="14325" xr:uid="{B3BE9E7A-B360-4FA7-987D-373EDF03F234}"/>
    <cellStyle name="Jegyzet 2 35 2 3_Volatility" xfId="14326" xr:uid="{019DD5AE-5AA2-420C-AA2B-39F4F5F72CDB}"/>
    <cellStyle name="Jegyzet 2 35 2 4" xfId="14327" xr:uid="{2939DADD-441A-4AE8-9787-F7FC903CD00D}"/>
    <cellStyle name="Jegyzet 2 35 2 4 2" xfId="14328" xr:uid="{F6DA9DA6-BDBE-4630-83E5-2F76922050BE}"/>
    <cellStyle name="Jegyzet 2 35 2 4_Volatility" xfId="14329" xr:uid="{2257A49D-CD18-4BB4-A9F2-C54DC96B776D}"/>
    <cellStyle name="Jegyzet 2 35 2 5" xfId="14330" xr:uid="{78FF7ED6-BA24-442E-B51E-0DBE59525F06}"/>
    <cellStyle name="Jegyzet 2 35 2_Volatility" xfId="14331" xr:uid="{1D59E665-20B9-4377-B6CE-B0FA8EC4CEBD}"/>
    <cellStyle name="Jegyzet 2 35 3" xfId="14332" xr:uid="{634FCA48-115F-4A93-82C8-8AD4A08D8BC1}"/>
    <cellStyle name="Jegyzet 2 35 3 2" xfId="14333" xr:uid="{A531F087-D44B-4DFB-B841-812C460F767F}"/>
    <cellStyle name="Jegyzet 2 35 3 2 2" xfId="14334" xr:uid="{F5C52558-4CD8-4B00-8D69-58443A005901}"/>
    <cellStyle name="Jegyzet 2 35 3 2_Volatility" xfId="14335" xr:uid="{DFECF17F-E93B-49FA-B361-91845853C2D3}"/>
    <cellStyle name="Jegyzet 2 35 3 3" xfId="14336" xr:uid="{84CE2AE4-B2FB-475D-A031-C5E8FCBB429B}"/>
    <cellStyle name="Jegyzet 2 35 3_Volatility" xfId="14337" xr:uid="{F71D91B8-C907-4259-A558-F25B3E1428A6}"/>
    <cellStyle name="Jegyzet 2 35 4" xfId="14338" xr:uid="{765E42C6-CC75-4F56-8ADE-C5628E135E9D}"/>
    <cellStyle name="Jegyzet 2 35 4 2" xfId="14339" xr:uid="{DF73D13D-3317-494D-A11D-394F719E636D}"/>
    <cellStyle name="Jegyzet 2 35 4_Volatility" xfId="14340" xr:uid="{3F875045-835A-4089-80BD-ECE4B10E071D}"/>
    <cellStyle name="Jegyzet 2 35 5" xfId="14341" xr:uid="{385B309B-0883-4518-8AB7-6085BEFFCE8C}"/>
    <cellStyle name="Jegyzet 2 35_Volatility" xfId="14342" xr:uid="{DDB10626-B973-4AE8-AEA6-33FAFD223D06}"/>
    <cellStyle name="Jegyzet 2 36" xfId="14343" xr:uid="{011D6CA8-9086-460D-BD8B-068702BC9BB9}"/>
    <cellStyle name="Jegyzet 2 36 2" xfId="14344" xr:uid="{BDAB9C58-14B7-4BA8-8922-D9B45D34525D}"/>
    <cellStyle name="Jegyzet 2 36 2 2" xfId="14345" xr:uid="{FE30FE5C-FED4-477D-8996-10C2E5588875}"/>
    <cellStyle name="Jegyzet 2 36 2 2 2" xfId="14346" xr:uid="{C0CB4E4B-2756-4D11-BA97-EAC61E6E2EA9}"/>
    <cellStyle name="Jegyzet 2 36 2 2 2 2" xfId="14347" xr:uid="{12EB9675-413D-4E40-BCFF-672C90461FF6}"/>
    <cellStyle name="Jegyzet 2 36 2 2 2_Volatility" xfId="14348" xr:uid="{E31541A5-F9D8-425F-A904-E9B6399CF6FD}"/>
    <cellStyle name="Jegyzet 2 36 2 2 3" xfId="14349" xr:uid="{9D6E21ED-E93A-4F6D-863E-F52758F0D821}"/>
    <cellStyle name="Jegyzet 2 36 2 2_Volatility" xfId="14350" xr:uid="{CCAEB397-99ED-4F26-9439-CB46F9878349}"/>
    <cellStyle name="Jegyzet 2 36 2 3" xfId="14351" xr:uid="{F17F06AE-34A4-445F-A85F-81E593CAAC57}"/>
    <cellStyle name="Jegyzet 2 36 2 3 2" xfId="14352" xr:uid="{AFBD88DF-206A-412B-A5F2-16C6D03410C5}"/>
    <cellStyle name="Jegyzet 2 36 2 3 2 2" xfId="14353" xr:uid="{58B01C9E-404F-4AC6-A645-0C5384F64177}"/>
    <cellStyle name="Jegyzet 2 36 2 3 2_Volatility" xfId="14354" xr:uid="{7898EB5B-F3F9-4D47-887D-72D5E08056F1}"/>
    <cellStyle name="Jegyzet 2 36 2 3 3" xfId="14355" xr:uid="{697D2F1E-B160-4011-970B-86978FEA20D8}"/>
    <cellStyle name="Jegyzet 2 36 2 3_Volatility" xfId="14356" xr:uid="{334EDC4F-461E-49DC-BC4A-5242F7AECF9E}"/>
    <cellStyle name="Jegyzet 2 36 2 4" xfId="14357" xr:uid="{FF196789-41D9-4B93-B444-DEB778F370E0}"/>
    <cellStyle name="Jegyzet 2 36 2 4 2" xfId="14358" xr:uid="{48D7F3B3-6A62-4E9D-A3FA-3ACA39AD6559}"/>
    <cellStyle name="Jegyzet 2 36 2 4_Volatility" xfId="14359" xr:uid="{9F560871-DEC8-48B3-B0FD-98543973CCDF}"/>
    <cellStyle name="Jegyzet 2 36 2 5" xfId="14360" xr:uid="{6DC16043-091E-463A-B64E-B295E4FC4027}"/>
    <cellStyle name="Jegyzet 2 36 2_Volatility" xfId="14361" xr:uid="{A42B66E2-8756-49C6-8E6C-C3670AEF1987}"/>
    <cellStyle name="Jegyzet 2 36 3" xfId="14362" xr:uid="{71E60ACC-BE47-4EA9-8988-F02A1CC0713D}"/>
    <cellStyle name="Jegyzet 2 36 3 2" xfId="14363" xr:uid="{59E23142-28C4-44E7-9E03-8B8BAB3992A1}"/>
    <cellStyle name="Jegyzet 2 36 3 2 2" xfId="14364" xr:uid="{8353F9A4-E043-4F4D-947D-831F51CB8D65}"/>
    <cellStyle name="Jegyzet 2 36 3 2_Volatility" xfId="14365" xr:uid="{28126CDC-FAAF-4528-BE46-9104E38848A3}"/>
    <cellStyle name="Jegyzet 2 36 3 3" xfId="14366" xr:uid="{6089D302-ED7C-4F5C-B9E0-AB748481C18D}"/>
    <cellStyle name="Jegyzet 2 36 3_Volatility" xfId="14367" xr:uid="{7F65F0B6-C3D5-47CD-80D3-C36C90DDB2B9}"/>
    <cellStyle name="Jegyzet 2 36 4" xfId="14368" xr:uid="{A69FF208-B661-4987-87B8-CD8D3A6F0BAB}"/>
    <cellStyle name="Jegyzet 2 36 4 2" xfId="14369" xr:uid="{5504AD38-E17D-491A-A008-8703FE1BE48B}"/>
    <cellStyle name="Jegyzet 2 36 4_Volatility" xfId="14370" xr:uid="{7AE1A58E-9099-4E08-ADCF-D5E5B0596C88}"/>
    <cellStyle name="Jegyzet 2 36 5" xfId="14371" xr:uid="{500E310A-8D5B-4301-BB18-5D51F0A49E3A}"/>
    <cellStyle name="Jegyzet 2 36_Volatility" xfId="14372" xr:uid="{2662E708-87EA-4A50-B378-24F04C64E0C3}"/>
    <cellStyle name="Jegyzet 2 37" xfId="14373" xr:uid="{861DF298-7E08-49FB-AF77-31B38D7632C0}"/>
    <cellStyle name="Jegyzet 2 37 2" xfId="14374" xr:uid="{1D216EC1-BA11-4138-A4B9-42A816FC4463}"/>
    <cellStyle name="Jegyzet 2 37 2 2" xfId="14375" xr:uid="{295F37A0-B855-4559-BCEE-E889A7915DC0}"/>
    <cellStyle name="Jegyzet 2 37 2 2 2" xfId="14376" xr:uid="{A3A7C0B2-6881-4CB8-9B64-21632B47F545}"/>
    <cellStyle name="Jegyzet 2 37 2 2 2 2" xfId="14377" xr:uid="{25724D84-AE5F-4459-808C-D299DA2EE484}"/>
    <cellStyle name="Jegyzet 2 37 2 2 2_Volatility" xfId="14378" xr:uid="{6F412BF5-564E-441E-9B53-0B463CB8A84B}"/>
    <cellStyle name="Jegyzet 2 37 2 2 3" xfId="14379" xr:uid="{2D38A9FB-CEF7-4F19-A30F-02C41452A69F}"/>
    <cellStyle name="Jegyzet 2 37 2 2_Volatility" xfId="14380" xr:uid="{18172C35-723C-4E90-88E2-1128FD176440}"/>
    <cellStyle name="Jegyzet 2 37 2 3" xfId="14381" xr:uid="{84401B16-267E-469E-8686-29AF271276DC}"/>
    <cellStyle name="Jegyzet 2 37 2 3 2" xfId="14382" xr:uid="{49B4470B-7E49-461A-9167-8833DC5F46E0}"/>
    <cellStyle name="Jegyzet 2 37 2 3 2 2" xfId="14383" xr:uid="{65CFD89D-517D-4780-BCB7-6564DF8C6B83}"/>
    <cellStyle name="Jegyzet 2 37 2 3 2_Volatility" xfId="14384" xr:uid="{85F3D88F-E8DD-4D7B-B839-FA6B810FA308}"/>
    <cellStyle name="Jegyzet 2 37 2 3 3" xfId="14385" xr:uid="{ECF292FB-8C2A-4A3E-84BF-58E1EC493EE3}"/>
    <cellStyle name="Jegyzet 2 37 2 3_Volatility" xfId="14386" xr:uid="{55632511-D475-4C91-9DFD-00406F451172}"/>
    <cellStyle name="Jegyzet 2 37 2 4" xfId="14387" xr:uid="{01662091-69E0-461A-9617-D52A348B998E}"/>
    <cellStyle name="Jegyzet 2 37 2 4 2" xfId="14388" xr:uid="{134990E6-7126-44C2-837E-C01C8115DC8D}"/>
    <cellStyle name="Jegyzet 2 37 2 4_Volatility" xfId="14389" xr:uid="{37E093E3-4724-4C8B-B932-82A248BFBCD7}"/>
    <cellStyle name="Jegyzet 2 37 2 5" xfId="14390" xr:uid="{2D546BC1-0A4A-45D1-84C0-B829852ED8EC}"/>
    <cellStyle name="Jegyzet 2 37 2_Volatility" xfId="14391" xr:uid="{D0AFD082-B0CB-4C46-A090-A1E11CAF7167}"/>
    <cellStyle name="Jegyzet 2 37 3" xfId="14392" xr:uid="{F637A39D-D6E9-4C89-80C9-69638A7B9CAE}"/>
    <cellStyle name="Jegyzet 2 37 3 2" xfId="14393" xr:uid="{46B1BD00-278D-4A94-8E27-D747E06AEB0F}"/>
    <cellStyle name="Jegyzet 2 37 3 2 2" xfId="14394" xr:uid="{B55523F5-7FAF-4060-9B16-04DD7FEC1E61}"/>
    <cellStyle name="Jegyzet 2 37 3 2_Volatility" xfId="14395" xr:uid="{3A3FA523-D336-435A-A67D-1027B5AA4068}"/>
    <cellStyle name="Jegyzet 2 37 3 3" xfId="14396" xr:uid="{8AE813B6-335A-421C-9944-36BA6AC2A91C}"/>
    <cellStyle name="Jegyzet 2 37 3_Volatility" xfId="14397" xr:uid="{04313E3D-490F-41B2-AAB1-56E2183B7EC4}"/>
    <cellStyle name="Jegyzet 2 37 4" xfId="14398" xr:uid="{525F5138-1890-4E48-8E71-F98D63611F25}"/>
    <cellStyle name="Jegyzet 2 37 4 2" xfId="14399" xr:uid="{013B2F76-943E-4E71-8666-74FE121460C6}"/>
    <cellStyle name="Jegyzet 2 37 4_Volatility" xfId="14400" xr:uid="{4F5C580B-ED87-492E-845B-7A20EA2AEA44}"/>
    <cellStyle name="Jegyzet 2 37 5" xfId="14401" xr:uid="{C6F9244D-907D-4E57-AD68-AEF6D68D2C43}"/>
    <cellStyle name="Jegyzet 2 37_Volatility" xfId="14402" xr:uid="{F45380BC-E3A8-4A95-8429-14B49F2E0631}"/>
    <cellStyle name="Jegyzet 2 38" xfId="14403" xr:uid="{63520CE8-1514-433A-A721-26CB0F06DA1A}"/>
    <cellStyle name="Jegyzet 2 38 2" xfId="14404" xr:uid="{76E3F2BE-D962-4145-8CBB-032E5E457957}"/>
    <cellStyle name="Jegyzet 2 38 2 2" xfId="14405" xr:uid="{B80317C7-AF46-4E04-983D-06006A389980}"/>
    <cellStyle name="Jegyzet 2 38 2 2 2" xfId="14406" xr:uid="{BE7ABC0D-3560-4843-9290-6672A1736128}"/>
    <cellStyle name="Jegyzet 2 38 2 2 2 2" xfId="14407" xr:uid="{28D1E503-E7DB-4C3E-B4D3-058DE4DEB055}"/>
    <cellStyle name="Jegyzet 2 38 2 2 2_Volatility" xfId="14408" xr:uid="{9C3D1A3A-955A-4D74-9FB7-5042BCCF49C0}"/>
    <cellStyle name="Jegyzet 2 38 2 2 3" xfId="14409" xr:uid="{5E8ED875-326F-4F40-A6E7-6C404A520DBE}"/>
    <cellStyle name="Jegyzet 2 38 2 2_Volatility" xfId="14410" xr:uid="{C1BF82DD-2399-40C4-BE58-AE827CC58E2D}"/>
    <cellStyle name="Jegyzet 2 38 2 3" xfId="14411" xr:uid="{87FCA7EA-C2E1-48B1-BE8E-B5782CB97403}"/>
    <cellStyle name="Jegyzet 2 38 2 3 2" xfId="14412" xr:uid="{64859B1A-4CDC-4E03-8C2A-255C2B1E4A3C}"/>
    <cellStyle name="Jegyzet 2 38 2 3 2 2" xfId="14413" xr:uid="{C054ABA4-2C20-4008-90BD-96B9FB5882AA}"/>
    <cellStyle name="Jegyzet 2 38 2 3 2_Volatility" xfId="14414" xr:uid="{FE809533-3426-4D00-B13B-EAAD62EC4B82}"/>
    <cellStyle name="Jegyzet 2 38 2 3 3" xfId="14415" xr:uid="{68BD9CD9-9CCC-4CF1-B4F3-B8988D7F4A93}"/>
    <cellStyle name="Jegyzet 2 38 2 3_Volatility" xfId="14416" xr:uid="{F424A270-BA5C-4811-92F1-6BAEF9AA6B91}"/>
    <cellStyle name="Jegyzet 2 38 2 4" xfId="14417" xr:uid="{C37F40C5-5E5D-4F33-8D5E-2FBA97D7ACC9}"/>
    <cellStyle name="Jegyzet 2 38 2 4 2" xfId="14418" xr:uid="{1FC823A4-F81C-4F25-9CF7-DFE81028D4D0}"/>
    <cellStyle name="Jegyzet 2 38 2 4_Volatility" xfId="14419" xr:uid="{59128FFA-2D78-431E-8479-CFADA63F40FC}"/>
    <cellStyle name="Jegyzet 2 38 2 5" xfId="14420" xr:uid="{6630BA8D-D4B9-4A8B-988E-9091BAE2EACD}"/>
    <cellStyle name="Jegyzet 2 38 2_Volatility" xfId="14421" xr:uid="{1595F588-D9BA-4C84-8FE6-36CC5BE2D0EB}"/>
    <cellStyle name="Jegyzet 2 38 3" xfId="14422" xr:uid="{86E439B5-6148-4FDC-8195-71E90640A905}"/>
    <cellStyle name="Jegyzet 2 38 3 2" xfId="14423" xr:uid="{1A616E98-0902-4F30-94A1-F778FBE8B683}"/>
    <cellStyle name="Jegyzet 2 38 3 2 2" xfId="14424" xr:uid="{84813D23-8447-403A-80E6-9DB5F71910E3}"/>
    <cellStyle name="Jegyzet 2 38 3 2_Volatility" xfId="14425" xr:uid="{8A8DC44E-79DE-4A7A-82F5-2A1A69B309D6}"/>
    <cellStyle name="Jegyzet 2 38 3 3" xfId="14426" xr:uid="{CEAAB060-6937-4961-83FF-F538BC2B20BF}"/>
    <cellStyle name="Jegyzet 2 38 3_Volatility" xfId="14427" xr:uid="{9438BDE8-25BF-4771-8517-62BC5AE318CA}"/>
    <cellStyle name="Jegyzet 2 38 4" xfId="14428" xr:uid="{38683766-63BF-4CD2-A894-60F0F381787F}"/>
    <cellStyle name="Jegyzet 2 38 4 2" xfId="14429" xr:uid="{A2BCDECE-AC52-4F59-90D6-1230B1F9D884}"/>
    <cellStyle name="Jegyzet 2 38 4_Volatility" xfId="14430" xr:uid="{FD492602-0FBF-46DE-80BA-B096F3998D33}"/>
    <cellStyle name="Jegyzet 2 38 5" xfId="14431" xr:uid="{1C5F28DB-085D-4F73-8BFE-2C423E807D08}"/>
    <cellStyle name="Jegyzet 2 38_Volatility" xfId="14432" xr:uid="{67A1BDE5-D71B-4523-AA69-95EFB50C7294}"/>
    <cellStyle name="Jegyzet 2 39" xfId="14433" xr:uid="{8CD4FC18-6366-44F9-BA1D-CA2FE988F83D}"/>
    <cellStyle name="Jegyzet 2 39 2" xfId="14434" xr:uid="{2CA12AB0-6168-4B01-8E66-3F9083A6BB62}"/>
    <cellStyle name="Jegyzet 2 39 2 2" xfId="14435" xr:uid="{CF69419D-C0E7-4803-9920-7A3D74D81CBF}"/>
    <cellStyle name="Jegyzet 2 39 2 2 2" xfId="14436" xr:uid="{7EEA53AD-2790-46DF-B45C-AA468BF8526D}"/>
    <cellStyle name="Jegyzet 2 39 2 2 2 2" xfId="14437" xr:uid="{6752680F-D614-40BD-9C80-47A09F27866D}"/>
    <cellStyle name="Jegyzet 2 39 2 2 2_Volatility" xfId="14438" xr:uid="{DEEB0C1B-74CF-49A1-B4DF-FADA5818F25B}"/>
    <cellStyle name="Jegyzet 2 39 2 2 3" xfId="14439" xr:uid="{EB9ADDB9-E22E-4166-BCC6-A0B3967CEF75}"/>
    <cellStyle name="Jegyzet 2 39 2 2_Volatility" xfId="14440" xr:uid="{2392B247-0343-4C75-9AB8-08AD2EBCAE0B}"/>
    <cellStyle name="Jegyzet 2 39 2 3" xfId="14441" xr:uid="{F24C9E33-AA34-4DD3-8637-788512220C36}"/>
    <cellStyle name="Jegyzet 2 39 2 3 2" xfId="14442" xr:uid="{016C79ED-F358-4B64-91B0-C82AF76ACB9E}"/>
    <cellStyle name="Jegyzet 2 39 2 3 2 2" xfId="14443" xr:uid="{040EB738-BB86-43C2-90BA-1735CEB97A3F}"/>
    <cellStyle name="Jegyzet 2 39 2 3 2_Volatility" xfId="14444" xr:uid="{BF268C03-D361-41F7-AC89-8E414A9BEE83}"/>
    <cellStyle name="Jegyzet 2 39 2 3 3" xfId="14445" xr:uid="{D315BCA4-89D5-469F-A59E-9860E761A1C1}"/>
    <cellStyle name="Jegyzet 2 39 2 3_Volatility" xfId="14446" xr:uid="{2F957411-7E27-469D-9F80-E3F834C11E44}"/>
    <cellStyle name="Jegyzet 2 39 2 4" xfId="14447" xr:uid="{F90F195C-1582-404C-BF10-C0E5B9F1A436}"/>
    <cellStyle name="Jegyzet 2 39 2 4 2" xfId="14448" xr:uid="{EC8B17C0-93C8-4F39-8D57-9C5F67DFA24C}"/>
    <cellStyle name="Jegyzet 2 39 2 4_Volatility" xfId="14449" xr:uid="{53E8A89F-FAE8-4516-A246-8B3B80910AAF}"/>
    <cellStyle name="Jegyzet 2 39 2 5" xfId="14450" xr:uid="{54E5BA23-10D3-4233-A043-2EADBC7BAEB4}"/>
    <cellStyle name="Jegyzet 2 39 2_Volatility" xfId="14451" xr:uid="{EEF2D640-C7CF-4649-8DAD-F0B45F6F0ABE}"/>
    <cellStyle name="Jegyzet 2 39 3" xfId="14452" xr:uid="{C2F372B4-D45F-406A-A09C-432339FDAC2B}"/>
    <cellStyle name="Jegyzet 2 39 3 2" xfId="14453" xr:uid="{598EB53A-8A4B-4328-AD24-2D02536F5BE7}"/>
    <cellStyle name="Jegyzet 2 39 3 2 2" xfId="14454" xr:uid="{76425586-7E67-4FB4-A41D-85E6C6FD8DAA}"/>
    <cellStyle name="Jegyzet 2 39 3 2_Volatility" xfId="14455" xr:uid="{54D834D2-D5C0-43E6-8EEB-7B2554A354EA}"/>
    <cellStyle name="Jegyzet 2 39 3 3" xfId="14456" xr:uid="{DF20EF15-F290-400F-9E3D-C5DAA45209D3}"/>
    <cellStyle name="Jegyzet 2 39 3_Volatility" xfId="14457" xr:uid="{C3EB45EC-D06E-48E6-A720-4AA0E5C49C76}"/>
    <cellStyle name="Jegyzet 2 39 4" xfId="14458" xr:uid="{8AFC6AF8-71C4-42AC-8C78-DC68A0F4DF61}"/>
    <cellStyle name="Jegyzet 2 39 4 2" xfId="14459" xr:uid="{C8FD082E-2CF3-4738-81FC-DC138EF5A014}"/>
    <cellStyle name="Jegyzet 2 39 4_Volatility" xfId="14460" xr:uid="{B35DC747-1C18-40B4-8B82-6326AE186087}"/>
    <cellStyle name="Jegyzet 2 39 5" xfId="14461" xr:uid="{FE40D758-94C5-4189-B298-9CCA69AAABD8}"/>
    <cellStyle name="Jegyzet 2 39_Volatility" xfId="14462" xr:uid="{9ECE1C8C-08E8-4624-8B9E-D45AE7AC8677}"/>
    <cellStyle name="Jegyzet 2 4" xfId="14463" xr:uid="{8AB6A27C-F5DB-4DBF-B8F1-6DF482209B49}"/>
    <cellStyle name="Jegyzet 2 4 2" xfId="14464" xr:uid="{70375C9C-72EF-4AFC-BCEE-290B3CCE047D}"/>
    <cellStyle name="Jegyzet 2 4 2 2" xfId="14465" xr:uid="{C1044F82-5A8B-461E-935D-5FC66820EDFA}"/>
    <cellStyle name="Jegyzet 2 4 2 2 2" xfId="14466" xr:uid="{0E7E2040-8E7B-4868-9668-CE33CD2E339B}"/>
    <cellStyle name="Jegyzet 2 4 2 2 2 2" xfId="14467" xr:uid="{75542B7C-FCC0-4DBB-BCEA-9AD243C85E0F}"/>
    <cellStyle name="Jegyzet 2 4 2 2 2_Volatility" xfId="14468" xr:uid="{377EE4A1-4549-4895-88C7-A6291EC2C3F7}"/>
    <cellStyle name="Jegyzet 2 4 2 2 3" xfId="14469" xr:uid="{34EE4AB4-510C-4694-BB47-D2CDA288B027}"/>
    <cellStyle name="Jegyzet 2 4 2 2_Volatility" xfId="14470" xr:uid="{F87E0D43-739F-4263-A73C-E2B5803EBB8F}"/>
    <cellStyle name="Jegyzet 2 4 2 3" xfId="14471" xr:uid="{FADF8A07-B7AD-4938-9AF9-30438BB04F7A}"/>
    <cellStyle name="Jegyzet 2 4 2 3 2" xfId="14472" xr:uid="{02DB5333-4B88-43DB-9527-B3492634DDC8}"/>
    <cellStyle name="Jegyzet 2 4 2 3 2 2" xfId="14473" xr:uid="{819624EC-EA54-4997-9CC6-141512B92FC2}"/>
    <cellStyle name="Jegyzet 2 4 2 3 2_Volatility" xfId="14474" xr:uid="{5E7803A7-E51A-42E0-967F-C7B6A717A0FB}"/>
    <cellStyle name="Jegyzet 2 4 2 3 3" xfId="14475" xr:uid="{C0B858C2-F75C-4952-972F-7EFC60F4919C}"/>
    <cellStyle name="Jegyzet 2 4 2 3_Volatility" xfId="14476" xr:uid="{53834B0A-E31B-47AA-99A1-FB7FDC1C1E3D}"/>
    <cellStyle name="Jegyzet 2 4 2 4" xfId="14477" xr:uid="{F10CFC39-D3F5-4AA8-8556-70A4CEFC8483}"/>
    <cellStyle name="Jegyzet 2 4 2 4 2" xfId="14478" xr:uid="{00C8EC6D-C13D-477E-81CD-5A4904F3B4CF}"/>
    <cellStyle name="Jegyzet 2 4 2 4_Volatility" xfId="14479" xr:uid="{D6383B81-37F8-4720-8D68-6A4A549C02D5}"/>
    <cellStyle name="Jegyzet 2 4 2 5" xfId="14480" xr:uid="{82B48FB9-2E48-4BCB-BAEB-9571C3DBB563}"/>
    <cellStyle name="Jegyzet 2 4 2_Volatility" xfId="14481" xr:uid="{7A4804BB-5DCC-4B59-9DAA-9C33AE58FCC2}"/>
    <cellStyle name="Jegyzet 2 4 3" xfId="14482" xr:uid="{EB690440-2565-4386-BD0E-895CE2932807}"/>
    <cellStyle name="Jegyzet 2 4 3 2" xfId="14483" xr:uid="{0F69227A-767D-45D7-ABDB-BB4262AC8A9E}"/>
    <cellStyle name="Jegyzet 2 4 3 2 2" xfId="14484" xr:uid="{1C6E732A-C986-404F-A43F-C32D8CB639C8}"/>
    <cellStyle name="Jegyzet 2 4 3 2_Volatility" xfId="14485" xr:uid="{3C602216-A00F-4850-A47E-7439BEB2A5D3}"/>
    <cellStyle name="Jegyzet 2 4 3 3" xfId="14486" xr:uid="{6DA93015-E7A7-46BB-9E42-0274A97CC8E3}"/>
    <cellStyle name="Jegyzet 2 4 3_Volatility" xfId="14487" xr:uid="{94830C6B-4B4F-499F-BEEF-30FBD2C24BFF}"/>
    <cellStyle name="Jegyzet 2 4 4" xfId="14488" xr:uid="{9E700407-E5D4-41A9-83CE-C788E2689B3D}"/>
    <cellStyle name="Jegyzet 2 4 4 2" xfId="14489" xr:uid="{67148A0F-8943-44E5-A31A-D6C13F64F3CE}"/>
    <cellStyle name="Jegyzet 2 4 4_Volatility" xfId="14490" xr:uid="{DB828107-A595-4B5B-A547-40A4FE25A249}"/>
    <cellStyle name="Jegyzet 2 4 5" xfId="14491" xr:uid="{55885585-432F-4658-8B2D-C4E437F9D362}"/>
    <cellStyle name="Jegyzet 2 4_Volatility" xfId="14492" xr:uid="{5B740AB5-704E-401E-920A-95B4C3933DA4}"/>
    <cellStyle name="Jegyzet 2 40" xfId="14493" xr:uid="{9C2912E4-3452-4792-A9CB-82A08A0BA9F0}"/>
    <cellStyle name="Jegyzet 2 40 2" xfId="14494" xr:uid="{F2107EF9-CF05-4978-B930-D2F2049B8496}"/>
    <cellStyle name="Jegyzet 2 40 2 2" xfId="14495" xr:uid="{13845005-8CE2-4E59-B854-6189CB11EFF2}"/>
    <cellStyle name="Jegyzet 2 40 2 2 2" xfId="14496" xr:uid="{BDDF095E-CD75-4ED7-A5F8-BFEC283A91BB}"/>
    <cellStyle name="Jegyzet 2 40 2 2 2 2" xfId="14497" xr:uid="{2FD3FB5C-B1F0-43C3-B364-0E5199EC543A}"/>
    <cellStyle name="Jegyzet 2 40 2 2 2_Volatility" xfId="14498" xr:uid="{A84075A7-7428-4E29-BF8D-B1909F8EC52C}"/>
    <cellStyle name="Jegyzet 2 40 2 2 3" xfId="14499" xr:uid="{5DD6418E-26A0-42FD-A28C-8CFDE282E2C6}"/>
    <cellStyle name="Jegyzet 2 40 2 2_Volatility" xfId="14500" xr:uid="{A999639D-CDF2-4777-9C8C-7F244C87CC1D}"/>
    <cellStyle name="Jegyzet 2 40 2 3" xfId="14501" xr:uid="{B3FE75C4-6378-427F-B332-1858B432C57F}"/>
    <cellStyle name="Jegyzet 2 40 2 3 2" xfId="14502" xr:uid="{2B82E93D-76D6-47BE-AE65-E9CAFE695912}"/>
    <cellStyle name="Jegyzet 2 40 2 3 2 2" xfId="14503" xr:uid="{F7B4514E-0491-492C-9146-D7488797374C}"/>
    <cellStyle name="Jegyzet 2 40 2 3 2_Volatility" xfId="14504" xr:uid="{A22E54CA-F0CA-4CD6-9666-313EBA878A63}"/>
    <cellStyle name="Jegyzet 2 40 2 3 3" xfId="14505" xr:uid="{B2D02A8C-C17F-4CD1-A6E7-94D65E553AE6}"/>
    <cellStyle name="Jegyzet 2 40 2 3_Volatility" xfId="14506" xr:uid="{C02670A4-806E-4A64-9772-F4F290EAC83E}"/>
    <cellStyle name="Jegyzet 2 40 2 4" xfId="14507" xr:uid="{FEA6A4FC-0B95-4C32-A6CB-A7BCCC6725C9}"/>
    <cellStyle name="Jegyzet 2 40 2 4 2" xfId="14508" xr:uid="{64B06D6E-262F-4988-B7D4-FB66DCCC46D7}"/>
    <cellStyle name="Jegyzet 2 40 2 4_Volatility" xfId="14509" xr:uid="{5AE04A43-D60C-447D-A9B2-7F01A6F958B3}"/>
    <cellStyle name="Jegyzet 2 40 2 5" xfId="14510" xr:uid="{87AEA132-60CF-4578-A562-C1D2C456E3B9}"/>
    <cellStyle name="Jegyzet 2 40 2_Volatility" xfId="14511" xr:uid="{82A15920-5AE5-4875-91FD-0EADEA122841}"/>
    <cellStyle name="Jegyzet 2 40 3" xfId="14512" xr:uid="{52552FFD-E3B4-4CDE-B8AC-E4F73A387386}"/>
    <cellStyle name="Jegyzet 2 40 3 2" xfId="14513" xr:uid="{B035FD69-BA72-4723-B1B3-269364FFEBF8}"/>
    <cellStyle name="Jegyzet 2 40 3 2 2" xfId="14514" xr:uid="{58A0F1D1-042E-450B-8179-07F794A41C74}"/>
    <cellStyle name="Jegyzet 2 40 3 2_Volatility" xfId="14515" xr:uid="{11844246-E182-4805-B68D-15070ACBC2E5}"/>
    <cellStyle name="Jegyzet 2 40 3 3" xfId="14516" xr:uid="{8DE74CD2-6C41-418B-BB19-34C2E8E926ED}"/>
    <cellStyle name="Jegyzet 2 40 3_Volatility" xfId="14517" xr:uid="{A5EF25AC-2486-4927-85EA-8CA36319C0E8}"/>
    <cellStyle name="Jegyzet 2 40 4" xfId="14518" xr:uid="{670D6CBE-9FD7-4022-A7DE-AF3A474C405F}"/>
    <cellStyle name="Jegyzet 2 40 4 2" xfId="14519" xr:uid="{28E852DF-95AD-414E-9831-4613F13EDAA6}"/>
    <cellStyle name="Jegyzet 2 40 4_Volatility" xfId="14520" xr:uid="{5BAAE079-659F-4EEF-A0C3-00B979283819}"/>
    <cellStyle name="Jegyzet 2 40 5" xfId="14521" xr:uid="{06A70F4E-9C1F-4BF0-A686-49A2956B0D50}"/>
    <cellStyle name="Jegyzet 2 40_Volatility" xfId="14522" xr:uid="{415EDD60-29B5-4D01-9C19-B15E03EC4F73}"/>
    <cellStyle name="Jegyzet 2 41" xfId="14523" xr:uid="{D6A1DAFB-E10A-48D4-AC22-B40861F75D67}"/>
    <cellStyle name="Jegyzet 2 41 2" xfId="14524" xr:uid="{61FDFECA-5C51-4F2B-9227-972B638A9FD8}"/>
    <cellStyle name="Jegyzet 2 41 2 2" xfId="14525" xr:uid="{585B9B60-A168-4F58-94A7-1F7D520D4BBD}"/>
    <cellStyle name="Jegyzet 2 41 2 2 2" xfId="14526" xr:uid="{B0321AD9-11DF-461B-9B62-18040A93AD66}"/>
    <cellStyle name="Jegyzet 2 41 2 2 2 2" xfId="14527" xr:uid="{EB11AB73-6D98-4B31-AE62-7DD513EF824F}"/>
    <cellStyle name="Jegyzet 2 41 2 2 2_Volatility" xfId="14528" xr:uid="{DB1A9521-3C6E-4D91-9866-D12E5C7153AE}"/>
    <cellStyle name="Jegyzet 2 41 2 2 3" xfId="14529" xr:uid="{BD166ECE-F354-465D-9558-B3843B49F30B}"/>
    <cellStyle name="Jegyzet 2 41 2 2_Volatility" xfId="14530" xr:uid="{D97A736C-16BD-4745-8280-B57141702F2C}"/>
    <cellStyle name="Jegyzet 2 41 2 3" xfId="14531" xr:uid="{E4B3BFB6-CB93-49DF-961D-81A22079AAE5}"/>
    <cellStyle name="Jegyzet 2 41 2 3 2" xfId="14532" xr:uid="{049BAE2B-EC02-4509-9E67-60AF3FB4F0DC}"/>
    <cellStyle name="Jegyzet 2 41 2 3 2 2" xfId="14533" xr:uid="{0CA99806-F50C-4C06-A675-E98006C46101}"/>
    <cellStyle name="Jegyzet 2 41 2 3 2_Volatility" xfId="14534" xr:uid="{41CF8BCD-A13F-4CFA-B8C4-93D0936E6231}"/>
    <cellStyle name="Jegyzet 2 41 2 3 3" xfId="14535" xr:uid="{B8004014-F89C-45EB-9251-AD0C3C246FA0}"/>
    <cellStyle name="Jegyzet 2 41 2 3_Volatility" xfId="14536" xr:uid="{E4A4B3D1-4FB6-4F0A-9403-A24F7F9EC742}"/>
    <cellStyle name="Jegyzet 2 41 2 4" xfId="14537" xr:uid="{A45337D4-9726-4210-A0AA-3082DE8170BB}"/>
    <cellStyle name="Jegyzet 2 41 2 4 2" xfId="14538" xr:uid="{79DE181A-299D-488A-B317-7AD0B07C0C54}"/>
    <cellStyle name="Jegyzet 2 41 2 4_Volatility" xfId="14539" xr:uid="{E17AEA41-9097-4CC3-8CC0-1A8B67C16FEA}"/>
    <cellStyle name="Jegyzet 2 41 2 5" xfId="14540" xr:uid="{AA1F0859-9A44-40F3-AB62-80B8D931BC22}"/>
    <cellStyle name="Jegyzet 2 41 2_Volatility" xfId="14541" xr:uid="{6909A6A8-1E29-4E25-9839-5C5663DDD060}"/>
    <cellStyle name="Jegyzet 2 41 3" xfId="14542" xr:uid="{E74E93D9-0CCC-4832-956B-22A795A1FA35}"/>
    <cellStyle name="Jegyzet 2 41 3 2" xfId="14543" xr:uid="{8FEE71FC-E6F9-4EE0-9050-E1ED73630959}"/>
    <cellStyle name="Jegyzet 2 41 3 2 2" xfId="14544" xr:uid="{0F1F8F98-E695-4265-861C-8063F04F4356}"/>
    <cellStyle name="Jegyzet 2 41 3 2_Volatility" xfId="14545" xr:uid="{906EC04E-3C56-4AD0-B9B5-79369ECAD9FB}"/>
    <cellStyle name="Jegyzet 2 41 3 3" xfId="14546" xr:uid="{36EC562F-FC81-4CD5-9FA6-B16277610D28}"/>
    <cellStyle name="Jegyzet 2 41 3_Volatility" xfId="14547" xr:uid="{B6CBF974-B343-4F2D-9515-BA732DB1F86E}"/>
    <cellStyle name="Jegyzet 2 41 4" xfId="14548" xr:uid="{D3522907-ADF3-4ECE-AEB4-B37B51CB9431}"/>
    <cellStyle name="Jegyzet 2 41 4 2" xfId="14549" xr:uid="{A99C14BE-8528-4CA8-BCBB-C2A4A79E187C}"/>
    <cellStyle name="Jegyzet 2 41 4_Volatility" xfId="14550" xr:uid="{53A4DCDE-5B46-46CC-89F9-DB0738E1C89D}"/>
    <cellStyle name="Jegyzet 2 41 5" xfId="14551" xr:uid="{271671D1-FC87-4924-91BE-385EF51EFFCC}"/>
    <cellStyle name="Jegyzet 2 41_Volatility" xfId="14552" xr:uid="{6D3000C4-CFF0-4E18-99F7-FE4993FB9902}"/>
    <cellStyle name="Jegyzet 2 42" xfId="14553" xr:uid="{5E3A9BB2-2D35-41E2-9E05-D2807FF6150D}"/>
    <cellStyle name="Jegyzet 2 42 2" xfId="14554" xr:uid="{7662B783-CC41-4878-B863-29ED8E5DAACA}"/>
    <cellStyle name="Jegyzet 2 42 2 2" xfId="14555" xr:uid="{1597B9B7-055F-4440-BD81-AE3D90C7D677}"/>
    <cellStyle name="Jegyzet 2 42 2 2 2" xfId="14556" xr:uid="{7AAEBE59-DD04-48E8-800C-B5DBB4E6EFBF}"/>
    <cellStyle name="Jegyzet 2 42 2 2 2 2" xfId="14557" xr:uid="{EAE61E24-5384-4FDE-9698-CAA0BEA9D0C3}"/>
    <cellStyle name="Jegyzet 2 42 2 2 2_Volatility" xfId="14558" xr:uid="{CD8FAC7D-4286-44E4-987D-DFE33F192049}"/>
    <cellStyle name="Jegyzet 2 42 2 2 3" xfId="14559" xr:uid="{545FB6FD-5A90-4C3B-A268-70657480D7CD}"/>
    <cellStyle name="Jegyzet 2 42 2 2_Volatility" xfId="14560" xr:uid="{661DC943-FC6A-4D0D-BE75-5A17EB5B2AB7}"/>
    <cellStyle name="Jegyzet 2 42 2 3" xfId="14561" xr:uid="{FEA9D66A-8912-41E4-9891-26CD5F2D07B4}"/>
    <cellStyle name="Jegyzet 2 42 2 3 2" xfId="14562" xr:uid="{1429B666-1C1E-474C-A56E-A2C70E78E7CC}"/>
    <cellStyle name="Jegyzet 2 42 2 3 2 2" xfId="14563" xr:uid="{B86BFE73-30CE-4C69-865F-F131B2AC5311}"/>
    <cellStyle name="Jegyzet 2 42 2 3 2_Volatility" xfId="14564" xr:uid="{C2BE3591-0CF5-4F73-B2D3-F8AA3AF2C370}"/>
    <cellStyle name="Jegyzet 2 42 2 3 3" xfId="14565" xr:uid="{8A33CD4E-22B1-4E0B-B852-3499F5545199}"/>
    <cellStyle name="Jegyzet 2 42 2 3_Volatility" xfId="14566" xr:uid="{64599C08-3131-4C03-B0AC-D76B72E01E7E}"/>
    <cellStyle name="Jegyzet 2 42 2 4" xfId="14567" xr:uid="{6AC8CBE1-7F33-42F5-9791-C5E37004B5E1}"/>
    <cellStyle name="Jegyzet 2 42 2 4 2" xfId="14568" xr:uid="{14BE0985-54A6-4389-B6F6-3EBF3169198F}"/>
    <cellStyle name="Jegyzet 2 42 2 4_Volatility" xfId="14569" xr:uid="{8FDDD8F1-262C-4360-92BF-3596D1D421AA}"/>
    <cellStyle name="Jegyzet 2 42 2 5" xfId="14570" xr:uid="{B3B7C1A0-FA77-4DC2-A109-0B28D58DBE59}"/>
    <cellStyle name="Jegyzet 2 42 2_Volatility" xfId="14571" xr:uid="{5FC1873C-72A9-46E0-A3B2-96ADBB964703}"/>
    <cellStyle name="Jegyzet 2 42 3" xfId="14572" xr:uid="{80188DA9-400E-4694-AEFA-C288AB39C427}"/>
    <cellStyle name="Jegyzet 2 42 3 2" xfId="14573" xr:uid="{E4028232-4EF7-41B6-9085-EF4090F25EA1}"/>
    <cellStyle name="Jegyzet 2 42 3 2 2" xfId="14574" xr:uid="{BF334D1E-D4E0-44ED-B1A6-F296CB242F01}"/>
    <cellStyle name="Jegyzet 2 42 3 2_Volatility" xfId="14575" xr:uid="{5219927A-81A2-42EC-BDF8-0E59D09FF0A7}"/>
    <cellStyle name="Jegyzet 2 42 3 3" xfId="14576" xr:uid="{2F124CA4-C642-4EF1-93B8-CFE998DDD00A}"/>
    <cellStyle name="Jegyzet 2 42 3_Volatility" xfId="14577" xr:uid="{9E1A5FFF-83E7-4150-8AF0-B35E34029BEF}"/>
    <cellStyle name="Jegyzet 2 42 4" xfId="14578" xr:uid="{70F5B66A-4979-4B74-B40C-F1879C0688F9}"/>
    <cellStyle name="Jegyzet 2 42 4 2" xfId="14579" xr:uid="{664BAAF2-8353-46A7-9435-E47B1C1FD38C}"/>
    <cellStyle name="Jegyzet 2 42 4_Volatility" xfId="14580" xr:uid="{7EDB6177-5034-46E0-858D-ABE2F9681D5B}"/>
    <cellStyle name="Jegyzet 2 42 5" xfId="14581" xr:uid="{3503344C-5743-47C2-B955-D24B624EDA0D}"/>
    <cellStyle name="Jegyzet 2 42_Volatility" xfId="14582" xr:uid="{1336F240-3150-4A58-A744-42E93EBBEC64}"/>
    <cellStyle name="Jegyzet 2 43" xfId="14583" xr:uid="{A83448A9-CABA-4E5F-8FDC-3045DE4CAB6A}"/>
    <cellStyle name="Jegyzet 2 43 2" xfId="14584" xr:uid="{3970DFE5-2568-403E-856B-A3EEEF5D9954}"/>
    <cellStyle name="Jegyzet 2 43 2 2" xfId="14585" xr:uid="{5E98FD92-A07D-4971-99FC-59030B7850F7}"/>
    <cellStyle name="Jegyzet 2 43 2 2 2" xfId="14586" xr:uid="{3ACB8733-0794-4F6B-BACF-24BAA45D8830}"/>
    <cellStyle name="Jegyzet 2 43 2 2 2 2" xfId="14587" xr:uid="{0883BAC1-DDD5-4045-9B47-382EB91AE471}"/>
    <cellStyle name="Jegyzet 2 43 2 2 2_Volatility" xfId="14588" xr:uid="{049A92E2-EC63-4FCD-A99E-D8599754CE69}"/>
    <cellStyle name="Jegyzet 2 43 2 2 3" xfId="14589" xr:uid="{0F9D4CF6-B676-488E-AFC8-728EF1188987}"/>
    <cellStyle name="Jegyzet 2 43 2 2_Volatility" xfId="14590" xr:uid="{2FDCDB11-57BA-4221-A872-56EA6C8DE21D}"/>
    <cellStyle name="Jegyzet 2 43 2 3" xfId="14591" xr:uid="{C7FBBCCA-60A9-451E-B396-2BF0419EE18F}"/>
    <cellStyle name="Jegyzet 2 43 2 3 2" xfId="14592" xr:uid="{CA943460-6158-4CB8-9D87-44156129A889}"/>
    <cellStyle name="Jegyzet 2 43 2 3 2 2" xfId="14593" xr:uid="{F8A0E48A-6546-4D71-A36F-A673C2678FF1}"/>
    <cellStyle name="Jegyzet 2 43 2 3 2_Volatility" xfId="14594" xr:uid="{3FBCA3CF-4451-49ED-966D-FE3DEF4FE38A}"/>
    <cellStyle name="Jegyzet 2 43 2 3 3" xfId="14595" xr:uid="{761EC5C0-A0D7-4D8E-BD76-915CDBA36603}"/>
    <cellStyle name="Jegyzet 2 43 2 3_Volatility" xfId="14596" xr:uid="{FD2AE979-F6B1-49C7-BEA5-C6B179A4219B}"/>
    <cellStyle name="Jegyzet 2 43 2 4" xfId="14597" xr:uid="{DEE44C2B-EED6-4D3E-9078-A1F0F2D8DB56}"/>
    <cellStyle name="Jegyzet 2 43 2 4 2" xfId="14598" xr:uid="{B753BDD9-D228-4D6D-BCBF-E5EEA68B392C}"/>
    <cellStyle name="Jegyzet 2 43 2 4_Volatility" xfId="14599" xr:uid="{20D46829-BDAF-4EC5-AFB5-A0C8EEFEA14F}"/>
    <cellStyle name="Jegyzet 2 43 2 5" xfId="14600" xr:uid="{F6B9F3F1-410A-4047-9EDC-3DBFAC0ABA8A}"/>
    <cellStyle name="Jegyzet 2 43 2_Volatility" xfId="14601" xr:uid="{68080A83-552B-4882-B4C1-06CDA8F86B23}"/>
    <cellStyle name="Jegyzet 2 43 3" xfId="14602" xr:uid="{24644FF5-7395-44B1-B563-7952B31223DC}"/>
    <cellStyle name="Jegyzet 2 43 3 2" xfId="14603" xr:uid="{7F757E12-36EE-4997-8A53-3ADE89DB4D60}"/>
    <cellStyle name="Jegyzet 2 43 3 2 2" xfId="14604" xr:uid="{F59C48D1-BBC3-4DF3-996A-8BA01F3217FB}"/>
    <cellStyle name="Jegyzet 2 43 3 2_Volatility" xfId="14605" xr:uid="{5D69F1F8-23BC-4245-BED9-2A45268FDC85}"/>
    <cellStyle name="Jegyzet 2 43 3 3" xfId="14606" xr:uid="{9BB5D145-394C-4EFD-9CC9-12E17889064A}"/>
    <cellStyle name="Jegyzet 2 43 3_Volatility" xfId="14607" xr:uid="{E88BF892-3C41-486B-BE84-983B909A7A47}"/>
    <cellStyle name="Jegyzet 2 43 4" xfId="14608" xr:uid="{FA59512F-3919-4289-9457-E6C11114095E}"/>
    <cellStyle name="Jegyzet 2 43 4 2" xfId="14609" xr:uid="{5404FC06-DB3C-405D-B920-6809A9FE4A99}"/>
    <cellStyle name="Jegyzet 2 43 4_Volatility" xfId="14610" xr:uid="{396219A6-4A72-4547-A172-07A49F9A99BA}"/>
    <cellStyle name="Jegyzet 2 43 5" xfId="14611" xr:uid="{CC7D8F9F-67DE-4163-A65C-9FBE9A0ECEBE}"/>
    <cellStyle name="Jegyzet 2 43_Volatility" xfId="14612" xr:uid="{B297401E-AB86-4664-A1B0-21C7BDB57ECF}"/>
    <cellStyle name="Jegyzet 2 44" xfId="14613" xr:uid="{23980433-FC77-4C09-BC6B-1CADA194A5FB}"/>
    <cellStyle name="Jegyzet 2 44 2" xfId="14614" xr:uid="{2004F77A-1A91-4880-8590-188D38D267EB}"/>
    <cellStyle name="Jegyzet 2 44 2 2" xfId="14615" xr:uid="{EFBF99B3-4BA9-419B-B237-29C6521A859A}"/>
    <cellStyle name="Jegyzet 2 44 2 2 2" xfId="14616" xr:uid="{AE761C4F-AAF5-464E-A0BD-9D6A9A0D5193}"/>
    <cellStyle name="Jegyzet 2 44 2 2 2 2" xfId="14617" xr:uid="{1E179028-8755-4DA5-91D1-7816D2D975C9}"/>
    <cellStyle name="Jegyzet 2 44 2 2 2_Volatility" xfId="14618" xr:uid="{CA852C2F-DD73-4C8A-B35C-10784725BCF8}"/>
    <cellStyle name="Jegyzet 2 44 2 2 3" xfId="14619" xr:uid="{EE1F7D68-EDC0-4A6E-A0BD-BE31AEE65952}"/>
    <cellStyle name="Jegyzet 2 44 2 2_Volatility" xfId="14620" xr:uid="{B34B5073-32E1-47E2-81F9-E207142BC76D}"/>
    <cellStyle name="Jegyzet 2 44 2 3" xfId="14621" xr:uid="{52774631-98E4-4423-AE89-4AB4BF5A3FD8}"/>
    <cellStyle name="Jegyzet 2 44 2 3 2" xfId="14622" xr:uid="{A9DA0443-9061-44B2-A727-495947DBFE4C}"/>
    <cellStyle name="Jegyzet 2 44 2 3 2 2" xfId="14623" xr:uid="{58B8B52D-3C88-462D-9F71-E703BFAC59D8}"/>
    <cellStyle name="Jegyzet 2 44 2 3 2_Volatility" xfId="14624" xr:uid="{6BCF7A92-E3D9-4044-9343-A9690F6F2E0F}"/>
    <cellStyle name="Jegyzet 2 44 2 3 3" xfId="14625" xr:uid="{DC181525-4ABD-448F-9E96-DF329C7E7C11}"/>
    <cellStyle name="Jegyzet 2 44 2 3_Volatility" xfId="14626" xr:uid="{B4C6867D-3F01-4FA9-9918-27A9643D9608}"/>
    <cellStyle name="Jegyzet 2 44 2 4" xfId="14627" xr:uid="{27C88CE5-5C00-4CDD-9308-61E0239C90C4}"/>
    <cellStyle name="Jegyzet 2 44 2 4 2" xfId="14628" xr:uid="{510FE158-CC1E-456A-8347-74A0D9987096}"/>
    <cellStyle name="Jegyzet 2 44 2 4_Volatility" xfId="14629" xr:uid="{499A3B4D-F9CA-464D-BDD4-5B1F9DD63F52}"/>
    <cellStyle name="Jegyzet 2 44 2 5" xfId="14630" xr:uid="{EB94D9A8-B146-491F-87AC-4F4DE0622BCD}"/>
    <cellStyle name="Jegyzet 2 44 2_Volatility" xfId="14631" xr:uid="{ABF1970F-59A2-46F2-A6AE-5BAC636BD853}"/>
    <cellStyle name="Jegyzet 2 44 3" xfId="14632" xr:uid="{CC52B54F-4AE0-4E1D-8962-35313B61E30D}"/>
    <cellStyle name="Jegyzet 2 44 3 2" xfId="14633" xr:uid="{C0A9824E-D1B2-45BD-AA76-D63CB16132E8}"/>
    <cellStyle name="Jegyzet 2 44 3 2 2" xfId="14634" xr:uid="{AF8C8630-FB23-4319-949E-47243CE6B0F2}"/>
    <cellStyle name="Jegyzet 2 44 3 2_Volatility" xfId="14635" xr:uid="{0E6D92D2-A2A4-4997-845A-F5FDE4A6F5A4}"/>
    <cellStyle name="Jegyzet 2 44 3 3" xfId="14636" xr:uid="{4FF93EA3-B072-4826-9C33-A03CA72523E1}"/>
    <cellStyle name="Jegyzet 2 44 3_Volatility" xfId="14637" xr:uid="{02D493D2-252D-48A8-9A56-0FEE1BF5DBE0}"/>
    <cellStyle name="Jegyzet 2 44 4" xfId="14638" xr:uid="{87385CCE-C3F0-4757-89DE-F222A4113BE6}"/>
    <cellStyle name="Jegyzet 2 44 4 2" xfId="14639" xr:uid="{7AEF8D8E-61C0-48E4-A807-CEFE8E2EBD1A}"/>
    <cellStyle name="Jegyzet 2 44 4_Volatility" xfId="14640" xr:uid="{FAE423A5-3C80-4545-A29B-08B02840B656}"/>
    <cellStyle name="Jegyzet 2 44 5" xfId="14641" xr:uid="{1C86C26F-CDAE-4201-A3B6-AE840749C14D}"/>
    <cellStyle name="Jegyzet 2 44_Volatility" xfId="14642" xr:uid="{917B9E24-455B-40AC-962D-B7B261226A99}"/>
    <cellStyle name="Jegyzet 2 45" xfId="14643" xr:uid="{676F369C-10B2-436A-8E50-78525971552F}"/>
    <cellStyle name="Jegyzet 2 45 2" xfId="14644" xr:uid="{0A30F601-F4C8-4687-879E-11B1E7D38EB5}"/>
    <cellStyle name="Jegyzet 2 45 2 2" xfId="14645" xr:uid="{25570CE8-B020-4EC6-9051-FCE93214B8B5}"/>
    <cellStyle name="Jegyzet 2 45 2 2 2" xfId="14646" xr:uid="{860E72C2-7F27-498A-BA27-7D4BA0107928}"/>
    <cellStyle name="Jegyzet 2 45 2 2 2 2" xfId="14647" xr:uid="{773D77A4-89A2-45F1-BAB9-BA89EC3331F6}"/>
    <cellStyle name="Jegyzet 2 45 2 2 2_Volatility" xfId="14648" xr:uid="{E2C09B05-7AF7-4ED0-8BBC-4E97B901D849}"/>
    <cellStyle name="Jegyzet 2 45 2 2 3" xfId="14649" xr:uid="{BD1DA3EE-E542-4961-B5F3-C3C8F50605A5}"/>
    <cellStyle name="Jegyzet 2 45 2 2_Volatility" xfId="14650" xr:uid="{D54C3D5D-E2C4-4B60-8D14-F0F38DC593E4}"/>
    <cellStyle name="Jegyzet 2 45 2 3" xfId="14651" xr:uid="{7ACAD358-5160-4A50-81EB-C01D831BF8CF}"/>
    <cellStyle name="Jegyzet 2 45 2 3 2" xfId="14652" xr:uid="{52DC16B6-6B99-4A16-98BD-0749BCED40DB}"/>
    <cellStyle name="Jegyzet 2 45 2 3 2 2" xfId="14653" xr:uid="{BD5782B9-35B9-47A4-A557-3BB1019E2BF3}"/>
    <cellStyle name="Jegyzet 2 45 2 3 2_Volatility" xfId="14654" xr:uid="{EFAFE1A6-7F7C-448C-80AA-A48ACB62D7CD}"/>
    <cellStyle name="Jegyzet 2 45 2 3 3" xfId="14655" xr:uid="{929E4823-025A-4E4D-8F67-1C3070987E4B}"/>
    <cellStyle name="Jegyzet 2 45 2 3_Volatility" xfId="14656" xr:uid="{31E9A5D0-FC14-43F3-8C5A-D9032A6926BE}"/>
    <cellStyle name="Jegyzet 2 45 2 4" xfId="14657" xr:uid="{25B23045-9E93-49D2-B8A5-0C3B874C7F42}"/>
    <cellStyle name="Jegyzet 2 45 2 4 2" xfId="14658" xr:uid="{13B77BA2-F6A9-45D5-8DF7-A3694ABEE261}"/>
    <cellStyle name="Jegyzet 2 45 2 4_Volatility" xfId="14659" xr:uid="{BFA39C01-7335-4613-9271-45C79505D37C}"/>
    <cellStyle name="Jegyzet 2 45 2 5" xfId="14660" xr:uid="{E72873E3-9BC2-43BA-8AA2-4B3FB339E39E}"/>
    <cellStyle name="Jegyzet 2 45 2_Volatility" xfId="14661" xr:uid="{5D7C87C6-465C-4269-A9DF-A627BF2BC5D3}"/>
    <cellStyle name="Jegyzet 2 45 3" xfId="14662" xr:uid="{5E7D9E8A-2DDF-4947-A839-684FE681D538}"/>
    <cellStyle name="Jegyzet 2 45 3 2" xfId="14663" xr:uid="{7DA78ACD-E744-4969-BF3A-81E0D2E9C35F}"/>
    <cellStyle name="Jegyzet 2 45 3 2 2" xfId="14664" xr:uid="{0C9F1C46-1ED1-41B7-AB4A-6A7403313609}"/>
    <cellStyle name="Jegyzet 2 45 3 2_Volatility" xfId="14665" xr:uid="{04C774FF-D38D-4D78-A596-1783D560E113}"/>
    <cellStyle name="Jegyzet 2 45 3 3" xfId="14666" xr:uid="{1ED98248-3A7B-4FDB-A328-A516FC848A8D}"/>
    <cellStyle name="Jegyzet 2 45 3_Volatility" xfId="14667" xr:uid="{C69D43E3-6FE2-47F4-B05C-395433DFDB4E}"/>
    <cellStyle name="Jegyzet 2 45 4" xfId="14668" xr:uid="{406C4E01-9EDF-422A-B3B3-DB3E87772E2C}"/>
    <cellStyle name="Jegyzet 2 45 4 2" xfId="14669" xr:uid="{6C507BE4-E863-439C-A3F3-3DF5B3C4E24B}"/>
    <cellStyle name="Jegyzet 2 45 4_Volatility" xfId="14670" xr:uid="{E625B833-646A-481B-BE3E-906F876EC024}"/>
    <cellStyle name="Jegyzet 2 45 5" xfId="14671" xr:uid="{0D25A5B4-BA47-4770-AADD-5617553B5FD8}"/>
    <cellStyle name="Jegyzet 2 45_Volatility" xfId="14672" xr:uid="{145A90FB-3483-49BB-B483-E57AB50EE9FC}"/>
    <cellStyle name="Jegyzet 2 46" xfId="14673" xr:uid="{341962EB-F867-4731-98BE-826EF5CD5560}"/>
    <cellStyle name="Jegyzet 2 46 2" xfId="14674" xr:uid="{9FCACF6E-0D54-493E-8B95-87C0B9C48B6E}"/>
    <cellStyle name="Jegyzet 2 46 2 2" xfId="14675" xr:uid="{F4963C8E-2B50-4600-9A97-8CA022B4E761}"/>
    <cellStyle name="Jegyzet 2 46 2 2 2" xfId="14676" xr:uid="{CF58CC12-9C55-4170-8A4D-03EABE5D6620}"/>
    <cellStyle name="Jegyzet 2 46 2 2 2 2" xfId="14677" xr:uid="{F2C86486-7D79-42D5-913F-78D9DEDF90E3}"/>
    <cellStyle name="Jegyzet 2 46 2 2 2_Volatility" xfId="14678" xr:uid="{3770A2DA-088E-40F2-84B3-249E0C5DB97D}"/>
    <cellStyle name="Jegyzet 2 46 2 2 3" xfId="14679" xr:uid="{15029AC1-6CAD-4E55-9600-43F5F2B8ACBA}"/>
    <cellStyle name="Jegyzet 2 46 2 2_Volatility" xfId="14680" xr:uid="{F6AD0F3C-D72F-43BA-9FC4-449F912F4300}"/>
    <cellStyle name="Jegyzet 2 46 2 3" xfId="14681" xr:uid="{19A1EE02-25CF-48AC-BAC2-562E50D7B164}"/>
    <cellStyle name="Jegyzet 2 46 2 3 2" xfId="14682" xr:uid="{52857781-4CA2-4734-9D01-38BAAFED1CD8}"/>
    <cellStyle name="Jegyzet 2 46 2 3 2 2" xfId="14683" xr:uid="{1DA136C5-E63B-4D09-AA67-1DA2B819718A}"/>
    <cellStyle name="Jegyzet 2 46 2 3 2_Volatility" xfId="14684" xr:uid="{2AC533F7-E212-4A23-86D7-96598E871E23}"/>
    <cellStyle name="Jegyzet 2 46 2 3 3" xfId="14685" xr:uid="{EEDB56AB-F494-48C7-BECA-CC04FB763E17}"/>
    <cellStyle name="Jegyzet 2 46 2 3_Volatility" xfId="14686" xr:uid="{BC7D16B1-5589-4E47-87AF-C7C9D9221F42}"/>
    <cellStyle name="Jegyzet 2 46 2 4" xfId="14687" xr:uid="{0F8D114C-0C6D-4BD3-A7BE-5734D1CDD4A5}"/>
    <cellStyle name="Jegyzet 2 46 2 4 2" xfId="14688" xr:uid="{79A84527-0C8F-4913-A666-C4D1E916EC94}"/>
    <cellStyle name="Jegyzet 2 46 2 4_Volatility" xfId="14689" xr:uid="{E29F64AF-E623-4730-B28F-ED5401E66F65}"/>
    <cellStyle name="Jegyzet 2 46 2 5" xfId="14690" xr:uid="{7B04F690-5476-46F7-93E0-6726EC5E5E27}"/>
    <cellStyle name="Jegyzet 2 46 2_Volatility" xfId="14691" xr:uid="{1BCF9C61-23B3-48BB-AC08-F8624DDBDF64}"/>
    <cellStyle name="Jegyzet 2 46 3" xfId="14692" xr:uid="{5D6652F0-9679-462C-9F05-E83275D24C49}"/>
    <cellStyle name="Jegyzet 2 46 3 2" xfId="14693" xr:uid="{7B86A5EF-B4E2-45BD-9CAA-C0F2F5F1E0E7}"/>
    <cellStyle name="Jegyzet 2 46 3 2 2" xfId="14694" xr:uid="{6A47623C-3A16-40DD-98C8-789C2C16FA6B}"/>
    <cellStyle name="Jegyzet 2 46 3 2_Volatility" xfId="14695" xr:uid="{DF843278-0914-47AF-A63A-FE3036409424}"/>
    <cellStyle name="Jegyzet 2 46 3 3" xfId="14696" xr:uid="{3ACAEBE2-5E41-426F-A81E-DF4DEB3EC604}"/>
    <cellStyle name="Jegyzet 2 46 3_Volatility" xfId="14697" xr:uid="{458600EF-118E-42B1-AB61-F0BBE2D4570E}"/>
    <cellStyle name="Jegyzet 2 46 4" xfId="14698" xr:uid="{F902F6F2-4D63-4218-9F0F-99979DB4A169}"/>
    <cellStyle name="Jegyzet 2 46 4 2" xfId="14699" xr:uid="{19D1D371-22BF-4B19-A7A6-048D24E56C27}"/>
    <cellStyle name="Jegyzet 2 46 4_Volatility" xfId="14700" xr:uid="{A04C6393-BBD2-4BDC-B64A-8E0B67AFAABC}"/>
    <cellStyle name="Jegyzet 2 46 5" xfId="14701" xr:uid="{B012C922-E6B2-48A5-8A61-F28F6712405B}"/>
    <cellStyle name="Jegyzet 2 46_Volatility" xfId="14702" xr:uid="{64C18D3D-9BC2-4611-890A-38D8886E0E11}"/>
    <cellStyle name="Jegyzet 2 47" xfId="14703" xr:uid="{8BB0BCB2-9303-4DD8-B4B8-2989BF772BB4}"/>
    <cellStyle name="Jegyzet 2 47 2" xfId="14704" xr:uid="{443CFC6E-50F6-4B47-A3C2-B6C40060F634}"/>
    <cellStyle name="Jegyzet 2 47 2 2" xfId="14705" xr:uid="{58D13A09-E54B-4342-9336-F20C4E95BA5D}"/>
    <cellStyle name="Jegyzet 2 47 2 2 2" xfId="14706" xr:uid="{0F383C11-E951-4E2A-9A3E-4F3C8BCEBF6F}"/>
    <cellStyle name="Jegyzet 2 47 2 2_Volatility" xfId="14707" xr:uid="{FA780480-E581-4879-BE54-EC673921E7A5}"/>
    <cellStyle name="Jegyzet 2 47 2 3" xfId="14708" xr:uid="{703167F2-470B-4042-9FCA-F2EB7FFF540C}"/>
    <cellStyle name="Jegyzet 2 47 2_Volatility" xfId="14709" xr:uid="{AD36ACA8-669B-451E-895A-E3E06E773902}"/>
    <cellStyle name="Jegyzet 2 47 3" xfId="14710" xr:uid="{36A3953B-EA68-4579-9CE0-6959F5731E5C}"/>
    <cellStyle name="Jegyzet 2 47 3 2" xfId="14711" xr:uid="{0AF7D0AC-0A31-46FD-BE0B-308ED0544199}"/>
    <cellStyle name="Jegyzet 2 47 3 2 2" xfId="14712" xr:uid="{DBE329FC-1DE6-4278-AC13-B257AA899644}"/>
    <cellStyle name="Jegyzet 2 47 3 2_Volatility" xfId="14713" xr:uid="{63487D99-E24D-4A9D-B6DC-41B7497C745E}"/>
    <cellStyle name="Jegyzet 2 47 3 3" xfId="14714" xr:uid="{E65F46A3-D577-4A0D-9459-605783449ABE}"/>
    <cellStyle name="Jegyzet 2 47 3_Volatility" xfId="14715" xr:uid="{65CB619B-0FB2-42C5-8943-E074846DADC0}"/>
    <cellStyle name="Jegyzet 2 47 4" xfId="14716" xr:uid="{4D69C3AD-8F06-42E3-96CE-8F0592B3DD32}"/>
    <cellStyle name="Jegyzet 2 47 4 2" xfId="14717" xr:uid="{2E3AB7BE-3E41-44FD-B427-BBE3105521AF}"/>
    <cellStyle name="Jegyzet 2 47 4_Volatility" xfId="14718" xr:uid="{4B176C46-E43B-4EA9-A281-62DA1039C769}"/>
    <cellStyle name="Jegyzet 2 47 5" xfId="14719" xr:uid="{D00AA81B-E82C-4F82-9942-193FD130D18C}"/>
    <cellStyle name="Jegyzet 2 47_Volatility" xfId="14720" xr:uid="{A2983086-A92F-4E5C-AF7B-C9D8DA0C7A6F}"/>
    <cellStyle name="Jegyzet 2 48" xfId="14721" xr:uid="{B25D0616-FCB2-4A08-8117-15CC733B0812}"/>
    <cellStyle name="Jegyzet 2 48 2" xfId="14722" xr:uid="{93A58ABF-3408-444C-BE2F-ADA110048630}"/>
    <cellStyle name="Jegyzet 2 48 2 2" xfId="14723" xr:uid="{B1C9BD76-77AF-4A4D-B49E-4D2A30B67EF3}"/>
    <cellStyle name="Jegyzet 2 48 2_Volatility" xfId="14724" xr:uid="{2544B5C0-416B-4E26-B9FA-85C6E0EA8EEB}"/>
    <cellStyle name="Jegyzet 2 48 3" xfId="14725" xr:uid="{E34D9D93-2DB8-4B8A-8DF9-78076F9F5026}"/>
    <cellStyle name="Jegyzet 2 48_Volatility" xfId="14726" xr:uid="{B9A26B35-99BE-49DA-8186-6C1AC4128AD1}"/>
    <cellStyle name="Jegyzet 2 49" xfId="14727" xr:uid="{B8587B49-8AE3-4480-8183-E3A9558E6ACF}"/>
    <cellStyle name="Jegyzet 2 49 2" xfId="14728" xr:uid="{24A66AD7-2925-44F6-88C3-A2C5B025297E}"/>
    <cellStyle name="Jegyzet 2 49_Volatility" xfId="14729" xr:uid="{E54E6DF9-07AA-4307-946B-2B74B06AB120}"/>
    <cellStyle name="Jegyzet 2 5" xfId="14730" xr:uid="{3A2551FB-5763-4CF4-8CAC-7AF3BA9462AB}"/>
    <cellStyle name="Jegyzet 2 5 2" xfId="14731" xr:uid="{95CF4F20-4DEB-4947-A088-0C1375F6AC08}"/>
    <cellStyle name="Jegyzet 2 5 2 2" xfId="14732" xr:uid="{04961C87-1386-4205-AD2E-2A1C73DE1DC2}"/>
    <cellStyle name="Jegyzet 2 5 2 2 2" xfId="14733" xr:uid="{7E434A78-532C-431D-B327-7E353B2CAC3D}"/>
    <cellStyle name="Jegyzet 2 5 2 2 2 2" xfId="14734" xr:uid="{5C775720-1C2D-4C19-87A5-07B24CAF9C43}"/>
    <cellStyle name="Jegyzet 2 5 2 2 2_Volatility" xfId="14735" xr:uid="{362AAA4A-0832-42D2-B380-6CE4265AF932}"/>
    <cellStyle name="Jegyzet 2 5 2 2 3" xfId="14736" xr:uid="{48D84426-7F23-43D2-A2C5-A8A55BC5D7F9}"/>
    <cellStyle name="Jegyzet 2 5 2 2_Volatility" xfId="14737" xr:uid="{4228AB55-2FA7-44A1-AC7C-290CC44E9BE3}"/>
    <cellStyle name="Jegyzet 2 5 2 3" xfId="14738" xr:uid="{95A51412-CCBE-4ADA-8DE2-959071DC963E}"/>
    <cellStyle name="Jegyzet 2 5 2 3 2" xfId="14739" xr:uid="{403B33C6-E686-4A10-B6D8-32AF8C17B6FD}"/>
    <cellStyle name="Jegyzet 2 5 2 3 2 2" xfId="14740" xr:uid="{65225BA8-EFBC-4670-9630-D4020E327E1E}"/>
    <cellStyle name="Jegyzet 2 5 2 3 2_Volatility" xfId="14741" xr:uid="{75892785-AB48-45BF-81EA-84000224AAE4}"/>
    <cellStyle name="Jegyzet 2 5 2 3 3" xfId="14742" xr:uid="{26470D56-7FAB-4E87-97B0-77E946DA09B9}"/>
    <cellStyle name="Jegyzet 2 5 2 3_Volatility" xfId="14743" xr:uid="{ECEE70B3-0A11-4FA6-847B-780E4FDCCA46}"/>
    <cellStyle name="Jegyzet 2 5 2 4" xfId="14744" xr:uid="{2199EBCD-492B-400C-B18D-211D21C56D88}"/>
    <cellStyle name="Jegyzet 2 5 2 4 2" xfId="14745" xr:uid="{6E312F16-35BC-48DF-B84A-0F49B6E112E8}"/>
    <cellStyle name="Jegyzet 2 5 2 4_Volatility" xfId="14746" xr:uid="{418D6A67-1BF0-4E0A-934B-3760B5B40B79}"/>
    <cellStyle name="Jegyzet 2 5 2 5" xfId="14747" xr:uid="{D4284226-1808-42D4-AC01-AE94F5CCF3CE}"/>
    <cellStyle name="Jegyzet 2 5 2_Volatility" xfId="14748" xr:uid="{7882CB8F-C522-452C-A948-A0E4921D16B0}"/>
    <cellStyle name="Jegyzet 2 5 3" xfId="14749" xr:uid="{B17A8BDE-F362-4DF5-AB6E-FCAC7DD876AC}"/>
    <cellStyle name="Jegyzet 2 5 3 2" xfId="14750" xr:uid="{57C0292F-D24D-46D0-B6DA-EB5AEA6C91AB}"/>
    <cellStyle name="Jegyzet 2 5 3 2 2" xfId="14751" xr:uid="{76E172DD-9237-470A-8F00-F18B711B8C88}"/>
    <cellStyle name="Jegyzet 2 5 3 2_Volatility" xfId="14752" xr:uid="{62192E87-B0B7-4DAB-A66F-253B5F10917E}"/>
    <cellStyle name="Jegyzet 2 5 3 3" xfId="14753" xr:uid="{1A2D912A-099A-44F5-A75A-FAEF4AEFC6D2}"/>
    <cellStyle name="Jegyzet 2 5 3_Volatility" xfId="14754" xr:uid="{C9516F78-ECB6-410F-A400-87EA123FD3D2}"/>
    <cellStyle name="Jegyzet 2 5 4" xfId="14755" xr:uid="{E88228AC-1C2B-427F-8BFE-CD0C9064D500}"/>
    <cellStyle name="Jegyzet 2 5 4 2" xfId="14756" xr:uid="{CE52F0A1-4B73-4CDC-85DE-8ADC1FF44D7F}"/>
    <cellStyle name="Jegyzet 2 5 4_Volatility" xfId="14757" xr:uid="{4CA0D275-BB97-4BA3-9038-4CD11BC37DE3}"/>
    <cellStyle name="Jegyzet 2 5 5" xfId="14758" xr:uid="{AC9A4C03-32A9-42EF-967E-BA40EF47DDA9}"/>
    <cellStyle name="Jegyzet 2 5_Volatility" xfId="14759" xr:uid="{C1268415-03D2-4F58-9366-7CDD86500989}"/>
    <cellStyle name="Jegyzet 2 50" xfId="14760" xr:uid="{88225155-E5C0-474E-8E67-78602E1A3541}"/>
    <cellStyle name="Jegyzet 2 6" xfId="14761" xr:uid="{3796CE6B-71E9-44AA-804C-FF9C334C8B32}"/>
    <cellStyle name="Jegyzet 2 6 2" xfId="14762" xr:uid="{C79DF70B-27D5-43F2-A6BF-083C8A6B9596}"/>
    <cellStyle name="Jegyzet 2 6 2 2" xfId="14763" xr:uid="{9F991AFA-402E-4B9B-BB83-286EE7D05584}"/>
    <cellStyle name="Jegyzet 2 6 2 2 2" xfId="14764" xr:uid="{FEC0DDE2-BC7A-4DC5-93BE-19F570DC85B8}"/>
    <cellStyle name="Jegyzet 2 6 2 2 2 2" xfId="14765" xr:uid="{EB07B788-4BB8-4846-B2C3-CE9E4D1121D7}"/>
    <cellStyle name="Jegyzet 2 6 2 2 2_Volatility" xfId="14766" xr:uid="{219ED6E1-FA25-4792-9134-968EB58245CE}"/>
    <cellStyle name="Jegyzet 2 6 2 2 3" xfId="14767" xr:uid="{6A603D70-8516-43F5-9FDC-7F38450D64AD}"/>
    <cellStyle name="Jegyzet 2 6 2 2_Volatility" xfId="14768" xr:uid="{FA9EBDF4-51ED-4DEF-9E27-995A6D125394}"/>
    <cellStyle name="Jegyzet 2 6 2 3" xfId="14769" xr:uid="{4804BC80-6663-4FAF-ADEF-A525525D65DB}"/>
    <cellStyle name="Jegyzet 2 6 2 3 2" xfId="14770" xr:uid="{8450AF03-201B-4525-AA3A-7DA56CF34E39}"/>
    <cellStyle name="Jegyzet 2 6 2 3 2 2" xfId="14771" xr:uid="{032A2E60-3D15-4A6F-BC41-306A3791BB8D}"/>
    <cellStyle name="Jegyzet 2 6 2 3 2_Volatility" xfId="14772" xr:uid="{F87F8038-B54A-4D39-9140-2FC1F891285E}"/>
    <cellStyle name="Jegyzet 2 6 2 3 3" xfId="14773" xr:uid="{2342066A-8566-401D-8615-1D7D997556CF}"/>
    <cellStyle name="Jegyzet 2 6 2 3_Volatility" xfId="14774" xr:uid="{028F1668-9647-4F9C-9C09-CDE144276AD1}"/>
    <cellStyle name="Jegyzet 2 6 2 4" xfId="14775" xr:uid="{405C7AF6-5F5C-4C25-B647-929F24A78F43}"/>
    <cellStyle name="Jegyzet 2 6 2 4 2" xfId="14776" xr:uid="{14FF4F2B-9D0F-4EB3-8A98-F5E4036203A3}"/>
    <cellStyle name="Jegyzet 2 6 2 4_Volatility" xfId="14777" xr:uid="{F2866FB7-33A9-4E19-9E89-D865201AEC06}"/>
    <cellStyle name="Jegyzet 2 6 2 5" xfId="14778" xr:uid="{8764AF11-D68D-4AB5-8345-8E2904F9C542}"/>
    <cellStyle name="Jegyzet 2 6 2_Volatility" xfId="14779" xr:uid="{06435730-4EC6-4798-98F7-241675DA278C}"/>
    <cellStyle name="Jegyzet 2 6 3" xfId="14780" xr:uid="{5D59A59B-6708-4FF3-9A30-B05DDAEBA509}"/>
    <cellStyle name="Jegyzet 2 6 3 2" xfId="14781" xr:uid="{6B05987A-9D2C-4938-BA8C-9353DAD9ED72}"/>
    <cellStyle name="Jegyzet 2 6 3 2 2" xfId="14782" xr:uid="{2593927F-ED42-4B39-95DF-BE888A04A141}"/>
    <cellStyle name="Jegyzet 2 6 3 2_Volatility" xfId="14783" xr:uid="{F8D76424-5422-4CF2-8C27-C6502A32ECEF}"/>
    <cellStyle name="Jegyzet 2 6 3 3" xfId="14784" xr:uid="{F47731CF-1877-4EBA-8923-B72613D0F521}"/>
    <cellStyle name="Jegyzet 2 6 3_Volatility" xfId="14785" xr:uid="{7C57CC66-B7F2-4352-BC86-DA45968DB904}"/>
    <cellStyle name="Jegyzet 2 6 4" xfId="14786" xr:uid="{E35F7629-EE73-4D1A-A199-962DD5394645}"/>
    <cellStyle name="Jegyzet 2 6 4 2" xfId="14787" xr:uid="{6ACE5E13-3F44-4DC0-B848-79D38804ED4C}"/>
    <cellStyle name="Jegyzet 2 6 4_Volatility" xfId="14788" xr:uid="{A1281A06-5A11-4D7A-8884-64D719D92BAA}"/>
    <cellStyle name="Jegyzet 2 6 5" xfId="14789" xr:uid="{99BB2768-66B5-4FE4-B7E6-7561FD064037}"/>
    <cellStyle name="Jegyzet 2 6_Volatility" xfId="14790" xr:uid="{B0B95F1E-2091-4935-8F5A-2AB96E01BC53}"/>
    <cellStyle name="Jegyzet 2 7" xfId="14791" xr:uid="{BD5C71A8-00FB-4726-AB30-68DA253AAD7A}"/>
    <cellStyle name="Jegyzet 2 7 2" xfId="14792" xr:uid="{677467C0-1E13-40B9-B037-6804E124B655}"/>
    <cellStyle name="Jegyzet 2 7 2 2" xfId="14793" xr:uid="{69579A6B-9E57-4BE7-AE1D-4B02690CA6E5}"/>
    <cellStyle name="Jegyzet 2 7 2 2 2" xfId="14794" xr:uid="{9D1EF094-5927-45BA-A8E5-DCEA2E1AD009}"/>
    <cellStyle name="Jegyzet 2 7 2 2 2 2" xfId="14795" xr:uid="{D8C0A44B-DC4C-4D8D-AB00-51E179D44C5C}"/>
    <cellStyle name="Jegyzet 2 7 2 2 2_Volatility" xfId="14796" xr:uid="{BD0F482E-121B-4E77-9860-D44449BF6049}"/>
    <cellStyle name="Jegyzet 2 7 2 2 3" xfId="14797" xr:uid="{56C4CF6A-0680-4A95-B890-D733701AA644}"/>
    <cellStyle name="Jegyzet 2 7 2 2_Volatility" xfId="14798" xr:uid="{116C6C6D-05C8-42BC-87D8-4FF468F44FBB}"/>
    <cellStyle name="Jegyzet 2 7 2 3" xfId="14799" xr:uid="{974808AE-85CD-4D77-9689-AB98BFBCFE94}"/>
    <cellStyle name="Jegyzet 2 7 2 3 2" xfId="14800" xr:uid="{89B5ED9F-6FF5-4E49-B8E1-A5C70783F4B8}"/>
    <cellStyle name="Jegyzet 2 7 2 3 2 2" xfId="14801" xr:uid="{DACE3883-DD82-4AE2-882A-3EE91C85BDD2}"/>
    <cellStyle name="Jegyzet 2 7 2 3 2_Volatility" xfId="14802" xr:uid="{7B2E7B29-765F-4676-A58C-B1987E47B5D6}"/>
    <cellStyle name="Jegyzet 2 7 2 3 3" xfId="14803" xr:uid="{55C94EB5-21D2-4DC3-A6CD-068DFEA9D998}"/>
    <cellStyle name="Jegyzet 2 7 2 3_Volatility" xfId="14804" xr:uid="{5FEDC475-38DD-460E-96E9-3092048A13B1}"/>
    <cellStyle name="Jegyzet 2 7 2 4" xfId="14805" xr:uid="{197FBAC4-1D1B-42D1-9937-4488D903E6F3}"/>
    <cellStyle name="Jegyzet 2 7 2 4 2" xfId="14806" xr:uid="{7F6301C8-82CE-4FE1-B810-AF9C5A83A351}"/>
    <cellStyle name="Jegyzet 2 7 2 4_Volatility" xfId="14807" xr:uid="{7DBFD6F7-01A6-492E-814C-C67572C93E6B}"/>
    <cellStyle name="Jegyzet 2 7 2 5" xfId="14808" xr:uid="{F27A59C3-6D86-499D-B339-C160352E7199}"/>
    <cellStyle name="Jegyzet 2 7 2_Volatility" xfId="14809" xr:uid="{B5702DDB-A67A-4767-B50A-4EFEF71D470D}"/>
    <cellStyle name="Jegyzet 2 7 3" xfId="14810" xr:uid="{6CF53970-7FC0-48BC-B5CC-BC63F7DC6486}"/>
    <cellStyle name="Jegyzet 2 7 3 2" xfId="14811" xr:uid="{64723661-F31B-4DD6-8EC5-23FE37BA20D7}"/>
    <cellStyle name="Jegyzet 2 7 3 2 2" xfId="14812" xr:uid="{50E7730E-FCE8-4C82-B3C4-D67F47DCD705}"/>
    <cellStyle name="Jegyzet 2 7 3 2_Volatility" xfId="14813" xr:uid="{EC0DC724-0F1E-4E4F-9A6E-C28616BAC422}"/>
    <cellStyle name="Jegyzet 2 7 3 3" xfId="14814" xr:uid="{D34389A6-7F9D-4C37-BE3B-AED0B205AE31}"/>
    <cellStyle name="Jegyzet 2 7 3_Volatility" xfId="14815" xr:uid="{0A105AD1-0877-4831-BB3E-FCB48A651750}"/>
    <cellStyle name="Jegyzet 2 7 4" xfId="14816" xr:uid="{6659E639-5725-4B4E-908F-7AB3176F41E9}"/>
    <cellStyle name="Jegyzet 2 7 4 2" xfId="14817" xr:uid="{4B743540-0064-433C-A929-4BDA0166A964}"/>
    <cellStyle name="Jegyzet 2 7 4_Volatility" xfId="14818" xr:uid="{63249021-425E-4E65-A3DF-1C9DBB274EAC}"/>
    <cellStyle name="Jegyzet 2 7 5" xfId="14819" xr:uid="{BB4D2575-251A-4557-8747-8198BE269A25}"/>
    <cellStyle name="Jegyzet 2 7_Volatility" xfId="14820" xr:uid="{EDFF0A78-CA5E-4810-9E3B-CB91D49D012D}"/>
    <cellStyle name="Jegyzet 2 8" xfId="14821" xr:uid="{A15AE2EE-E8EB-45C0-8D45-DC8AC7F979F0}"/>
    <cellStyle name="Jegyzet 2 8 2" xfId="14822" xr:uid="{4AEF444E-9AC4-4384-A104-442700FD7D2F}"/>
    <cellStyle name="Jegyzet 2 8 2 2" xfId="14823" xr:uid="{2FDD7029-BBBD-4703-BC79-78F358245BDE}"/>
    <cellStyle name="Jegyzet 2 8 2 2 2" xfId="14824" xr:uid="{CD78014B-DEB5-42D2-A13E-C9692DCF141A}"/>
    <cellStyle name="Jegyzet 2 8 2 2 2 2" xfId="14825" xr:uid="{0A42E801-B1A4-4093-8DA3-E5BD9817BD20}"/>
    <cellStyle name="Jegyzet 2 8 2 2 2_Volatility" xfId="14826" xr:uid="{5FFF075F-411D-4ADD-9D37-CBDA1087D444}"/>
    <cellStyle name="Jegyzet 2 8 2 2 3" xfId="14827" xr:uid="{E9E560DB-5AE2-469A-8553-0C57E1D6F166}"/>
    <cellStyle name="Jegyzet 2 8 2 2_Volatility" xfId="14828" xr:uid="{65B3ADEF-6C46-475E-8C98-A9CF87DA9D89}"/>
    <cellStyle name="Jegyzet 2 8 2 3" xfId="14829" xr:uid="{4C5CCF8A-2C80-41DC-93A2-0EBD272BC57B}"/>
    <cellStyle name="Jegyzet 2 8 2 3 2" xfId="14830" xr:uid="{0B0C7D6D-E9D8-421E-9BA7-4A8B22102FF1}"/>
    <cellStyle name="Jegyzet 2 8 2 3 2 2" xfId="14831" xr:uid="{E842BFEF-B942-4F8C-BD53-F2CEC5A2176B}"/>
    <cellStyle name="Jegyzet 2 8 2 3 2_Volatility" xfId="14832" xr:uid="{34C7AE8C-3373-4AAA-80DF-FCADEC67C40D}"/>
    <cellStyle name="Jegyzet 2 8 2 3 3" xfId="14833" xr:uid="{5C89EAB5-C7B6-4738-B0B6-B018FA88D614}"/>
    <cellStyle name="Jegyzet 2 8 2 3_Volatility" xfId="14834" xr:uid="{FCF99E83-1BF7-4DA8-81DB-5206826AE6AE}"/>
    <cellStyle name="Jegyzet 2 8 2 4" xfId="14835" xr:uid="{5D15F596-C80E-4F1C-B272-F605695EB5D6}"/>
    <cellStyle name="Jegyzet 2 8 2 4 2" xfId="14836" xr:uid="{47A49C30-CB86-43BA-8C48-916E1FBB45BE}"/>
    <cellStyle name="Jegyzet 2 8 2 4_Volatility" xfId="14837" xr:uid="{45BF9526-D152-464A-ABB9-1E54AC90950D}"/>
    <cellStyle name="Jegyzet 2 8 2 5" xfId="14838" xr:uid="{A5D37029-BE11-4E85-9822-C55D01F975D1}"/>
    <cellStyle name="Jegyzet 2 8 2_Volatility" xfId="14839" xr:uid="{B38FBD46-9C23-4353-9BB8-2426E942089B}"/>
    <cellStyle name="Jegyzet 2 8 3" xfId="14840" xr:uid="{6C7512D3-194B-48BE-B47A-EA8435733795}"/>
    <cellStyle name="Jegyzet 2 8 3 2" xfId="14841" xr:uid="{F1B3F7C5-29CE-4963-9ECF-2BD013740C16}"/>
    <cellStyle name="Jegyzet 2 8 3 2 2" xfId="14842" xr:uid="{9E1CF1EB-CEF1-452B-9A81-EFDA35116174}"/>
    <cellStyle name="Jegyzet 2 8 3 2_Volatility" xfId="14843" xr:uid="{8426D1AF-EA96-490C-B907-E974538FFE70}"/>
    <cellStyle name="Jegyzet 2 8 3 3" xfId="14844" xr:uid="{DEA8397D-4E37-4D63-8C1E-DE5A855F4768}"/>
    <cellStyle name="Jegyzet 2 8 3_Volatility" xfId="14845" xr:uid="{A0EC1B01-13A4-4A4E-A6BB-E233BBBA130A}"/>
    <cellStyle name="Jegyzet 2 8 4" xfId="14846" xr:uid="{60B0E091-84DD-4130-80D3-35607A68BB5A}"/>
    <cellStyle name="Jegyzet 2 8 4 2" xfId="14847" xr:uid="{F97E0520-B427-4205-A6DA-942FFCE8D9BE}"/>
    <cellStyle name="Jegyzet 2 8 4_Volatility" xfId="14848" xr:uid="{67A12192-77C5-4E56-BC0E-19417DE52D03}"/>
    <cellStyle name="Jegyzet 2 8 5" xfId="14849" xr:uid="{27E9F835-7BF2-4DA0-A5E8-9EB758E246AA}"/>
    <cellStyle name="Jegyzet 2 8_Volatility" xfId="14850" xr:uid="{EA31E14F-C67B-404B-AA67-4843A55059EF}"/>
    <cellStyle name="Jegyzet 2 9" xfId="14851" xr:uid="{3D420143-230D-4372-837D-DF128445F057}"/>
    <cellStyle name="Jegyzet 2 9 2" xfId="14852" xr:uid="{13FBECE0-BA4B-4F35-A881-8AA265B211AD}"/>
    <cellStyle name="Jegyzet 2 9 2 2" xfId="14853" xr:uid="{2FC1E32C-1A81-4A81-8FD9-2530E56E1E5E}"/>
    <cellStyle name="Jegyzet 2 9 2 2 2" xfId="14854" xr:uid="{05381F22-8E71-4958-A54B-93D2F3A34317}"/>
    <cellStyle name="Jegyzet 2 9 2 2 2 2" xfId="14855" xr:uid="{92545656-4954-4953-AF06-0BAC222ED753}"/>
    <cellStyle name="Jegyzet 2 9 2 2 2_Volatility" xfId="14856" xr:uid="{E33D9076-DB9B-448E-B5FC-77F7BA437367}"/>
    <cellStyle name="Jegyzet 2 9 2 2 3" xfId="14857" xr:uid="{CCB81657-E64D-48AC-B77A-65D3D765E940}"/>
    <cellStyle name="Jegyzet 2 9 2 2_Volatility" xfId="14858" xr:uid="{CD52EC8E-B17E-4E88-8ADC-419AC7D77DE7}"/>
    <cellStyle name="Jegyzet 2 9 2 3" xfId="14859" xr:uid="{9CA23F06-3E64-4F8E-80A7-3A39575F2A23}"/>
    <cellStyle name="Jegyzet 2 9 2 3 2" xfId="14860" xr:uid="{28F5B103-4C53-4CC8-851C-9BD36B7A1AAD}"/>
    <cellStyle name="Jegyzet 2 9 2 3 2 2" xfId="14861" xr:uid="{9682C840-556C-48D8-A5AB-DF820D82ECD0}"/>
    <cellStyle name="Jegyzet 2 9 2 3 2_Volatility" xfId="14862" xr:uid="{87D97C31-31B4-4443-88E9-411DF3B62605}"/>
    <cellStyle name="Jegyzet 2 9 2 3 3" xfId="14863" xr:uid="{56F95783-D604-4EFE-AD19-92BBE8AB7C49}"/>
    <cellStyle name="Jegyzet 2 9 2 3_Volatility" xfId="14864" xr:uid="{CC6E62E4-9458-49FB-916F-C9E8CC775873}"/>
    <cellStyle name="Jegyzet 2 9 2 4" xfId="14865" xr:uid="{49C456E5-2AA7-436A-AFFB-C0E93359B0A0}"/>
    <cellStyle name="Jegyzet 2 9 2 4 2" xfId="14866" xr:uid="{3F44BC2C-E9B7-43A8-AAFB-BFCD21E4F18F}"/>
    <cellStyle name="Jegyzet 2 9 2 4_Volatility" xfId="14867" xr:uid="{46D780EB-0B4D-4BFB-965D-367A074B70DE}"/>
    <cellStyle name="Jegyzet 2 9 2 5" xfId="14868" xr:uid="{F63F6E62-7BD8-49CB-9185-69CB5B13D264}"/>
    <cellStyle name="Jegyzet 2 9 2_Volatility" xfId="14869" xr:uid="{29596211-9E87-41B7-B54A-8B47C0DE772C}"/>
    <cellStyle name="Jegyzet 2 9 3" xfId="14870" xr:uid="{F83BA7ED-F56F-429A-B189-BFAFC2638CEA}"/>
    <cellStyle name="Jegyzet 2 9 3 2" xfId="14871" xr:uid="{70F37F6D-A4F6-4FE9-8660-45ED05DAB6F5}"/>
    <cellStyle name="Jegyzet 2 9 3 2 2" xfId="14872" xr:uid="{325F7744-FEED-487C-86F2-1D27E3E1D9DA}"/>
    <cellStyle name="Jegyzet 2 9 3 2_Volatility" xfId="14873" xr:uid="{C74518F5-87F4-417C-A78C-7D0FF3ECA7E5}"/>
    <cellStyle name="Jegyzet 2 9 3 3" xfId="14874" xr:uid="{7047ABE9-D14E-4864-850D-275B7591CDCA}"/>
    <cellStyle name="Jegyzet 2 9 3_Volatility" xfId="14875" xr:uid="{32632003-BF94-430C-9FF6-F8E8EABCDCE2}"/>
    <cellStyle name="Jegyzet 2 9 4" xfId="14876" xr:uid="{B539D0BF-8710-4EB6-AB27-B49DD567604F}"/>
    <cellStyle name="Jegyzet 2 9 4 2" xfId="14877" xr:uid="{7308DC45-E77A-470A-BF33-D9AB31F82827}"/>
    <cellStyle name="Jegyzet 2 9 4_Volatility" xfId="14878" xr:uid="{5EB2355C-6239-49C2-ADE9-95190BCD8357}"/>
    <cellStyle name="Jegyzet 2 9 5" xfId="14879" xr:uid="{831DB978-CDBF-402A-B87B-C01D5047C290}"/>
    <cellStyle name="Jegyzet 2 9_Volatility" xfId="14880" xr:uid="{C1886AE1-B115-4D81-82F5-5D8B59B7B09E}"/>
    <cellStyle name="Jegyzet 2_Volatility" xfId="14881" xr:uid="{C7BD0F23-A503-45F4-894B-F129DD98B344}"/>
    <cellStyle name="Jegyzet 3" xfId="14882" xr:uid="{1E7AD969-E5D2-4249-BBBE-FEAEA6C17EBE}"/>
    <cellStyle name="Jegyzet 3 2" xfId="14883" xr:uid="{B1A57E4C-AED4-4BC9-9750-9DCEDA783A3D}"/>
    <cellStyle name="Jegyzet 3 2 2" xfId="14884" xr:uid="{39D94C81-45AD-48E8-9900-7DB880E050DE}"/>
    <cellStyle name="Jegyzet 3 2_Volatility" xfId="14885" xr:uid="{8E51DC4E-D69D-4BB2-8123-ACED0A59B2B5}"/>
    <cellStyle name="Jegyzet 3 3" xfId="14886" xr:uid="{8BCFE220-1A74-44CC-911D-A71A24797AAB}"/>
    <cellStyle name="Jegyzet 3_Volatility" xfId="14887" xr:uid="{AD7D27FE-2CC7-4418-834E-C944B82866D5}"/>
    <cellStyle name="Jegyzet 4" xfId="14888" xr:uid="{F1DC41B2-2F7C-484B-9BC6-98B7C59D306D}"/>
    <cellStyle name="Jegyzet 4 2" xfId="14889" xr:uid="{D18FC50F-9461-42AF-B6CB-DB302B90B85D}"/>
    <cellStyle name="Jegyzet 4_Volatility" xfId="14890" xr:uid="{74994458-7533-4165-AD94-06EB6054F810}"/>
    <cellStyle name="Jegyzet_Volatility" xfId="14891" xr:uid="{D0B82540-E763-4EFF-BD9A-DC2C8922DE7A}"/>
    <cellStyle name="Jelölőszín (1)" xfId="14892" xr:uid="{FDFB41CB-5831-4F27-90D0-9AA4AAE5FBC5}"/>
    <cellStyle name="Jelölőszín (2)" xfId="14893" xr:uid="{05DAD128-EEF8-422B-A307-74C30C4D8F8B}"/>
    <cellStyle name="Jelölőszín (3)" xfId="14894" xr:uid="{DBC5E441-CD1A-4CF2-A920-856377D39900}"/>
    <cellStyle name="Jelölőszín (4)" xfId="14895" xr:uid="{213CDCED-1CE5-4FA8-9C12-58FF565A418F}"/>
    <cellStyle name="Jelölőszín (5)" xfId="14896" xr:uid="{7198E423-5E4B-4319-9B3E-C2D1E34E78C0}"/>
    <cellStyle name="Jelölőszín (6)" xfId="14897" xr:uid="{30F07980-3ECE-45A2-BB36-383319A6428B}"/>
    <cellStyle name="Jó" xfId="14898" xr:uid="{5DCF404E-AA12-47E2-A4E7-B4652FDFCCB2}"/>
    <cellStyle name="Kimenet" xfId="14899" xr:uid="{016CF117-D0AE-4D62-9CD8-10A0A284DC81}"/>
    <cellStyle name="Kimenet 2" xfId="14900" xr:uid="{519E3FB8-86AB-4EAF-974D-839C91FF46D2}"/>
    <cellStyle name="Kimenet 2 10" xfId="14901" xr:uid="{DEDB0F99-89B7-41FE-BB44-CC8E7197AC84}"/>
    <cellStyle name="Kimenet 2 10 2" xfId="14902" xr:uid="{826EDA38-47C2-4F5E-B267-3E43E85D0677}"/>
    <cellStyle name="Kimenet 2 10 2 2" xfId="14903" xr:uid="{85D30390-ED80-4E1F-9223-D7D63D9184E5}"/>
    <cellStyle name="Kimenet 2 10 2 2 2" xfId="14904" xr:uid="{5C77799A-DAB6-4AC6-A208-8CF0E6935C89}"/>
    <cellStyle name="Kimenet 2 10 2 2 2 2" xfId="14905" xr:uid="{0E78B174-3FFC-4374-A342-959668687969}"/>
    <cellStyle name="Kimenet 2 10 2 2 2_Volatility" xfId="14906" xr:uid="{FAF34D6C-2731-4F6C-AFE5-FC8931981509}"/>
    <cellStyle name="Kimenet 2 10 2 2 3" xfId="14907" xr:uid="{C7FFB6C9-CF78-468D-ADAE-A9385FBA2E34}"/>
    <cellStyle name="Kimenet 2 10 2 2_Volatility" xfId="14908" xr:uid="{7B4FCDA0-C4AB-4315-98D8-408FE2D49779}"/>
    <cellStyle name="Kimenet 2 10 2 3" xfId="14909" xr:uid="{C601A9FA-3B1E-44B2-9823-94295E8BEA6F}"/>
    <cellStyle name="Kimenet 2 10 2 3 2" xfId="14910" xr:uid="{6D3CED70-02A6-4F0C-9AE7-182B19218B68}"/>
    <cellStyle name="Kimenet 2 10 2 3 2 2" xfId="14911" xr:uid="{1E06AE6B-5C26-48EE-839F-3EB59C890F34}"/>
    <cellStyle name="Kimenet 2 10 2 3 2_Volatility" xfId="14912" xr:uid="{C8400202-FF7A-470E-AE4B-CD793B6621CC}"/>
    <cellStyle name="Kimenet 2 10 2 3 3" xfId="14913" xr:uid="{6345B031-DE6A-4F5C-B33C-C6B5C972217C}"/>
    <cellStyle name="Kimenet 2 10 2 3_Volatility" xfId="14914" xr:uid="{9F125125-EA7E-4BC6-A5EB-C6DA9620CDD9}"/>
    <cellStyle name="Kimenet 2 10 2 4" xfId="14915" xr:uid="{C35E0323-52B3-47BE-AF7C-428FAB6DD745}"/>
    <cellStyle name="Kimenet 2 10 2 4 2" xfId="14916" xr:uid="{DF859B2F-C363-41D5-A430-38A51CC02805}"/>
    <cellStyle name="Kimenet 2 10 2 4_Volatility" xfId="14917" xr:uid="{B14E8911-F04D-4419-9024-B5BA8D05390A}"/>
    <cellStyle name="Kimenet 2 10 2 5" xfId="14918" xr:uid="{5FFAB008-A28A-48F0-AA02-B34252294CCF}"/>
    <cellStyle name="Kimenet 2 10 2_Volatility" xfId="14919" xr:uid="{C938037A-5841-4C75-9133-3F23F919CB32}"/>
    <cellStyle name="Kimenet 2 10 3" xfId="14920" xr:uid="{CB23C11B-CF1D-47F1-883B-8F4596ECE34A}"/>
    <cellStyle name="Kimenet 2 10 3 2" xfId="14921" xr:uid="{960DC0BE-6BD2-43CB-8331-B452548C1535}"/>
    <cellStyle name="Kimenet 2 10 3 2 2" xfId="14922" xr:uid="{903D97F8-E8F1-485A-9CD4-682C98DFDC58}"/>
    <cellStyle name="Kimenet 2 10 3 2_Volatility" xfId="14923" xr:uid="{01DABE06-9CF1-4469-8703-87ACA3DAC1E5}"/>
    <cellStyle name="Kimenet 2 10 3 3" xfId="14924" xr:uid="{D24DF766-A338-4FF4-9097-6A72624F4EDC}"/>
    <cellStyle name="Kimenet 2 10 3_Volatility" xfId="14925" xr:uid="{99A48620-7636-4289-8837-CB7A637051CA}"/>
    <cellStyle name="Kimenet 2 10 4" xfId="14926" xr:uid="{91488095-97C6-4923-B979-DDF20860C69D}"/>
    <cellStyle name="Kimenet 2 10 4 2" xfId="14927" xr:uid="{78062525-DE27-4191-A26C-C2710765D876}"/>
    <cellStyle name="Kimenet 2 10 4_Volatility" xfId="14928" xr:uid="{95996C3F-07AE-4E5B-B98C-F8E1346805B8}"/>
    <cellStyle name="Kimenet 2 10 5" xfId="14929" xr:uid="{6EBB4471-4123-4DFD-91B0-AE1A38C52031}"/>
    <cellStyle name="Kimenet 2 10_Volatility" xfId="14930" xr:uid="{9A34ED81-CD79-4283-B5D1-93A6809000D2}"/>
    <cellStyle name="Kimenet 2 11" xfId="14931" xr:uid="{BEB46C81-98CD-4992-8513-2A19517A35F1}"/>
    <cellStyle name="Kimenet 2 11 2" xfId="14932" xr:uid="{7EF70C1E-3978-4564-B4C3-53C95D83304C}"/>
    <cellStyle name="Kimenet 2 11 2 2" xfId="14933" xr:uid="{2347FE1A-C8D8-4E51-8E69-D0774F6ADACF}"/>
    <cellStyle name="Kimenet 2 11 2 2 2" xfId="14934" xr:uid="{F18CF194-6A12-40D9-A2F5-D721B9AB1CAB}"/>
    <cellStyle name="Kimenet 2 11 2 2 2 2" xfId="14935" xr:uid="{4112B277-E051-4AE2-ADE4-02B8C600B9F7}"/>
    <cellStyle name="Kimenet 2 11 2 2 2_Volatility" xfId="14936" xr:uid="{1BC6B255-F23C-40B4-839C-CDABAE17D928}"/>
    <cellStyle name="Kimenet 2 11 2 2 3" xfId="14937" xr:uid="{9954915B-2F25-4834-9BF8-3B684264EBFE}"/>
    <cellStyle name="Kimenet 2 11 2 2_Volatility" xfId="14938" xr:uid="{F5A4DEDB-82AE-4AE0-A557-86109FC2404B}"/>
    <cellStyle name="Kimenet 2 11 2 3" xfId="14939" xr:uid="{6E1559B2-5B0A-44A1-9C9B-BA977ECE5B63}"/>
    <cellStyle name="Kimenet 2 11 2 3 2" xfId="14940" xr:uid="{DE98C7E3-C33F-4CCF-B614-E9BA6F84979E}"/>
    <cellStyle name="Kimenet 2 11 2 3 2 2" xfId="14941" xr:uid="{4250AF4C-0019-4E57-9A96-35549A683E2D}"/>
    <cellStyle name="Kimenet 2 11 2 3 2_Volatility" xfId="14942" xr:uid="{55516504-ED18-40FD-A641-658E236AD159}"/>
    <cellStyle name="Kimenet 2 11 2 3 3" xfId="14943" xr:uid="{54EC70FF-194E-446A-8EFB-A418E9BEB7B9}"/>
    <cellStyle name="Kimenet 2 11 2 3_Volatility" xfId="14944" xr:uid="{130776CC-4A91-43CE-B1E5-94B2DA2DE5DB}"/>
    <cellStyle name="Kimenet 2 11 2 4" xfId="14945" xr:uid="{97913B8D-1C64-4AEA-B579-B072F60D268C}"/>
    <cellStyle name="Kimenet 2 11 2 4 2" xfId="14946" xr:uid="{3FFCCC56-BEC7-47DB-8760-008F5DD137B1}"/>
    <cellStyle name="Kimenet 2 11 2 4_Volatility" xfId="14947" xr:uid="{485C7E2B-32F7-4FCB-BF0A-4EB198D8EBC6}"/>
    <cellStyle name="Kimenet 2 11 2 5" xfId="14948" xr:uid="{88BB4E94-6DA9-4963-81D3-B2FF046211DA}"/>
    <cellStyle name="Kimenet 2 11 2_Volatility" xfId="14949" xr:uid="{2805391A-AB1D-444F-86A1-63CA9E32E807}"/>
    <cellStyle name="Kimenet 2 11 3" xfId="14950" xr:uid="{8DA76F04-2AD3-4038-A28E-633320704BE9}"/>
    <cellStyle name="Kimenet 2 11 3 2" xfId="14951" xr:uid="{2CE25F0A-630A-45F6-8CAB-B7760A7C06DA}"/>
    <cellStyle name="Kimenet 2 11 3 2 2" xfId="14952" xr:uid="{ACCFB39F-6407-4600-AB93-2575247648A8}"/>
    <cellStyle name="Kimenet 2 11 3 2_Volatility" xfId="14953" xr:uid="{95C060AB-7040-4863-9470-7C38A58BBBF1}"/>
    <cellStyle name="Kimenet 2 11 3 3" xfId="14954" xr:uid="{C6F60B1A-DF52-451A-8034-BE778BC1E397}"/>
    <cellStyle name="Kimenet 2 11 3_Volatility" xfId="14955" xr:uid="{6ED83625-D2D3-497B-AF6B-517CAA3A7FA9}"/>
    <cellStyle name="Kimenet 2 11 4" xfId="14956" xr:uid="{55BBE8B7-BC40-4942-BE51-9D7988C01AC1}"/>
    <cellStyle name="Kimenet 2 11 4 2" xfId="14957" xr:uid="{34A13426-F368-40E3-B5D4-E44C15F69409}"/>
    <cellStyle name="Kimenet 2 11 4_Volatility" xfId="14958" xr:uid="{B8C00C37-A127-49A2-A56C-AEBBDB758955}"/>
    <cellStyle name="Kimenet 2 11 5" xfId="14959" xr:uid="{ACDFF60F-668B-4A8E-8340-0E00F281F967}"/>
    <cellStyle name="Kimenet 2 11_Volatility" xfId="14960" xr:uid="{9EB53D1A-69ED-4503-8DEF-4F7E9A863920}"/>
    <cellStyle name="Kimenet 2 12" xfId="14961" xr:uid="{DDB4BC6F-B689-4974-BF12-94F03CE3F369}"/>
    <cellStyle name="Kimenet 2 12 2" xfId="14962" xr:uid="{898D1127-FDE5-48C7-8961-5D027882C286}"/>
    <cellStyle name="Kimenet 2 12 2 2" xfId="14963" xr:uid="{62818721-5DA5-4D17-874E-3ADEEA6D1DA7}"/>
    <cellStyle name="Kimenet 2 12 2 2 2" xfId="14964" xr:uid="{E0A36E44-1259-479C-B10A-A726F7185DAE}"/>
    <cellStyle name="Kimenet 2 12 2 2 2 2" xfId="14965" xr:uid="{E23F6B93-FAB7-4A13-B65D-8ABD28F4EF2C}"/>
    <cellStyle name="Kimenet 2 12 2 2 2_Volatility" xfId="14966" xr:uid="{7BC56925-AC7A-4A50-84FA-1FA617A3646F}"/>
    <cellStyle name="Kimenet 2 12 2 2 3" xfId="14967" xr:uid="{8C42A9D0-A6DB-4A63-8E29-3DC8F515D78C}"/>
    <cellStyle name="Kimenet 2 12 2 2_Volatility" xfId="14968" xr:uid="{ABFF7DB3-D5D8-47ED-9C8A-25FC4180FC5F}"/>
    <cellStyle name="Kimenet 2 12 2 3" xfId="14969" xr:uid="{E206783B-2CC4-47CE-ACD0-15EB569087B2}"/>
    <cellStyle name="Kimenet 2 12 2 3 2" xfId="14970" xr:uid="{FA28BA20-F5C2-47EF-B180-AB4F3581481E}"/>
    <cellStyle name="Kimenet 2 12 2 3 2 2" xfId="14971" xr:uid="{D4F2AE1B-6317-4741-9A0A-AF51C200880D}"/>
    <cellStyle name="Kimenet 2 12 2 3 2_Volatility" xfId="14972" xr:uid="{50FD0444-9C1F-413D-9ECB-0A85C31A7E9F}"/>
    <cellStyle name="Kimenet 2 12 2 3 3" xfId="14973" xr:uid="{1E85EEB0-9BC5-4B9C-AB4A-A26416A25540}"/>
    <cellStyle name="Kimenet 2 12 2 3_Volatility" xfId="14974" xr:uid="{79FA582D-614C-4B3D-A98E-6E135EC5B999}"/>
    <cellStyle name="Kimenet 2 12 2 4" xfId="14975" xr:uid="{31D0A95D-1DC4-45B4-852D-C8EC08261669}"/>
    <cellStyle name="Kimenet 2 12 2 4 2" xfId="14976" xr:uid="{255CDDFC-970B-4810-8D7A-E8635B34A784}"/>
    <cellStyle name="Kimenet 2 12 2 4_Volatility" xfId="14977" xr:uid="{84D25984-1FCD-4F6B-9022-F48856D46663}"/>
    <cellStyle name="Kimenet 2 12 2 5" xfId="14978" xr:uid="{6B5C333F-7350-49E3-BC02-3878706E383A}"/>
    <cellStyle name="Kimenet 2 12 2_Volatility" xfId="14979" xr:uid="{E742C9C2-5298-438B-994A-589763549078}"/>
    <cellStyle name="Kimenet 2 12 3" xfId="14980" xr:uid="{681E603E-85A5-4738-AF8F-547D3369613A}"/>
    <cellStyle name="Kimenet 2 12 3 2" xfId="14981" xr:uid="{6216074B-3930-490A-8EBE-BF4B4B98CE33}"/>
    <cellStyle name="Kimenet 2 12 3 2 2" xfId="14982" xr:uid="{7F0F262B-C6CB-4DE4-B702-B5D0ED436E40}"/>
    <cellStyle name="Kimenet 2 12 3 2_Volatility" xfId="14983" xr:uid="{04C90404-3B61-4285-AE98-B22430A2DB28}"/>
    <cellStyle name="Kimenet 2 12 3 3" xfId="14984" xr:uid="{F08A009F-D088-4CBB-8E54-65A52C71DDCD}"/>
    <cellStyle name="Kimenet 2 12 3_Volatility" xfId="14985" xr:uid="{13C3DC57-6E3D-44BF-AFD2-20CDA66D80E9}"/>
    <cellStyle name="Kimenet 2 12 4" xfId="14986" xr:uid="{7F2786B1-60E1-43FE-A3FB-5A70CECCCC6D}"/>
    <cellStyle name="Kimenet 2 12 4 2" xfId="14987" xr:uid="{4B907930-A383-4DB0-8006-D366BF71A323}"/>
    <cellStyle name="Kimenet 2 12 4_Volatility" xfId="14988" xr:uid="{E84636B2-6405-4420-B138-0A611D744B06}"/>
    <cellStyle name="Kimenet 2 12 5" xfId="14989" xr:uid="{D509EE81-3872-45AF-AE85-328134E3C32C}"/>
    <cellStyle name="Kimenet 2 12_Volatility" xfId="14990" xr:uid="{A8573279-AA43-41E9-A415-0839E5D6D906}"/>
    <cellStyle name="Kimenet 2 13" xfId="14991" xr:uid="{29317054-27DD-4E40-89BB-057637DF10F8}"/>
    <cellStyle name="Kimenet 2 13 2" xfId="14992" xr:uid="{8F3D443A-4376-46D7-974B-1F741E362EBD}"/>
    <cellStyle name="Kimenet 2 13 2 2" xfId="14993" xr:uid="{2AE891C0-6F99-43BE-8EA6-7031E0B36784}"/>
    <cellStyle name="Kimenet 2 13 2 2 2" xfId="14994" xr:uid="{C018677B-3BC0-4A16-8C1E-B978D5EE2522}"/>
    <cellStyle name="Kimenet 2 13 2 2 2 2" xfId="14995" xr:uid="{23467A6A-C86E-465F-AC61-751C03C449ED}"/>
    <cellStyle name="Kimenet 2 13 2 2 2_Volatility" xfId="14996" xr:uid="{E21A8A0A-5124-490C-ADD7-6B7CA99C8B77}"/>
    <cellStyle name="Kimenet 2 13 2 2 3" xfId="14997" xr:uid="{F8ECF9A5-0098-49F8-AC8C-95E8B57C2716}"/>
    <cellStyle name="Kimenet 2 13 2 2_Volatility" xfId="14998" xr:uid="{CC78A38D-6D9E-442E-A42C-B5D91759F8CA}"/>
    <cellStyle name="Kimenet 2 13 2 3" xfId="14999" xr:uid="{26758D41-FFEE-4BAF-A542-6D5ADD1B2A8F}"/>
    <cellStyle name="Kimenet 2 13 2 3 2" xfId="15000" xr:uid="{16717445-4911-4E96-B9F3-3EB68D45B467}"/>
    <cellStyle name="Kimenet 2 13 2 3 2 2" xfId="15001" xr:uid="{AFE29E2E-499F-4B45-959D-D6A4452EEA24}"/>
    <cellStyle name="Kimenet 2 13 2 3 2_Volatility" xfId="15002" xr:uid="{E0530B5E-72ED-457C-8B63-B2F5630E8A4B}"/>
    <cellStyle name="Kimenet 2 13 2 3 3" xfId="15003" xr:uid="{C68E29F9-B8D9-4995-8FFB-A603E0F3E2FD}"/>
    <cellStyle name="Kimenet 2 13 2 3_Volatility" xfId="15004" xr:uid="{0446BE9C-7DAA-4309-B478-162D4DD64D61}"/>
    <cellStyle name="Kimenet 2 13 2 4" xfId="15005" xr:uid="{2C18F411-49C5-4B91-B377-36D2D30A8C3E}"/>
    <cellStyle name="Kimenet 2 13 2 4 2" xfId="15006" xr:uid="{EF253AFA-4A7F-41F2-84D8-34F09BB1A4F9}"/>
    <cellStyle name="Kimenet 2 13 2 4_Volatility" xfId="15007" xr:uid="{B7DA319C-643C-4C51-9E54-9530FFAF598E}"/>
    <cellStyle name="Kimenet 2 13 2 5" xfId="15008" xr:uid="{318EB6D0-718A-42B9-A62D-0AA863B33F34}"/>
    <cellStyle name="Kimenet 2 13 2_Volatility" xfId="15009" xr:uid="{9E313B5B-BE3A-41A8-95FC-CF648232E23A}"/>
    <cellStyle name="Kimenet 2 13 3" xfId="15010" xr:uid="{E2B57F6E-425A-4738-8339-9879A9B4CBFE}"/>
    <cellStyle name="Kimenet 2 13 3 2" xfId="15011" xr:uid="{56FE8B36-D9EB-4430-B4E5-0A4AA6B4236A}"/>
    <cellStyle name="Kimenet 2 13 3 2 2" xfId="15012" xr:uid="{9034D964-5C95-431B-B3F8-2C2901D2D0A2}"/>
    <cellStyle name="Kimenet 2 13 3 2_Volatility" xfId="15013" xr:uid="{63BEC532-E2E8-4764-865B-1D654DAB791C}"/>
    <cellStyle name="Kimenet 2 13 3 3" xfId="15014" xr:uid="{725966B7-F145-43F7-A2AA-C842786B64D4}"/>
    <cellStyle name="Kimenet 2 13 3_Volatility" xfId="15015" xr:uid="{A060A53A-7B04-4FA9-AFA5-ABFC8A45B7EA}"/>
    <cellStyle name="Kimenet 2 13 4" xfId="15016" xr:uid="{0BF6A0D4-FCB5-499E-AF68-854F13FE64B8}"/>
    <cellStyle name="Kimenet 2 13 4 2" xfId="15017" xr:uid="{A5F68862-684D-433D-9133-223F01702BA1}"/>
    <cellStyle name="Kimenet 2 13 4_Volatility" xfId="15018" xr:uid="{2AB69627-596E-452F-89C0-288E9EEEA486}"/>
    <cellStyle name="Kimenet 2 13 5" xfId="15019" xr:uid="{3DCDE340-BB20-4057-A0CD-88BCC76C414F}"/>
    <cellStyle name="Kimenet 2 13_Volatility" xfId="15020" xr:uid="{B670496A-4556-4F3B-9F09-C1CF1FE3DF65}"/>
    <cellStyle name="Kimenet 2 14" xfId="15021" xr:uid="{CAE7B1E2-D0A1-4064-9DBE-95BEB18BEDF1}"/>
    <cellStyle name="Kimenet 2 14 2" xfId="15022" xr:uid="{2E2B4366-8FE4-415D-A349-0D8ECB62B705}"/>
    <cellStyle name="Kimenet 2 14 2 2" xfId="15023" xr:uid="{2ABCA8CB-D9E2-4E0C-B38E-DDA4A2FDDDCE}"/>
    <cellStyle name="Kimenet 2 14 2 2 2" xfId="15024" xr:uid="{616E07D0-193B-4EE8-902A-A8419A4F8FA1}"/>
    <cellStyle name="Kimenet 2 14 2 2 2 2" xfId="15025" xr:uid="{F46FCD1D-2226-4689-9152-E0459F8F115E}"/>
    <cellStyle name="Kimenet 2 14 2 2 2_Volatility" xfId="15026" xr:uid="{0B3C373E-C397-401D-9F32-108871076670}"/>
    <cellStyle name="Kimenet 2 14 2 2 3" xfId="15027" xr:uid="{CB16E34F-DDDD-4B27-840E-5ACFE6AC3879}"/>
    <cellStyle name="Kimenet 2 14 2 2_Volatility" xfId="15028" xr:uid="{7239D744-FEDA-4549-8AF0-58F82CFC8343}"/>
    <cellStyle name="Kimenet 2 14 2 3" xfId="15029" xr:uid="{BC7D73C5-F186-44E5-B357-A6C77AFCEE4F}"/>
    <cellStyle name="Kimenet 2 14 2 3 2" xfId="15030" xr:uid="{93739AB2-CEB3-4D8A-ACDD-15F860AB1334}"/>
    <cellStyle name="Kimenet 2 14 2 3 2 2" xfId="15031" xr:uid="{4CFB06E6-9116-46FC-9682-8790F1D139DF}"/>
    <cellStyle name="Kimenet 2 14 2 3 2_Volatility" xfId="15032" xr:uid="{13F16E5A-919F-4609-9FE5-10AE5A7C5AAE}"/>
    <cellStyle name="Kimenet 2 14 2 3 3" xfId="15033" xr:uid="{95739FFA-B373-4D63-8697-06F82979B456}"/>
    <cellStyle name="Kimenet 2 14 2 3_Volatility" xfId="15034" xr:uid="{B7C4E47E-FD4B-4107-893B-4B8859C633DC}"/>
    <cellStyle name="Kimenet 2 14 2 4" xfId="15035" xr:uid="{27A059C2-8B71-440E-B5AA-1E96394BE464}"/>
    <cellStyle name="Kimenet 2 14 2 4 2" xfId="15036" xr:uid="{73017D86-AF9E-4454-9B96-25360D032AB1}"/>
    <cellStyle name="Kimenet 2 14 2 4_Volatility" xfId="15037" xr:uid="{3B02B9FB-60A9-43AF-AD15-4663ECB38414}"/>
    <cellStyle name="Kimenet 2 14 2 5" xfId="15038" xr:uid="{239F0897-BB69-41C2-B275-A6A82731D0A6}"/>
    <cellStyle name="Kimenet 2 14 2_Volatility" xfId="15039" xr:uid="{B861961A-5333-42F5-9E18-DC1CBAA2E269}"/>
    <cellStyle name="Kimenet 2 14 3" xfId="15040" xr:uid="{5C711A9D-17BB-4D35-98B5-D6786497B770}"/>
    <cellStyle name="Kimenet 2 14 3 2" xfId="15041" xr:uid="{3F4D896B-9293-439C-85EE-AB94E8850E0C}"/>
    <cellStyle name="Kimenet 2 14 3 2 2" xfId="15042" xr:uid="{8D09C3C5-B6AE-4369-A54B-AB6585E92BB4}"/>
    <cellStyle name="Kimenet 2 14 3 2_Volatility" xfId="15043" xr:uid="{C1B56EDB-972B-47E2-B8F9-1219A78E9F37}"/>
    <cellStyle name="Kimenet 2 14 3 3" xfId="15044" xr:uid="{747D7940-53BA-4769-9A60-B7756EC4E4E9}"/>
    <cellStyle name="Kimenet 2 14 3_Volatility" xfId="15045" xr:uid="{A259CE95-F18A-4176-A62A-4528F5B6757B}"/>
    <cellStyle name="Kimenet 2 14 4" xfId="15046" xr:uid="{A4B67C0B-3422-4DEF-8CD7-D4792B952F50}"/>
    <cellStyle name="Kimenet 2 14 4 2" xfId="15047" xr:uid="{C26C372E-4C99-4BCE-BE67-D6F5BD3623EA}"/>
    <cellStyle name="Kimenet 2 14 4_Volatility" xfId="15048" xr:uid="{399B8DA2-59DD-4BFD-B778-CF085743D655}"/>
    <cellStyle name="Kimenet 2 14 5" xfId="15049" xr:uid="{3DAFF2D3-13AB-40C1-B9D4-EFEA3324CCCD}"/>
    <cellStyle name="Kimenet 2 14_Volatility" xfId="15050" xr:uid="{A3FBACEA-B5EF-4296-B301-EC26F9218FB8}"/>
    <cellStyle name="Kimenet 2 15" xfId="15051" xr:uid="{D8A62F82-B40A-46EA-A866-5EA9CA447F2E}"/>
    <cellStyle name="Kimenet 2 15 2" xfId="15052" xr:uid="{5D83D13A-3AB1-410E-98EF-A574C0F36CA1}"/>
    <cellStyle name="Kimenet 2 15 2 2" xfId="15053" xr:uid="{9B176DDB-8B87-43C2-92B4-62D55C71FD70}"/>
    <cellStyle name="Kimenet 2 15 2 2 2" xfId="15054" xr:uid="{180C766C-D9D0-4ED6-AD80-E79C62FEE8BF}"/>
    <cellStyle name="Kimenet 2 15 2 2 2 2" xfId="15055" xr:uid="{58BD31A9-5F22-4139-B51E-F1E5361F2857}"/>
    <cellStyle name="Kimenet 2 15 2 2 2_Volatility" xfId="15056" xr:uid="{E510B350-7AD1-4760-9C82-A0D408FF8449}"/>
    <cellStyle name="Kimenet 2 15 2 2 3" xfId="15057" xr:uid="{658762AB-B654-4AAE-BC24-C1527F07BCD0}"/>
    <cellStyle name="Kimenet 2 15 2 2_Volatility" xfId="15058" xr:uid="{5DD2EDAB-3228-4B5F-858A-A5B04B14B062}"/>
    <cellStyle name="Kimenet 2 15 2 3" xfId="15059" xr:uid="{6B96FE3F-05EE-4BE9-828C-1B70BD7B767B}"/>
    <cellStyle name="Kimenet 2 15 2 3 2" xfId="15060" xr:uid="{A22F5FA7-299D-4C0B-B762-E744FF8C6F93}"/>
    <cellStyle name="Kimenet 2 15 2 3 2 2" xfId="15061" xr:uid="{3005BFF5-AB26-4134-89D1-B903B39F3804}"/>
    <cellStyle name="Kimenet 2 15 2 3 2_Volatility" xfId="15062" xr:uid="{89423C82-0693-4446-9B7E-C47A7B668920}"/>
    <cellStyle name="Kimenet 2 15 2 3 3" xfId="15063" xr:uid="{207C0B55-8933-4C10-871F-2601AD5AB332}"/>
    <cellStyle name="Kimenet 2 15 2 3_Volatility" xfId="15064" xr:uid="{2DE8AC7A-60D2-4D4B-96E3-D7A64B935B7F}"/>
    <cellStyle name="Kimenet 2 15 2 4" xfId="15065" xr:uid="{044280D9-A0D7-4C97-B580-9B689FA17E93}"/>
    <cellStyle name="Kimenet 2 15 2 4 2" xfId="15066" xr:uid="{F7F1AA8F-6D3C-46A9-BB12-76B5F0A409DC}"/>
    <cellStyle name="Kimenet 2 15 2 4_Volatility" xfId="15067" xr:uid="{627F6C54-A013-4D75-AF1C-3DA07E946D6A}"/>
    <cellStyle name="Kimenet 2 15 2 5" xfId="15068" xr:uid="{DEC574B5-339E-4A2F-A2B6-8977CFE9F3DE}"/>
    <cellStyle name="Kimenet 2 15 2_Volatility" xfId="15069" xr:uid="{507C110B-F386-4123-BB0C-319AAEDB2F96}"/>
    <cellStyle name="Kimenet 2 15 3" xfId="15070" xr:uid="{9933AA9A-CB8D-4ADF-88A8-6A23EE39B4AF}"/>
    <cellStyle name="Kimenet 2 15 3 2" xfId="15071" xr:uid="{53684D28-82F0-437C-B415-E5286DEF6FB1}"/>
    <cellStyle name="Kimenet 2 15 3 2 2" xfId="15072" xr:uid="{0623311A-A0FB-4224-A227-B9A74A7AAA9E}"/>
    <cellStyle name="Kimenet 2 15 3 2_Volatility" xfId="15073" xr:uid="{66DD4C32-85C7-41E0-8B92-CB92CEDB78ED}"/>
    <cellStyle name="Kimenet 2 15 3 3" xfId="15074" xr:uid="{AE6D3B87-642D-43D1-8E09-02D966061CDC}"/>
    <cellStyle name="Kimenet 2 15 3_Volatility" xfId="15075" xr:uid="{E0FA0808-D2C3-43A0-8A0C-0748F1B28549}"/>
    <cellStyle name="Kimenet 2 15 4" xfId="15076" xr:uid="{D9E7ED28-F9B7-4248-B2D1-2E8F28FD7C49}"/>
    <cellStyle name="Kimenet 2 15 4 2" xfId="15077" xr:uid="{6D7945EA-D8A6-4AAD-B929-496E459EE89E}"/>
    <cellStyle name="Kimenet 2 15 4_Volatility" xfId="15078" xr:uid="{34A5A042-3FDA-477D-A07C-17B65399DFD7}"/>
    <cellStyle name="Kimenet 2 15 5" xfId="15079" xr:uid="{EC1E9AFA-4DA2-4A57-8C9F-ABF26C4DE712}"/>
    <cellStyle name="Kimenet 2 15_Volatility" xfId="15080" xr:uid="{B70EEB5A-041F-4BA5-98B0-E23BB8EB6716}"/>
    <cellStyle name="Kimenet 2 16" xfId="15081" xr:uid="{2778D002-7169-464F-A93E-3375D5A73E7B}"/>
    <cellStyle name="Kimenet 2 16 2" xfId="15082" xr:uid="{41766B77-0F88-4AA6-B0A0-030447EFAD70}"/>
    <cellStyle name="Kimenet 2 16 2 2" xfId="15083" xr:uid="{A120D452-DECA-44EA-BFFE-36FD11877450}"/>
    <cellStyle name="Kimenet 2 16 2 2 2" xfId="15084" xr:uid="{F75EC9B0-3578-432B-AE00-596354E97EEE}"/>
    <cellStyle name="Kimenet 2 16 2 2 2 2" xfId="15085" xr:uid="{A44FC317-440E-40E7-8678-3CA367A50C9F}"/>
    <cellStyle name="Kimenet 2 16 2 2 2_Volatility" xfId="15086" xr:uid="{56B6A6BF-FA57-475C-8C2D-042F283C21D6}"/>
    <cellStyle name="Kimenet 2 16 2 2 3" xfId="15087" xr:uid="{CABC05AD-3A8D-4546-8C2A-CB0331EA4DAB}"/>
    <cellStyle name="Kimenet 2 16 2 2_Volatility" xfId="15088" xr:uid="{977F9186-1A4A-467D-9A5D-2ADD0B90860E}"/>
    <cellStyle name="Kimenet 2 16 2 3" xfId="15089" xr:uid="{03AA2E42-1B40-4CCC-A6B7-140990F69570}"/>
    <cellStyle name="Kimenet 2 16 2 3 2" xfId="15090" xr:uid="{84752826-E014-40AB-8291-0591363F5E73}"/>
    <cellStyle name="Kimenet 2 16 2 3 2 2" xfId="15091" xr:uid="{FF1C547A-A111-4AF5-BFAE-AE456CEA078B}"/>
    <cellStyle name="Kimenet 2 16 2 3 2_Volatility" xfId="15092" xr:uid="{4B971CDC-BC25-42E6-84C8-AC396D764B5A}"/>
    <cellStyle name="Kimenet 2 16 2 3 3" xfId="15093" xr:uid="{F202C6E4-B646-4961-9A87-980DC35E11A6}"/>
    <cellStyle name="Kimenet 2 16 2 3_Volatility" xfId="15094" xr:uid="{D8882433-FE7E-4922-AF39-F9D3147A8F96}"/>
    <cellStyle name="Kimenet 2 16 2 4" xfId="15095" xr:uid="{B9C96F6F-78A0-4520-AA41-D554D08F7D0A}"/>
    <cellStyle name="Kimenet 2 16 2 4 2" xfId="15096" xr:uid="{28DF3FE7-3315-42B3-B950-C0B60C8D1A41}"/>
    <cellStyle name="Kimenet 2 16 2 4_Volatility" xfId="15097" xr:uid="{9D3C294A-D0A4-4170-9131-798BA45E99AD}"/>
    <cellStyle name="Kimenet 2 16 2 5" xfId="15098" xr:uid="{6EBA5A8A-1D97-4D4B-A44B-CC7CF9AA1844}"/>
    <cellStyle name="Kimenet 2 16 2_Volatility" xfId="15099" xr:uid="{01B07198-7B14-48B1-9C80-BAA4398FA041}"/>
    <cellStyle name="Kimenet 2 16 3" xfId="15100" xr:uid="{9740D875-CFDE-4177-B4CD-7538D96ECD9F}"/>
    <cellStyle name="Kimenet 2 16 3 2" xfId="15101" xr:uid="{A8B19A39-422D-4332-8EE6-4C7EFA0B91C8}"/>
    <cellStyle name="Kimenet 2 16 3 2 2" xfId="15102" xr:uid="{57001320-22C6-4541-AC0A-E588152266A9}"/>
    <cellStyle name="Kimenet 2 16 3 2_Volatility" xfId="15103" xr:uid="{9677C739-DED7-4E3E-B894-3081681922AE}"/>
    <cellStyle name="Kimenet 2 16 3 3" xfId="15104" xr:uid="{CCFAD254-10A5-4276-8297-F163D1743356}"/>
    <cellStyle name="Kimenet 2 16 3_Volatility" xfId="15105" xr:uid="{A55AD0D4-49F9-4098-9714-CC826F3E4F1E}"/>
    <cellStyle name="Kimenet 2 16 4" xfId="15106" xr:uid="{6E8C1772-FFFE-465D-A41A-6C17169ABD03}"/>
    <cellStyle name="Kimenet 2 16 4 2" xfId="15107" xr:uid="{86E42AF4-B5BE-4BC0-B5B2-6D0D14DB4AC8}"/>
    <cellStyle name="Kimenet 2 16 4_Volatility" xfId="15108" xr:uid="{6478BB2F-F55E-4E35-A4B0-DC24C9545B67}"/>
    <cellStyle name="Kimenet 2 16 5" xfId="15109" xr:uid="{2F92AB93-9A67-4A48-92D5-AE30B453DB91}"/>
    <cellStyle name="Kimenet 2 16_Volatility" xfId="15110" xr:uid="{3E038426-7475-4B84-B9AA-EB380E22A3C4}"/>
    <cellStyle name="Kimenet 2 17" xfId="15111" xr:uid="{4C4F16D2-0BD5-4CCC-B6A8-2FE0F4734760}"/>
    <cellStyle name="Kimenet 2 17 2" xfId="15112" xr:uid="{199D3489-4CC8-454C-B910-A8DECAA2A8C2}"/>
    <cellStyle name="Kimenet 2 17 2 2" xfId="15113" xr:uid="{FAD17A48-D576-42B3-8C14-FF040DB85749}"/>
    <cellStyle name="Kimenet 2 17 2 2 2" xfId="15114" xr:uid="{7961A293-6239-4AE5-93CF-FE272437C33F}"/>
    <cellStyle name="Kimenet 2 17 2 2 2 2" xfId="15115" xr:uid="{A0746CAF-B3BE-4EB9-AEDD-366179602F34}"/>
    <cellStyle name="Kimenet 2 17 2 2 2_Volatility" xfId="15116" xr:uid="{202CCAFE-EC5E-4F2D-ACDC-165AFA9CAD20}"/>
    <cellStyle name="Kimenet 2 17 2 2 3" xfId="15117" xr:uid="{439A8C83-89B5-488D-9D2C-11C435B36D47}"/>
    <cellStyle name="Kimenet 2 17 2 2_Volatility" xfId="15118" xr:uid="{B51703A5-62F0-4C8D-A347-E39A5BD54A82}"/>
    <cellStyle name="Kimenet 2 17 2 3" xfId="15119" xr:uid="{05DFE552-9C49-4F01-93A8-A07CE97EF6FA}"/>
    <cellStyle name="Kimenet 2 17 2 3 2" xfId="15120" xr:uid="{4B0FF806-CC33-4D26-BF81-320564A8A3FD}"/>
    <cellStyle name="Kimenet 2 17 2 3 2 2" xfId="15121" xr:uid="{31E6D424-61B9-4F54-B28B-8D71B8F63B5F}"/>
    <cellStyle name="Kimenet 2 17 2 3 2_Volatility" xfId="15122" xr:uid="{5ACE26C2-E0CE-4C3B-BF8B-75788616B448}"/>
    <cellStyle name="Kimenet 2 17 2 3 3" xfId="15123" xr:uid="{44E670A4-BE12-4C55-83EA-4E9DB8D0DDB5}"/>
    <cellStyle name="Kimenet 2 17 2 3_Volatility" xfId="15124" xr:uid="{BF7B56D3-9A95-4382-A4BE-9C9767B69E47}"/>
    <cellStyle name="Kimenet 2 17 2 4" xfId="15125" xr:uid="{27FB5F1F-AD36-48A6-BE7C-4CD80F942C8D}"/>
    <cellStyle name="Kimenet 2 17 2 4 2" xfId="15126" xr:uid="{A265BCCB-DF8E-4DF5-B166-72972B6A7F11}"/>
    <cellStyle name="Kimenet 2 17 2 4_Volatility" xfId="15127" xr:uid="{25E395DE-12FE-49EC-9AD3-9CC2D0BAA567}"/>
    <cellStyle name="Kimenet 2 17 2 5" xfId="15128" xr:uid="{6FCAFB18-49C1-47AC-981B-CDACDB8B2226}"/>
    <cellStyle name="Kimenet 2 17 2_Volatility" xfId="15129" xr:uid="{16CF76C2-8A7D-42D7-B641-14F712B93649}"/>
    <cellStyle name="Kimenet 2 17 3" xfId="15130" xr:uid="{595C77C8-0C7E-4BFA-B1BA-E61405B5A337}"/>
    <cellStyle name="Kimenet 2 17 3 2" xfId="15131" xr:uid="{D903BD2B-66E8-4557-889E-53E5EA0F1AFC}"/>
    <cellStyle name="Kimenet 2 17 3 2 2" xfId="15132" xr:uid="{192E4BC5-0496-4642-B1E4-FEE9E5285EC5}"/>
    <cellStyle name="Kimenet 2 17 3 2_Volatility" xfId="15133" xr:uid="{42D140AE-4402-4257-9D36-CD3DBEA456FB}"/>
    <cellStyle name="Kimenet 2 17 3 3" xfId="15134" xr:uid="{8BC1F966-9EF2-4067-BEE5-4B3718B422C4}"/>
    <cellStyle name="Kimenet 2 17 3_Volatility" xfId="15135" xr:uid="{84F63F0D-AAB8-4454-8A60-DAAF434D0C31}"/>
    <cellStyle name="Kimenet 2 17 4" xfId="15136" xr:uid="{115C028F-2693-4340-B951-86A3BD18522C}"/>
    <cellStyle name="Kimenet 2 17 4 2" xfId="15137" xr:uid="{23226416-E934-4B4C-801F-EFEEAC8E6936}"/>
    <cellStyle name="Kimenet 2 17 4_Volatility" xfId="15138" xr:uid="{6EABFC43-0CA7-4FFF-84F6-B51317803B46}"/>
    <cellStyle name="Kimenet 2 17 5" xfId="15139" xr:uid="{61B44E18-82CC-436A-A91C-28371D89285B}"/>
    <cellStyle name="Kimenet 2 17_Volatility" xfId="15140" xr:uid="{5CE79E4F-E737-495E-A99D-24725B7F51D3}"/>
    <cellStyle name="Kimenet 2 18" xfId="15141" xr:uid="{66097682-E194-4D7E-8716-21AFE16142ED}"/>
    <cellStyle name="Kimenet 2 18 2" xfId="15142" xr:uid="{605429DF-F4FC-4EA9-82E2-2AA90915CFBB}"/>
    <cellStyle name="Kimenet 2 18 2 2" xfId="15143" xr:uid="{9751599B-AC55-43BF-BD29-CDCA2D5D7876}"/>
    <cellStyle name="Kimenet 2 18 2 2 2" xfId="15144" xr:uid="{D330D10B-CB5B-41B0-9E3B-7E67D63FF033}"/>
    <cellStyle name="Kimenet 2 18 2 2 2 2" xfId="15145" xr:uid="{EB462C1E-4B81-4A90-A3A9-FF979AC8B6DF}"/>
    <cellStyle name="Kimenet 2 18 2 2 2_Volatility" xfId="15146" xr:uid="{0828E9D3-A840-4799-837E-D60F1CEBA4FF}"/>
    <cellStyle name="Kimenet 2 18 2 2 3" xfId="15147" xr:uid="{704DBD1F-8530-48B8-AF52-61A5CFB11A07}"/>
    <cellStyle name="Kimenet 2 18 2 2_Volatility" xfId="15148" xr:uid="{3825EA5C-19ED-4D32-B32B-F9B410001041}"/>
    <cellStyle name="Kimenet 2 18 2 3" xfId="15149" xr:uid="{038406D7-774A-4F5C-AD82-5D5C0170B3E0}"/>
    <cellStyle name="Kimenet 2 18 2 3 2" xfId="15150" xr:uid="{52BAA408-9513-45BA-901F-5FA1F6839014}"/>
    <cellStyle name="Kimenet 2 18 2 3 2 2" xfId="15151" xr:uid="{5727A34C-167A-4DB0-AF4C-6184254772EC}"/>
    <cellStyle name="Kimenet 2 18 2 3 2_Volatility" xfId="15152" xr:uid="{30E9047F-1814-45A2-A5A9-C9D1A774688E}"/>
    <cellStyle name="Kimenet 2 18 2 3 3" xfId="15153" xr:uid="{C94CA4F9-F64B-463A-8026-0D7DDBD34F6D}"/>
    <cellStyle name="Kimenet 2 18 2 3_Volatility" xfId="15154" xr:uid="{0DDB1211-6E07-41EF-8707-C0EC2D81D28D}"/>
    <cellStyle name="Kimenet 2 18 2 4" xfId="15155" xr:uid="{F01BF774-52D9-4740-8CFD-65A25FA7BFFD}"/>
    <cellStyle name="Kimenet 2 18 2 4 2" xfId="15156" xr:uid="{8AEA5C78-C370-4F88-95BA-99F3070305BC}"/>
    <cellStyle name="Kimenet 2 18 2 4_Volatility" xfId="15157" xr:uid="{B3EF331A-4AB7-4AAB-8916-0D930228D488}"/>
    <cellStyle name="Kimenet 2 18 2 5" xfId="15158" xr:uid="{1C15E2A3-7B20-4E03-A471-4A06E140A4BC}"/>
    <cellStyle name="Kimenet 2 18 2_Volatility" xfId="15159" xr:uid="{CAFB8426-60C4-49B8-B8C9-46BCA7707DE1}"/>
    <cellStyle name="Kimenet 2 18 3" xfId="15160" xr:uid="{F92F1B39-7AA5-4FFD-B7EC-90EC92CE5A6C}"/>
    <cellStyle name="Kimenet 2 18 3 2" xfId="15161" xr:uid="{8A03A26C-B447-4FEE-A310-C0C26F9027AA}"/>
    <cellStyle name="Kimenet 2 18 3 2 2" xfId="15162" xr:uid="{795271BA-D07E-4F09-BD02-B6B0D88B66CE}"/>
    <cellStyle name="Kimenet 2 18 3 2_Volatility" xfId="15163" xr:uid="{3923F21D-BDC8-4EE8-9ADB-DDCC8852156D}"/>
    <cellStyle name="Kimenet 2 18 3 3" xfId="15164" xr:uid="{0623B4A5-DFE8-455A-99F1-BF6D3205B185}"/>
    <cellStyle name="Kimenet 2 18 3_Volatility" xfId="15165" xr:uid="{837850E9-9E8E-42CD-8300-8FAA6B1FD70A}"/>
    <cellStyle name="Kimenet 2 18 4" xfId="15166" xr:uid="{BF3ED83A-3DF2-412C-91A2-71B0B51666EA}"/>
    <cellStyle name="Kimenet 2 18 4 2" xfId="15167" xr:uid="{76AD8942-A524-4A69-BB82-ABCBD9D81DD3}"/>
    <cellStyle name="Kimenet 2 18 4_Volatility" xfId="15168" xr:uid="{5DE926FB-7CEB-4F6A-8252-FA3DE8C29FC0}"/>
    <cellStyle name="Kimenet 2 18 5" xfId="15169" xr:uid="{56AED0BE-9FD5-4636-9F3E-9165B9CBE76B}"/>
    <cellStyle name="Kimenet 2 18_Volatility" xfId="15170" xr:uid="{B7C47E24-A882-432D-BDD1-6E2F84C546F7}"/>
    <cellStyle name="Kimenet 2 19" xfId="15171" xr:uid="{470E5FFC-DE50-47BF-A625-69D624772AF3}"/>
    <cellStyle name="Kimenet 2 19 2" xfId="15172" xr:uid="{AE8059F8-51AF-406C-89C7-5E239A39E960}"/>
    <cellStyle name="Kimenet 2 19 2 2" xfId="15173" xr:uid="{32018B72-0A78-4361-9CE3-4F4380C79DDB}"/>
    <cellStyle name="Kimenet 2 19 2 2 2" xfId="15174" xr:uid="{5F65811B-A253-4B8C-AD3E-0405B2B3902D}"/>
    <cellStyle name="Kimenet 2 19 2 2 2 2" xfId="15175" xr:uid="{6809C388-2178-4BDB-A3C2-0335A9125635}"/>
    <cellStyle name="Kimenet 2 19 2 2 2_Volatility" xfId="15176" xr:uid="{3BB60630-E1C0-46BC-9336-3CD823B25580}"/>
    <cellStyle name="Kimenet 2 19 2 2 3" xfId="15177" xr:uid="{DB6DA41F-3FE3-4F5D-9471-BD2108FE03B9}"/>
    <cellStyle name="Kimenet 2 19 2 2_Volatility" xfId="15178" xr:uid="{7FF75F3C-3760-420C-B6F6-17831243EB75}"/>
    <cellStyle name="Kimenet 2 19 2 3" xfId="15179" xr:uid="{A6509AC5-E198-49BA-BB52-C1A41A5B6EC2}"/>
    <cellStyle name="Kimenet 2 19 2 3 2" xfId="15180" xr:uid="{77E019EA-494A-4D75-AB3F-AA444429836C}"/>
    <cellStyle name="Kimenet 2 19 2 3 2 2" xfId="15181" xr:uid="{D1D48596-76A4-4F2A-A892-755473682FEC}"/>
    <cellStyle name="Kimenet 2 19 2 3 2_Volatility" xfId="15182" xr:uid="{87BC2A9E-7D60-4A28-B797-8FE877A93F71}"/>
    <cellStyle name="Kimenet 2 19 2 3 3" xfId="15183" xr:uid="{15A93E60-573E-4850-A695-7F57A0CA25C6}"/>
    <cellStyle name="Kimenet 2 19 2 3_Volatility" xfId="15184" xr:uid="{E1C51B8C-2AA8-4DC1-9F08-1F956D23A499}"/>
    <cellStyle name="Kimenet 2 19 2 4" xfId="15185" xr:uid="{2C1E3213-755D-4919-804F-175D5C1CC818}"/>
    <cellStyle name="Kimenet 2 19 2 4 2" xfId="15186" xr:uid="{36E082A2-3DCD-4AB5-9769-262C068EF53B}"/>
    <cellStyle name="Kimenet 2 19 2 4_Volatility" xfId="15187" xr:uid="{2ED8C865-5103-4CC8-9AA7-F6ACFF1F4990}"/>
    <cellStyle name="Kimenet 2 19 2 5" xfId="15188" xr:uid="{A8771E1B-293C-41E1-94ED-C058CC6BEF12}"/>
    <cellStyle name="Kimenet 2 19 2_Volatility" xfId="15189" xr:uid="{CE65914C-A586-40DF-B680-63B568B4BBAA}"/>
    <cellStyle name="Kimenet 2 19 3" xfId="15190" xr:uid="{1B353130-F8A6-4868-A24C-A1810AC4690A}"/>
    <cellStyle name="Kimenet 2 19 3 2" xfId="15191" xr:uid="{A6E3924F-83AE-47AD-96B2-165233C2D290}"/>
    <cellStyle name="Kimenet 2 19 3 2 2" xfId="15192" xr:uid="{592C74AC-CF4B-4FAC-BAE3-9898D897FFED}"/>
    <cellStyle name="Kimenet 2 19 3 2_Volatility" xfId="15193" xr:uid="{30338563-9357-437E-B6AE-1B8BA27CD902}"/>
    <cellStyle name="Kimenet 2 19 3 3" xfId="15194" xr:uid="{CE6C6F92-2828-46CE-A256-49C67407E08A}"/>
    <cellStyle name="Kimenet 2 19 3_Volatility" xfId="15195" xr:uid="{636DA855-665E-4C7F-BA3B-30891D19399E}"/>
    <cellStyle name="Kimenet 2 19 4" xfId="15196" xr:uid="{7A4F2BEF-D363-4E9F-958D-31EC255859DE}"/>
    <cellStyle name="Kimenet 2 19 4 2" xfId="15197" xr:uid="{402977CF-BE89-4652-B658-C2C6DBAA91B4}"/>
    <cellStyle name="Kimenet 2 19 4_Volatility" xfId="15198" xr:uid="{6B3F44AE-CFE1-44DE-82E1-17C970AB5D0D}"/>
    <cellStyle name="Kimenet 2 19 5" xfId="15199" xr:uid="{131DACBA-F8A6-4A33-9900-19622D3B3437}"/>
    <cellStyle name="Kimenet 2 19_Volatility" xfId="15200" xr:uid="{8DF622A4-4780-4DDC-BC5F-96899599C321}"/>
    <cellStyle name="Kimenet 2 2" xfId="15201" xr:uid="{52FD5564-DDE2-4A06-ABD9-0795D7CBEE3D}"/>
    <cellStyle name="Kimenet 2 2 2" xfId="15202" xr:uid="{45AC0413-B92D-48C1-945D-193A1D1A70EE}"/>
    <cellStyle name="Kimenet 2 2 2 2" xfId="15203" xr:uid="{4FB4F52A-FF92-40D6-B62A-D1E31AA9A8EF}"/>
    <cellStyle name="Kimenet 2 2 2 2 2" xfId="15204" xr:uid="{0F81A235-50ED-4583-AC52-86787189FED0}"/>
    <cellStyle name="Kimenet 2 2 2 2 2 2" xfId="15205" xr:uid="{468241FD-A95E-486C-B17E-06DE62C419C2}"/>
    <cellStyle name="Kimenet 2 2 2 2 2_Volatility" xfId="15206" xr:uid="{2493C965-318C-47D6-AED0-3639764A339A}"/>
    <cellStyle name="Kimenet 2 2 2 2 3" xfId="15207" xr:uid="{09E112C4-4D65-4D3F-85D3-A845FBC7ACD9}"/>
    <cellStyle name="Kimenet 2 2 2 2_Volatility" xfId="15208" xr:uid="{3C35696C-BA00-4F15-83EB-3E42FA834CEF}"/>
    <cellStyle name="Kimenet 2 2 2 3" xfId="15209" xr:uid="{997BB7E7-F24A-41C2-B750-0CD7E2B1EC80}"/>
    <cellStyle name="Kimenet 2 2 2 3 2" xfId="15210" xr:uid="{5E073685-97DD-4A13-A6EF-B0D3406E6531}"/>
    <cellStyle name="Kimenet 2 2 2 3 2 2" xfId="15211" xr:uid="{C491FE31-BE83-4E43-A9B9-75498450246B}"/>
    <cellStyle name="Kimenet 2 2 2 3 2_Volatility" xfId="15212" xr:uid="{C2B87697-1742-4C9E-8FAA-897BA7915EAA}"/>
    <cellStyle name="Kimenet 2 2 2 3 3" xfId="15213" xr:uid="{84AF867E-E16D-4361-83A7-1F383C81679F}"/>
    <cellStyle name="Kimenet 2 2 2 3_Volatility" xfId="15214" xr:uid="{26B3B5F8-81A7-4B9E-A468-250B56B6350B}"/>
    <cellStyle name="Kimenet 2 2 2 4" xfId="15215" xr:uid="{2FE7C42F-F817-4703-8929-6729A756DCE9}"/>
    <cellStyle name="Kimenet 2 2 2 4 2" xfId="15216" xr:uid="{A4507C59-671E-4361-8D35-B9639260AAC5}"/>
    <cellStyle name="Kimenet 2 2 2 4_Volatility" xfId="15217" xr:uid="{D7C8FA45-ECA0-4956-8568-53C4C862A0D0}"/>
    <cellStyle name="Kimenet 2 2 2 5" xfId="15218" xr:uid="{2687E7BD-381A-45BA-8329-0EEF52A7482E}"/>
    <cellStyle name="Kimenet 2 2 2_Volatility" xfId="15219" xr:uid="{32BE093E-AA9E-4C73-9049-EDE8ECACA8A3}"/>
    <cellStyle name="Kimenet 2 2 3" xfId="15220" xr:uid="{0A01BBBE-7D2C-4F4B-98E0-E9DF9EF6FAB8}"/>
    <cellStyle name="Kimenet 2 2 3 2" xfId="15221" xr:uid="{09F5AAAC-9877-467D-9DC5-C4F492BF97C5}"/>
    <cellStyle name="Kimenet 2 2 3 2 2" xfId="15222" xr:uid="{BDE39865-25A7-4504-A621-5DB1BD1991B1}"/>
    <cellStyle name="Kimenet 2 2 3 2_Volatility" xfId="15223" xr:uid="{8477B24F-5EE1-4F1A-9A9D-F79BD32FB942}"/>
    <cellStyle name="Kimenet 2 2 3 3" xfId="15224" xr:uid="{4ACA0BFB-4B32-4FD5-8715-8E416E720B78}"/>
    <cellStyle name="Kimenet 2 2 3_Volatility" xfId="15225" xr:uid="{989FC39D-B5FF-43CE-B39B-54F0F3C908B3}"/>
    <cellStyle name="Kimenet 2 2 4" xfId="15226" xr:uid="{DC5DB121-2595-4DF3-A397-B3CBB9DCD08F}"/>
    <cellStyle name="Kimenet 2 2 4 2" xfId="15227" xr:uid="{BD2D71A0-6634-4129-92D3-DDAC566AEC0F}"/>
    <cellStyle name="Kimenet 2 2 4_Volatility" xfId="15228" xr:uid="{FEDA9257-B4F4-4222-A213-B25F5ED8A00C}"/>
    <cellStyle name="Kimenet 2 2 5" xfId="15229" xr:uid="{86C0AFC3-E1FC-4F42-9E4C-3449B55EFD44}"/>
    <cellStyle name="Kimenet 2 2_Volatility" xfId="15230" xr:uid="{FE7BCAF9-66B1-4C3F-B960-E808CE2D5335}"/>
    <cellStyle name="Kimenet 2 20" xfId="15231" xr:uid="{792CDA18-3AB1-404D-9682-D5E7E0552104}"/>
    <cellStyle name="Kimenet 2 20 2" xfId="15232" xr:uid="{975BCE01-1F9B-470F-87CA-C790A7664370}"/>
    <cellStyle name="Kimenet 2 20 2 2" xfId="15233" xr:uid="{38514EA8-8067-4E4F-83EA-90D8216F2CB9}"/>
    <cellStyle name="Kimenet 2 20 2 2 2" xfId="15234" xr:uid="{7CEA6124-20B7-4711-A729-436C314D3111}"/>
    <cellStyle name="Kimenet 2 20 2 2 2 2" xfId="15235" xr:uid="{108DF080-71DD-4C80-9ADE-1CADD29B616D}"/>
    <cellStyle name="Kimenet 2 20 2 2 2_Volatility" xfId="15236" xr:uid="{7A4E2568-6E1C-49BE-BD73-58EFC224A61E}"/>
    <cellStyle name="Kimenet 2 20 2 2 3" xfId="15237" xr:uid="{18131A94-7496-4618-B1A9-442F8BCEF674}"/>
    <cellStyle name="Kimenet 2 20 2 2_Volatility" xfId="15238" xr:uid="{A41CD826-67FC-4921-BA66-2662D1F8F268}"/>
    <cellStyle name="Kimenet 2 20 2 3" xfId="15239" xr:uid="{26E63A27-243F-4067-B0B1-A755EF79329D}"/>
    <cellStyle name="Kimenet 2 20 2 3 2" xfId="15240" xr:uid="{C31CCF69-2E7F-440C-8E33-663CDE7528BD}"/>
    <cellStyle name="Kimenet 2 20 2 3 2 2" xfId="15241" xr:uid="{F962A67C-DEAF-4984-879B-B1305A603775}"/>
    <cellStyle name="Kimenet 2 20 2 3 2_Volatility" xfId="15242" xr:uid="{CA42C4B0-7355-430F-A659-28ED9A27438A}"/>
    <cellStyle name="Kimenet 2 20 2 3 3" xfId="15243" xr:uid="{0BFAFF98-C29D-4DE9-BF00-7A6725DFB1A8}"/>
    <cellStyle name="Kimenet 2 20 2 3_Volatility" xfId="15244" xr:uid="{32A7EA6B-3E7C-4AC8-898E-105BCB7A1899}"/>
    <cellStyle name="Kimenet 2 20 2 4" xfId="15245" xr:uid="{53FB9542-880F-4E4A-BE1A-3BDC19D39557}"/>
    <cellStyle name="Kimenet 2 20 2 4 2" xfId="15246" xr:uid="{49E2E55B-72CE-4EE2-A3E3-A7D9E85BFB00}"/>
    <cellStyle name="Kimenet 2 20 2 4_Volatility" xfId="15247" xr:uid="{F59B570D-33D4-46CA-8282-5B297820538B}"/>
    <cellStyle name="Kimenet 2 20 2 5" xfId="15248" xr:uid="{2A79586A-F619-4D82-9FDC-0669A6134753}"/>
    <cellStyle name="Kimenet 2 20 2_Volatility" xfId="15249" xr:uid="{202CB607-939E-432E-8A8D-940E296E10D3}"/>
    <cellStyle name="Kimenet 2 20 3" xfId="15250" xr:uid="{1BE8E9E9-D5CB-49FA-B32E-A90EB8F8776C}"/>
    <cellStyle name="Kimenet 2 20 3 2" xfId="15251" xr:uid="{A16357EC-5807-41B4-8D1C-0ED5E8F1968A}"/>
    <cellStyle name="Kimenet 2 20 3 2 2" xfId="15252" xr:uid="{A7A4AF39-CFE1-4A51-ADA1-D05069215EE5}"/>
    <cellStyle name="Kimenet 2 20 3 2_Volatility" xfId="15253" xr:uid="{DEFC74F4-F86A-459A-8F37-8E2F06B8749D}"/>
    <cellStyle name="Kimenet 2 20 3 3" xfId="15254" xr:uid="{6C5C6A2C-D35C-4391-BFE2-15AED9136FBE}"/>
    <cellStyle name="Kimenet 2 20 3_Volatility" xfId="15255" xr:uid="{6B1C3BD5-C4C9-4985-A3EA-F197205EB684}"/>
    <cellStyle name="Kimenet 2 20 4" xfId="15256" xr:uid="{5001137B-1E36-4CC6-AC05-DDF21FC722A5}"/>
    <cellStyle name="Kimenet 2 20 4 2" xfId="15257" xr:uid="{A7404FF0-8311-48A0-9763-85FBAAAAD8D4}"/>
    <cellStyle name="Kimenet 2 20 4_Volatility" xfId="15258" xr:uid="{F474665B-2E24-4346-9304-5BB6D1FBD262}"/>
    <cellStyle name="Kimenet 2 20 5" xfId="15259" xr:uid="{53643187-343B-4F99-8871-93EA7719BEFE}"/>
    <cellStyle name="Kimenet 2 20_Volatility" xfId="15260" xr:uid="{75F2C971-BD9C-4D0F-A947-684D18B2E0D6}"/>
    <cellStyle name="Kimenet 2 21" xfId="15261" xr:uid="{2BF6C8D9-5BE6-48CF-BC1B-98CF8372AB8A}"/>
    <cellStyle name="Kimenet 2 21 2" xfId="15262" xr:uid="{7E797D82-936A-4DE4-A31D-739A75D091ED}"/>
    <cellStyle name="Kimenet 2 21 2 2" xfId="15263" xr:uid="{3C4A8DBE-B75B-49CD-A94B-82375D4EC425}"/>
    <cellStyle name="Kimenet 2 21 2 2 2" xfId="15264" xr:uid="{F2DCE231-0104-429F-8AA7-4B4F16A8EC9A}"/>
    <cellStyle name="Kimenet 2 21 2 2 2 2" xfId="15265" xr:uid="{5326DA5A-049E-4D60-ABC0-DFC9D83C4877}"/>
    <cellStyle name="Kimenet 2 21 2 2 2_Volatility" xfId="15266" xr:uid="{52EF0BD9-098A-4076-9D1C-EBB3A9F37AE6}"/>
    <cellStyle name="Kimenet 2 21 2 2 3" xfId="15267" xr:uid="{B7E8D6E7-4DA5-406A-836C-7DA15D0161C8}"/>
    <cellStyle name="Kimenet 2 21 2 2_Volatility" xfId="15268" xr:uid="{2121B807-7158-4DF5-A208-5DF744F6B7CB}"/>
    <cellStyle name="Kimenet 2 21 2 3" xfId="15269" xr:uid="{B4E3C8A5-E0F1-46A9-9750-8A4516480B48}"/>
    <cellStyle name="Kimenet 2 21 2 3 2" xfId="15270" xr:uid="{7AB6BC0D-EBF5-45F3-A4BD-84F01551D45A}"/>
    <cellStyle name="Kimenet 2 21 2 3 2 2" xfId="15271" xr:uid="{BCEA35B7-5EB0-4CCD-BAB3-26E0681FD928}"/>
    <cellStyle name="Kimenet 2 21 2 3 2_Volatility" xfId="15272" xr:uid="{BE51B847-A722-4827-9378-493A64B751F7}"/>
    <cellStyle name="Kimenet 2 21 2 3 3" xfId="15273" xr:uid="{351C060D-AC11-4FB4-86B6-3E27697D255C}"/>
    <cellStyle name="Kimenet 2 21 2 3_Volatility" xfId="15274" xr:uid="{D53AD8C6-8C9B-4FB9-B2CB-440D44470BD2}"/>
    <cellStyle name="Kimenet 2 21 2 4" xfId="15275" xr:uid="{88EB4D66-8FCE-4364-ABF5-66D0DE4C1409}"/>
    <cellStyle name="Kimenet 2 21 2 4 2" xfId="15276" xr:uid="{D0AA40A9-2AA1-4D9A-83EF-D94793FD3A24}"/>
    <cellStyle name="Kimenet 2 21 2 4_Volatility" xfId="15277" xr:uid="{F20889E5-4A6F-48F3-964B-8B0BE125F5A7}"/>
    <cellStyle name="Kimenet 2 21 2 5" xfId="15278" xr:uid="{9EE8A3E0-BE9D-4F24-854E-51D456E1A6BD}"/>
    <cellStyle name="Kimenet 2 21 2_Volatility" xfId="15279" xr:uid="{D781FBB1-D54C-4F0F-B025-DB17F70F8099}"/>
    <cellStyle name="Kimenet 2 21 3" xfId="15280" xr:uid="{89A2166E-4CEF-447A-B638-3684AFA0840D}"/>
    <cellStyle name="Kimenet 2 21 3 2" xfId="15281" xr:uid="{A8202E1F-9A6D-4E52-BF51-2AD33052B365}"/>
    <cellStyle name="Kimenet 2 21 3 2 2" xfId="15282" xr:uid="{DB321C3E-0593-4481-8B29-6ECB4B76FB26}"/>
    <cellStyle name="Kimenet 2 21 3 2_Volatility" xfId="15283" xr:uid="{EEBEF56D-7170-4AAE-B971-A6BC8B0EF0B3}"/>
    <cellStyle name="Kimenet 2 21 3 3" xfId="15284" xr:uid="{C4E197C5-2D9E-4911-B50E-AB772CA66491}"/>
    <cellStyle name="Kimenet 2 21 3_Volatility" xfId="15285" xr:uid="{FFCA2568-7924-40AA-B145-0AE299499E72}"/>
    <cellStyle name="Kimenet 2 21 4" xfId="15286" xr:uid="{51B3233A-74A1-4A42-B606-ADC2DEF80A55}"/>
    <cellStyle name="Kimenet 2 21 4 2" xfId="15287" xr:uid="{7F4F4145-1B27-4D35-AF06-8BA518B55FD1}"/>
    <cellStyle name="Kimenet 2 21 4_Volatility" xfId="15288" xr:uid="{A8DC2D0E-039B-4DC0-BB83-EE69A0E75CD0}"/>
    <cellStyle name="Kimenet 2 21 5" xfId="15289" xr:uid="{73B3B62E-BEA1-423A-9B37-14782E5108EE}"/>
    <cellStyle name="Kimenet 2 21_Volatility" xfId="15290" xr:uid="{E03E993F-FFF6-4D13-9B44-CF2945E1979E}"/>
    <cellStyle name="Kimenet 2 22" xfId="15291" xr:uid="{DDA448D6-FBA4-4147-9089-66D0E6668BD0}"/>
    <cellStyle name="Kimenet 2 22 2" xfId="15292" xr:uid="{60E46901-A3C5-4FD4-81D1-B6562CE44870}"/>
    <cellStyle name="Kimenet 2 22 2 2" xfId="15293" xr:uid="{1AB2C2AB-B848-4E9D-973B-D3A84B2ABABF}"/>
    <cellStyle name="Kimenet 2 22 2 2 2" xfId="15294" xr:uid="{0898E1CE-A1D2-457F-B361-0785731396EF}"/>
    <cellStyle name="Kimenet 2 22 2 2 2 2" xfId="15295" xr:uid="{FEAAA92A-96AF-45CA-B068-81FD9096A10E}"/>
    <cellStyle name="Kimenet 2 22 2 2 2_Volatility" xfId="15296" xr:uid="{8812381B-669E-4513-A87E-719C503A3FFE}"/>
    <cellStyle name="Kimenet 2 22 2 2 3" xfId="15297" xr:uid="{8CBAC82D-EDE7-48F2-AC0C-701F63106764}"/>
    <cellStyle name="Kimenet 2 22 2 2_Volatility" xfId="15298" xr:uid="{AB2ABA20-6B36-4BDD-8B79-A62DDDEBCA1A}"/>
    <cellStyle name="Kimenet 2 22 2 3" xfId="15299" xr:uid="{3F2BC6BD-5D43-4D99-A063-2F7BA031310A}"/>
    <cellStyle name="Kimenet 2 22 2 3 2" xfId="15300" xr:uid="{B359CF9A-244A-4915-AAFE-4260C8E2631A}"/>
    <cellStyle name="Kimenet 2 22 2 3 2 2" xfId="15301" xr:uid="{DA5AFAA5-A574-4967-B242-6F593DF7DD7F}"/>
    <cellStyle name="Kimenet 2 22 2 3 2_Volatility" xfId="15302" xr:uid="{79973734-4992-4050-B72F-366051970C19}"/>
    <cellStyle name="Kimenet 2 22 2 3 3" xfId="15303" xr:uid="{E342EFC0-7406-4C7A-906D-CE4D9BDDD912}"/>
    <cellStyle name="Kimenet 2 22 2 3_Volatility" xfId="15304" xr:uid="{47A7D863-A1E9-4E72-9910-3EA785D87396}"/>
    <cellStyle name="Kimenet 2 22 2 4" xfId="15305" xr:uid="{401294E2-2C5F-437B-9166-7E4C029DBDA1}"/>
    <cellStyle name="Kimenet 2 22 2 4 2" xfId="15306" xr:uid="{CE6758FA-5D60-4D08-AE8D-DAB5321B560C}"/>
    <cellStyle name="Kimenet 2 22 2 4_Volatility" xfId="15307" xr:uid="{1D666F00-09DC-4C7F-91A2-A4610886BA72}"/>
    <cellStyle name="Kimenet 2 22 2 5" xfId="15308" xr:uid="{95318D16-2B20-45F8-BDEC-3523F88CE35C}"/>
    <cellStyle name="Kimenet 2 22 2_Volatility" xfId="15309" xr:uid="{5998CA42-1A19-40F0-8D7F-9D3DE2722D26}"/>
    <cellStyle name="Kimenet 2 22 3" xfId="15310" xr:uid="{97158A45-1F12-4454-A3AB-89D8828AA501}"/>
    <cellStyle name="Kimenet 2 22 3 2" xfId="15311" xr:uid="{E82661C8-A472-4F2C-BC37-E9735D547654}"/>
    <cellStyle name="Kimenet 2 22 3 2 2" xfId="15312" xr:uid="{3CFEC97D-3BCA-4955-AFD9-2C8D14C079AC}"/>
    <cellStyle name="Kimenet 2 22 3 2_Volatility" xfId="15313" xr:uid="{EDE2CAC0-5DFE-4D8A-B646-1C183342D885}"/>
    <cellStyle name="Kimenet 2 22 3 3" xfId="15314" xr:uid="{36DC185E-CF93-438C-9181-6A97D3285B16}"/>
    <cellStyle name="Kimenet 2 22 3_Volatility" xfId="15315" xr:uid="{09AC82D5-0834-4F0F-8CCB-9D4919D9D4D7}"/>
    <cellStyle name="Kimenet 2 22 4" xfId="15316" xr:uid="{F70BDFBD-2844-47D9-9208-4DD4F64F6A1B}"/>
    <cellStyle name="Kimenet 2 22 4 2" xfId="15317" xr:uid="{D43B2CBD-1604-458E-AA87-B8628FF39BE3}"/>
    <cellStyle name="Kimenet 2 22 4_Volatility" xfId="15318" xr:uid="{E46131E3-AD77-4432-8348-87691EAF432C}"/>
    <cellStyle name="Kimenet 2 22 5" xfId="15319" xr:uid="{51ECBBCA-7549-4351-91A6-E9CEC4B5E8CD}"/>
    <cellStyle name="Kimenet 2 22_Volatility" xfId="15320" xr:uid="{C1295F22-BF87-463E-85FE-D62D4EB5CC8B}"/>
    <cellStyle name="Kimenet 2 23" xfId="15321" xr:uid="{7D58AB33-FE18-44BA-9E77-EF92DD617190}"/>
    <cellStyle name="Kimenet 2 23 2" xfId="15322" xr:uid="{59278F54-3090-41E2-8073-436213E5CB31}"/>
    <cellStyle name="Kimenet 2 23 2 2" xfId="15323" xr:uid="{7E4488EC-05B9-411F-9395-EA532F789DBD}"/>
    <cellStyle name="Kimenet 2 23 2 2 2" xfId="15324" xr:uid="{40D20E16-765B-4BC0-9737-27D4A572904B}"/>
    <cellStyle name="Kimenet 2 23 2 2 2 2" xfId="15325" xr:uid="{B39B6409-1E78-4BAE-9D0E-4B4AA189E7AB}"/>
    <cellStyle name="Kimenet 2 23 2 2 2_Volatility" xfId="15326" xr:uid="{FD00ADA5-C09D-42AA-8273-8DB888004D3C}"/>
    <cellStyle name="Kimenet 2 23 2 2 3" xfId="15327" xr:uid="{65AE090F-2744-4EB1-ACF3-46636311B01B}"/>
    <cellStyle name="Kimenet 2 23 2 2_Volatility" xfId="15328" xr:uid="{6ECA293F-4868-4F78-BE94-871A5A496C7F}"/>
    <cellStyle name="Kimenet 2 23 2 3" xfId="15329" xr:uid="{443B9525-C71A-4D28-ACB1-F720EEADFB88}"/>
    <cellStyle name="Kimenet 2 23 2 3 2" xfId="15330" xr:uid="{19189948-7DC3-4473-810F-A64CC1E5F33E}"/>
    <cellStyle name="Kimenet 2 23 2 3 2 2" xfId="15331" xr:uid="{B815B71C-A863-454D-BE74-A83B586B28BF}"/>
    <cellStyle name="Kimenet 2 23 2 3 2_Volatility" xfId="15332" xr:uid="{C6FE5948-F17C-444E-AFA5-EC221D6C271F}"/>
    <cellStyle name="Kimenet 2 23 2 3 3" xfId="15333" xr:uid="{1AE5C86C-5EB5-45D8-A9DD-B5B8DAE3E90C}"/>
    <cellStyle name="Kimenet 2 23 2 3_Volatility" xfId="15334" xr:uid="{0CBED964-7383-4F7E-9566-2B906C67544D}"/>
    <cellStyle name="Kimenet 2 23 2 4" xfId="15335" xr:uid="{9354C268-CB38-44A6-A7B0-DC3E7B808C4F}"/>
    <cellStyle name="Kimenet 2 23 2 4 2" xfId="15336" xr:uid="{290278BD-3767-4E48-B7F9-82CCBC581809}"/>
    <cellStyle name="Kimenet 2 23 2 4_Volatility" xfId="15337" xr:uid="{D76A4BD5-79C5-41A4-86E3-61D2CF8FCF9B}"/>
    <cellStyle name="Kimenet 2 23 2 5" xfId="15338" xr:uid="{87BDC1F0-1C86-42AC-8C0C-60D650873358}"/>
    <cellStyle name="Kimenet 2 23 2_Volatility" xfId="15339" xr:uid="{DCC82B35-0F5E-4CD3-8F64-C3957E502FEE}"/>
    <cellStyle name="Kimenet 2 23 3" xfId="15340" xr:uid="{186B8B11-2971-4F23-AB71-54C3865BC8C4}"/>
    <cellStyle name="Kimenet 2 23 3 2" xfId="15341" xr:uid="{12FA6B4C-059C-4EF2-86F7-D3AB7A1339F0}"/>
    <cellStyle name="Kimenet 2 23 3 2 2" xfId="15342" xr:uid="{6CD65176-9BCC-49F7-9C2C-95A624DD4A58}"/>
    <cellStyle name="Kimenet 2 23 3 2_Volatility" xfId="15343" xr:uid="{89FA6B0E-7DB9-42FA-B52F-595445FD95DE}"/>
    <cellStyle name="Kimenet 2 23 3 3" xfId="15344" xr:uid="{DA8F0630-386B-46B2-A7C4-EADA24BE9335}"/>
    <cellStyle name="Kimenet 2 23 3_Volatility" xfId="15345" xr:uid="{79069FAF-2274-4419-B7B8-00759F23D6E8}"/>
    <cellStyle name="Kimenet 2 23 4" xfId="15346" xr:uid="{3EFE71B2-4CBF-4FD7-BF1D-18CC9B39A244}"/>
    <cellStyle name="Kimenet 2 23 4 2" xfId="15347" xr:uid="{A49C2073-BDBF-4CDF-AA32-47A160A52405}"/>
    <cellStyle name="Kimenet 2 23 4_Volatility" xfId="15348" xr:uid="{45A216F9-04B5-4635-B4CF-B2973AEEA530}"/>
    <cellStyle name="Kimenet 2 23 5" xfId="15349" xr:uid="{85CA3B95-A886-4959-AFED-34EC20253C22}"/>
    <cellStyle name="Kimenet 2 23_Volatility" xfId="15350" xr:uid="{3DB6F8D3-763A-4447-9CFD-EAF8DDDAD433}"/>
    <cellStyle name="Kimenet 2 24" xfId="15351" xr:uid="{B91B7B64-AE5A-4A86-BCBA-153BBFDC9404}"/>
    <cellStyle name="Kimenet 2 24 2" xfId="15352" xr:uid="{71F465B1-9AEB-46AC-8D9E-4CCE39A54B1A}"/>
    <cellStyle name="Kimenet 2 24 2 2" xfId="15353" xr:uid="{4BBC2FBF-BE07-4C28-B9CB-A95378ECB0A1}"/>
    <cellStyle name="Kimenet 2 24 2 2 2" xfId="15354" xr:uid="{512D4ECF-E702-4F83-BC77-24BF4BC0AFEF}"/>
    <cellStyle name="Kimenet 2 24 2 2 2 2" xfId="15355" xr:uid="{A4512F2F-2277-4C34-A52C-BD502C59EA36}"/>
    <cellStyle name="Kimenet 2 24 2 2 2_Volatility" xfId="15356" xr:uid="{102D608C-4DA2-4EF2-8FCD-5840D37DB55A}"/>
    <cellStyle name="Kimenet 2 24 2 2 3" xfId="15357" xr:uid="{0A668465-07FE-4FF4-B89B-61ADAA2E1426}"/>
    <cellStyle name="Kimenet 2 24 2 2_Volatility" xfId="15358" xr:uid="{6601D699-9952-486A-B25B-A0BA793B3EA1}"/>
    <cellStyle name="Kimenet 2 24 2 3" xfId="15359" xr:uid="{1BB03D7B-6887-4E5B-BDFA-C5663936FCB0}"/>
    <cellStyle name="Kimenet 2 24 2 3 2" xfId="15360" xr:uid="{72CF3E28-FED4-4EDF-ADB2-2AA83FD81C2A}"/>
    <cellStyle name="Kimenet 2 24 2 3 2 2" xfId="15361" xr:uid="{301A34DD-2E51-49A2-ADAE-FFC95DE59EDA}"/>
    <cellStyle name="Kimenet 2 24 2 3 2_Volatility" xfId="15362" xr:uid="{7B475900-0143-44DF-8578-5EB635982622}"/>
    <cellStyle name="Kimenet 2 24 2 3 3" xfId="15363" xr:uid="{C2043536-1D71-4D55-8F68-04425C4DE9DB}"/>
    <cellStyle name="Kimenet 2 24 2 3_Volatility" xfId="15364" xr:uid="{115032E3-7214-47C8-B527-B9083CF5BA9B}"/>
    <cellStyle name="Kimenet 2 24 2 4" xfId="15365" xr:uid="{D72C12B5-39E0-4FF0-9AA0-D8BCBEF87DBC}"/>
    <cellStyle name="Kimenet 2 24 2 4 2" xfId="15366" xr:uid="{269D5E0E-4449-443E-9AB2-88319E05228A}"/>
    <cellStyle name="Kimenet 2 24 2 4_Volatility" xfId="15367" xr:uid="{89957B4C-9CF7-4B9F-A4B2-104104B4E70C}"/>
    <cellStyle name="Kimenet 2 24 2 5" xfId="15368" xr:uid="{9CCA4AE5-08D5-48DF-ABD4-6A1215BDB0E2}"/>
    <cellStyle name="Kimenet 2 24 2_Volatility" xfId="15369" xr:uid="{58107ADA-A46A-456B-9C72-7CB932157693}"/>
    <cellStyle name="Kimenet 2 24 3" xfId="15370" xr:uid="{6B9F0BE7-ECDD-4089-9A13-F40B647F5E1D}"/>
    <cellStyle name="Kimenet 2 24 3 2" xfId="15371" xr:uid="{1EC6AB1F-378C-4527-854A-A639655216E4}"/>
    <cellStyle name="Kimenet 2 24 3 2 2" xfId="15372" xr:uid="{1BCBFDCD-63CA-4057-A3A8-A823E61343A5}"/>
    <cellStyle name="Kimenet 2 24 3 2_Volatility" xfId="15373" xr:uid="{1B5829F2-AE39-4B14-834B-93793E711F35}"/>
    <cellStyle name="Kimenet 2 24 3 3" xfId="15374" xr:uid="{E25E1A99-855D-4E3F-AB7B-EE523BBACEE5}"/>
    <cellStyle name="Kimenet 2 24 3_Volatility" xfId="15375" xr:uid="{2750B769-2259-4F6A-B7E6-4C46119C549D}"/>
    <cellStyle name="Kimenet 2 24 4" xfId="15376" xr:uid="{651278A9-825A-4D35-A412-DB1643FEF06D}"/>
    <cellStyle name="Kimenet 2 24 4 2" xfId="15377" xr:uid="{9E33A892-A3B9-4560-9F3E-00B5CEB9869C}"/>
    <cellStyle name="Kimenet 2 24 4_Volatility" xfId="15378" xr:uid="{09432990-8F82-4834-B382-D5AFACAC18DA}"/>
    <cellStyle name="Kimenet 2 24 5" xfId="15379" xr:uid="{7EC81B65-AF01-4806-AA58-E074A72519FC}"/>
    <cellStyle name="Kimenet 2 24_Volatility" xfId="15380" xr:uid="{0F74F015-E438-48D1-82FC-5E41DE17766B}"/>
    <cellStyle name="Kimenet 2 25" xfId="15381" xr:uid="{0C8F5E44-DE14-42F0-B837-7A0C04AB1770}"/>
    <cellStyle name="Kimenet 2 25 2" xfId="15382" xr:uid="{5A451FF4-1A6A-46B5-BB6D-44BF6EA22C0D}"/>
    <cellStyle name="Kimenet 2 25 2 2" xfId="15383" xr:uid="{9A82B554-F8AA-4195-A11C-7FF2848EB02B}"/>
    <cellStyle name="Kimenet 2 25 2 2 2" xfId="15384" xr:uid="{FEB9D004-7254-41C2-B555-10B6BC048151}"/>
    <cellStyle name="Kimenet 2 25 2 2 2 2" xfId="15385" xr:uid="{AF084E47-9540-4369-ACFC-AED25D7088B1}"/>
    <cellStyle name="Kimenet 2 25 2 2 2_Volatility" xfId="15386" xr:uid="{B965B1C8-60FF-4A07-AB15-96086D43E652}"/>
    <cellStyle name="Kimenet 2 25 2 2 3" xfId="15387" xr:uid="{C0FCE245-D8E4-4DC3-B266-739F67612F5F}"/>
    <cellStyle name="Kimenet 2 25 2 2_Volatility" xfId="15388" xr:uid="{41134C5F-2D5B-42CF-8D85-69660291702B}"/>
    <cellStyle name="Kimenet 2 25 2 3" xfId="15389" xr:uid="{4EDB6289-6A02-4E85-A4CA-12AE42F8AC23}"/>
    <cellStyle name="Kimenet 2 25 2 3 2" xfId="15390" xr:uid="{D1B6A643-1355-4D39-9A6A-A4DC9AAFF394}"/>
    <cellStyle name="Kimenet 2 25 2 3 2 2" xfId="15391" xr:uid="{18159162-EC3D-4A54-B79D-333DC708DA1D}"/>
    <cellStyle name="Kimenet 2 25 2 3 2_Volatility" xfId="15392" xr:uid="{EA321355-BAD0-458F-94BB-EC0D32DEB804}"/>
    <cellStyle name="Kimenet 2 25 2 3 3" xfId="15393" xr:uid="{E1F3A308-5027-43AC-A68F-43AB9D439E1C}"/>
    <cellStyle name="Kimenet 2 25 2 3_Volatility" xfId="15394" xr:uid="{B40C60EC-CE4C-43BD-951D-9D5DD2C39D77}"/>
    <cellStyle name="Kimenet 2 25 2 4" xfId="15395" xr:uid="{034BE7BF-4363-438C-BB95-198A1B7C17C9}"/>
    <cellStyle name="Kimenet 2 25 2 4 2" xfId="15396" xr:uid="{BDBC7A56-DA69-4E85-871B-D07A1923D8CB}"/>
    <cellStyle name="Kimenet 2 25 2 4_Volatility" xfId="15397" xr:uid="{3AF78EFB-BFF7-43DB-939E-DADF5CF2A885}"/>
    <cellStyle name="Kimenet 2 25 2 5" xfId="15398" xr:uid="{9EDA7F9E-AF27-4957-A1B0-31083F25EE85}"/>
    <cellStyle name="Kimenet 2 25 2_Volatility" xfId="15399" xr:uid="{1C619344-8CCE-4A26-965D-A7BCCB303703}"/>
    <cellStyle name="Kimenet 2 25 3" xfId="15400" xr:uid="{9B9C6950-FBC2-465C-B770-929D0445B0B9}"/>
    <cellStyle name="Kimenet 2 25 3 2" xfId="15401" xr:uid="{49C3506D-CF26-434C-B989-4853C98BA2BD}"/>
    <cellStyle name="Kimenet 2 25 3 2 2" xfId="15402" xr:uid="{45B92C2F-C8E9-492C-9D7F-671EDFE70339}"/>
    <cellStyle name="Kimenet 2 25 3 2_Volatility" xfId="15403" xr:uid="{B0CDE3CA-0E3B-4B0A-A7F8-00E5EBE71C43}"/>
    <cellStyle name="Kimenet 2 25 3 3" xfId="15404" xr:uid="{BC72A2C1-B8C6-41AF-801E-94CF576AA31A}"/>
    <cellStyle name="Kimenet 2 25 3_Volatility" xfId="15405" xr:uid="{7EBA4EC6-B28F-4856-A56A-4845471F0F8E}"/>
    <cellStyle name="Kimenet 2 25 4" xfId="15406" xr:uid="{0AFBAA12-33FC-406A-80FE-DD10C2F42F15}"/>
    <cellStyle name="Kimenet 2 25 4 2" xfId="15407" xr:uid="{FCB7D847-1DC8-49CB-AE92-443765B02EF7}"/>
    <cellStyle name="Kimenet 2 25 4_Volatility" xfId="15408" xr:uid="{B955E79B-B852-4A9D-ACAB-CA1BB5E36C26}"/>
    <cellStyle name="Kimenet 2 25 5" xfId="15409" xr:uid="{B95EC3D6-9B8F-4790-9A92-2EB3B67E0EF7}"/>
    <cellStyle name="Kimenet 2 25_Volatility" xfId="15410" xr:uid="{E17949C4-C185-4228-BBF1-343AD5C1804E}"/>
    <cellStyle name="Kimenet 2 26" xfId="15411" xr:uid="{1A4BDA5D-C487-4CDA-8920-2526BAE4BD33}"/>
    <cellStyle name="Kimenet 2 26 2" xfId="15412" xr:uid="{38F606C3-9CD1-4CA3-82D1-62939717C97A}"/>
    <cellStyle name="Kimenet 2 26 2 2" xfId="15413" xr:uid="{3D51A115-0CD6-472E-9E73-75F0A4406A61}"/>
    <cellStyle name="Kimenet 2 26 2 2 2" xfId="15414" xr:uid="{16933519-984D-4534-A9B9-41A0EBCEA09F}"/>
    <cellStyle name="Kimenet 2 26 2 2 2 2" xfId="15415" xr:uid="{7B24AD29-BEE4-4751-BBF7-E9CA9EF9AD5D}"/>
    <cellStyle name="Kimenet 2 26 2 2 2_Volatility" xfId="15416" xr:uid="{624A2B0F-2997-4412-856A-D39BCE63959D}"/>
    <cellStyle name="Kimenet 2 26 2 2 3" xfId="15417" xr:uid="{C708D189-C8CF-4BB4-830E-CE219BF0C5CE}"/>
    <cellStyle name="Kimenet 2 26 2 2_Volatility" xfId="15418" xr:uid="{5F865368-66D7-493C-BA8D-A439ECC523FE}"/>
    <cellStyle name="Kimenet 2 26 2 3" xfId="15419" xr:uid="{16853DA4-DF52-4D54-822D-C8904167BDF9}"/>
    <cellStyle name="Kimenet 2 26 2 3 2" xfId="15420" xr:uid="{E131154B-A0BC-4351-A4E0-700669CDDB31}"/>
    <cellStyle name="Kimenet 2 26 2 3 2 2" xfId="15421" xr:uid="{51B1383B-D98E-4127-800B-EB76C1D5B52B}"/>
    <cellStyle name="Kimenet 2 26 2 3 2_Volatility" xfId="15422" xr:uid="{1C3592EA-BC7D-46AC-B37F-55F823893BD7}"/>
    <cellStyle name="Kimenet 2 26 2 3 3" xfId="15423" xr:uid="{CABFDC22-3C89-4BA3-8516-7AFABBA3C5B6}"/>
    <cellStyle name="Kimenet 2 26 2 3_Volatility" xfId="15424" xr:uid="{0BE044CF-B876-4C87-ADF1-5F237321FFE2}"/>
    <cellStyle name="Kimenet 2 26 2 4" xfId="15425" xr:uid="{6E3C74D9-15BF-458A-93DA-CD140B227674}"/>
    <cellStyle name="Kimenet 2 26 2 4 2" xfId="15426" xr:uid="{232E93E9-0FD7-4CB9-B330-4E9CC370CE4B}"/>
    <cellStyle name="Kimenet 2 26 2 4_Volatility" xfId="15427" xr:uid="{E415A65D-0910-432F-A2E0-261B8ED894D3}"/>
    <cellStyle name="Kimenet 2 26 2 5" xfId="15428" xr:uid="{A7BA1AE9-2085-472B-BDD2-5EF37846F845}"/>
    <cellStyle name="Kimenet 2 26 2_Volatility" xfId="15429" xr:uid="{C7430031-4BE7-4148-BF95-15770F1816AC}"/>
    <cellStyle name="Kimenet 2 26 3" xfId="15430" xr:uid="{880D7997-5681-4C3C-986E-A8B91BA923BD}"/>
    <cellStyle name="Kimenet 2 26 3 2" xfId="15431" xr:uid="{75357958-DDD5-4A48-AB36-B907E2C6DB7D}"/>
    <cellStyle name="Kimenet 2 26 3 2 2" xfId="15432" xr:uid="{5BB038F6-2D4A-4D66-8A95-F97E84A2DE1F}"/>
    <cellStyle name="Kimenet 2 26 3 2_Volatility" xfId="15433" xr:uid="{508980F6-A74C-472A-A3C8-9C7D2671D553}"/>
    <cellStyle name="Kimenet 2 26 3 3" xfId="15434" xr:uid="{15BBC3DA-9E36-49B1-B152-99EE5E7E123F}"/>
    <cellStyle name="Kimenet 2 26 3_Volatility" xfId="15435" xr:uid="{C905BE97-BB89-4740-AF5C-4FCD0CF056FB}"/>
    <cellStyle name="Kimenet 2 26 4" xfId="15436" xr:uid="{C968D582-E5BE-420A-8C7F-8C53D538A50A}"/>
    <cellStyle name="Kimenet 2 26 4 2" xfId="15437" xr:uid="{C43EE5C5-021A-4E2F-9FED-3CF4C5C1CD60}"/>
    <cellStyle name="Kimenet 2 26 4_Volatility" xfId="15438" xr:uid="{B474FFA4-0354-4AEA-B14A-24558CA81978}"/>
    <cellStyle name="Kimenet 2 26 5" xfId="15439" xr:uid="{3AC89AAF-4965-43EC-AEDA-73910A4851A8}"/>
    <cellStyle name="Kimenet 2 26_Volatility" xfId="15440" xr:uid="{FD6A2605-20A3-4EBB-89A4-12A02C3E5730}"/>
    <cellStyle name="Kimenet 2 27" xfId="15441" xr:uid="{B58A9202-A508-4320-9C53-88DF437F2AB9}"/>
    <cellStyle name="Kimenet 2 27 2" xfId="15442" xr:uid="{C5B2008E-40C5-4316-B532-CA34A74E4901}"/>
    <cellStyle name="Kimenet 2 27 2 2" xfId="15443" xr:uid="{D799C1D3-88F2-4779-A55E-BDCEE0E10012}"/>
    <cellStyle name="Kimenet 2 27 2 2 2" xfId="15444" xr:uid="{689A4CC6-9AAF-41E7-84AD-00184946ED0A}"/>
    <cellStyle name="Kimenet 2 27 2 2 2 2" xfId="15445" xr:uid="{B8EE8A5E-34DD-4CA8-9582-005612C0EE82}"/>
    <cellStyle name="Kimenet 2 27 2 2 2_Volatility" xfId="15446" xr:uid="{C0D6F17C-0F0D-45A4-A2DA-81A6AE1C260A}"/>
    <cellStyle name="Kimenet 2 27 2 2 3" xfId="15447" xr:uid="{9FE25E8A-9CCC-4DE8-B3BB-E1BDD389F90F}"/>
    <cellStyle name="Kimenet 2 27 2 2_Volatility" xfId="15448" xr:uid="{A2D4BCF4-16AA-4FF2-8B1A-74624D906303}"/>
    <cellStyle name="Kimenet 2 27 2 3" xfId="15449" xr:uid="{7CFF5DFD-4024-4B38-B2C3-3D189EB8E78D}"/>
    <cellStyle name="Kimenet 2 27 2 3 2" xfId="15450" xr:uid="{925128DD-6AE3-48C9-80E9-6E7A0D4B4C2F}"/>
    <cellStyle name="Kimenet 2 27 2 3 2 2" xfId="15451" xr:uid="{47EACFC2-922C-43F4-8BE9-D70937AE702F}"/>
    <cellStyle name="Kimenet 2 27 2 3 2_Volatility" xfId="15452" xr:uid="{8EF71863-720E-45DF-9E8F-207C7B91E6BC}"/>
    <cellStyle name="Kimenet 2 27 2 3 3" xfId="15453" xr:uid="{CF914BE0-CF6C-4909-A725-D15B1E218B7B}"/>
    <cellStyle name="Kimenet 2 27 2 3_Volatility" xfId="15454" xr:uid="{0CA623BD-1F83-4934-9B00-77CC570B589F}"/>
    <cellStyle name="Kimenet 2 27 2 4" xfId="15455" xr:uid="{E914B0F4-C29F-4DDF-9FE8-6E7E5441304E}"/>
    <cellStyle name="Kimenet 2 27 2 4 2" xfId="15456" xr:uid="{13021322-3041-451A-85F2-EF11A234E388}"/>
    <cellStyle name="Kimenet 2 27 2 4_Volatility" xfId="15457" xr:uid="{CE915E83-5886-41BF-83D7-9061C24D7E75}"/>
    <cellStyle name="Kimenet 2 27 2 5" xfId="15458" xr:uid="{884C4F04-0A5D-4E03-A534-DC546C245CF4}"/>
    <cellStyle name="Kimenet 2 27 2_Volatility" xfId="15459" xr:uid="{119D7A2F-1DA7-426E-8756-B374F2E08AC1}"/>
    <cellStyle name="Kimenet 2 27 3" xfId="15460" xr:uid="{1A2FF2A0-DAF9-46D3-AAC2-9DA9CCEB14B3}"/>
    <cellStyle name="Kimenet 2 27 3 2" xfId="15461" xr:uid="{FEEF2939-372A-4E92-B3ED-E20F1F16175F}"/>
    <cellStyle name="Kimenet 2 27 3 2 2" xfId="15462" xr:uid="{2350F84C-E46F-49CE-AB2E-40F6823A7670}"/>
    <cellStyle name="Kimenet 2 27 3 2_Volatility" xfId="15463" xr:uid="{C15BDAC5-F8EE-4068-B553-1A240D4E9358}"/>
    <cellStyle name="Kimenet 2 27 3 3" xfId="15464" xr:uid="{635AA806-BE25-4A4B-A024-9920FF79573C}"/>
    <cellStyle name="Kimenet 2 27 3_Volatility" xfId="15465" xr:uid="{D43A381D-8093-4922-9132-F8EFEFD1C308}"/>
    <cellStyle name="Kimenet 2 27 4" xfId="15466" xr:uid="{401BE6FB-F0F1-40A3-820D-03CDC4DD9777}"/>
    <cellStyle name="Kimenet 2 27 4 2" xfId="15467" xr:uid="{0565C98F-151A-4539-BBF8-2656862DDFA9}"/>
    <cellStyle name="Kimenet 2 27 4_Volatility" xfId="15468" xr:uid="{183CB91F-106E-49FB-9BB1-19B7C4BF4646}"/>
    <cellStyle name="Kimenet 2 27 5" xfId="15469" xr:uid="{6FAC48F6-B76C-4806-9EE8-C53FCFCD5126}"/>
    <cellStyle name="Kimenet 2 27_Volatility" xfId="15470" xr:uid="{F1A8F9A2-9C81-4732-A5CB-10FFD2A8F17B}"/>
    <cellStyle name="Kimenet 2 28" xfId="15471" xr:uid="{12348735-61B6-47A5-A258-B237475D9FF5}"/>
    <cellStyle name="Kimenet 2 28 2" xfId="15472" xr:uid="{EB7EE761-5F06-4631-95C4-0820F1ED176B}"/>
    <cellStyle name="Kimenet 2 28 2 2" xfId="15473" xr:uid="{59928953-F24E-4DA8-9CC9-346B6EBB1C1D}"/>
    <cellStyle name="Kimenet 2 28 2 2 2" xfId="15474" xr:uid="{A72A43F9-5F17-44A8-8891-86402A1C5DBF}"/>
    <cellStyle name="Kimenet 2 28 2 2 2 2" xfId="15475" xr:uid="{FD7D8813-7E50-41A1-8C19-484477AF2A33}"/>
    <cellStyle name="Kimenet 2 28 2 2 2_Volatility" xfId="15476" xr:uid="{26EBA834-6D92-4186-AEF5-76374A547607}"/>
    <cellStyle name="Kimenet 2 28 2 2 3" xfId="15477" xr:uid="{5C6746B9-2EE5-46DD-869F-C53B1884F1C3}"/>
    <cellStyle name="Kimenet 2 28 2 2_Volatility" xfId="15478" xr:uid="{66833BCD-2945-428F-B1D5-6C1874B12739}"/>
    <cellStyle name="Kimenet 2 28 2 3" xfId="15479" xr:uid="{B68DB1DD-428A-40D4-BC00-09A2607ECD49}"/>
    <cellStyle name="Kimenet 2 28 2 3 2" xfId="15480" xr:uid="{DB0A8729-FD59-4AE5-A40B-EFCBDA9B1729}"/>
    <cellStyle name="Kimenet 2 28 2 3 2 2" xfId="15481" xr:uid="{9EF11DBB-C7CA-4F5B-B839-1660DABEB0B0}"/>
    <cellStyle name="Kimenet 2 28 2 3 2_Volatility" xfId="15482" xr:uid="{FAF38165-5CA3-4EB7-BED7-6F4C827408D8}"/>
    <cellStyle name="Kimenet 2 28 2 3 3" xfId="15483" xr:uid="{5386DB29-CF59-4F9B-A2EC-8ABAB51FAEAD}"/>
    <cellStyle name="Kimenet 2 28 2 3_Volatility" xfId="15484" xr:uid="{F12FF32A-0C5B-4345-A155-3A3BD95731BD}"/>
    <cellStyle name="Kimenet 2 28 2 4" xfId="15485" xr:uid="{807F1665-D700-4038-9CC9-6782A09314FE}"/>
    <cellStyle name="Kimenet 2 28 2 4 2" xfId="15486" xr:uid="{0485BB90-8FB2-42BE-AB27-E756451E9F1B}"/>
    <cellStyle name="Kimenet 2 28 2 4_Volatility" xfId="15487" xr:uid="{6C02991D-A906-4925-918E-C0584AABA441}"/>
    <cellStyle name="Kimenet 2 28 2 5" xfId="15488" xr:uid="{9DF1AB85-B654-4192-8432-50D8CD2922A2}"/>
    <cellStyle name="Kimenet 2 28 2_Volatility" xfId="15489" xr:uid="{17754CBD-F89C-48CD-9360-B626E6F10B8C}"/>
    <cellStyle name="Kimenet 2 28 3" xfId="15490" xr:uid="{886DF595-C75E-47DC-9316-C040B4DF9C0A}"/>
    <cellStyle name="Kimenet 2 28 3 2" xfId="15491" xr:uid="{C83BD5F0-F0FF-489C-9FB8-A47A057748FE}"/>
    <cellStyle name="Kimenet 2 28 3 2 2" xfId="15492" xr:uid="{1AB6C0D4-1ABC-4C6A-8CC4-17902610C7A8}"/>
    <cellStyle name="Kimenet 2 28 3 2_Volatility" xfId="15493" xr:uid="{53B82A90-2E92-4B50-879B-003F4EBF9B8E}"/>
    <cellStyle name="Kimenet 2 28 3 3" xfId="15494" xr:uid="{6ECE79F9-78E0-4C8E-8045-FF734AE33D7D}"/>
    <cellStyle name="Kimenet 2 28 3_Volatility" xfId="15495" xr:uid="{D9F98CFF-B29A-4599-97F8-6D7726A67C8F}"/>
    <cellStyle name="Kimenet 2 28 4" xfId="15496" xr:uid="{133861DE-61CC-46BF-AB4E-444D6E7A3787}"/>
    <cellStyle name="Kimenet 2 28 4 2" xfId="15497" xr:uid="{BBD357BF-41CA-4061-94F4-46B78BBFD2BB}"/>
    <cellStyle name="Kimenet 2 28 4_Volatility" xfId="15498" xr:uid="{6B607648-5B76-4118-B895-89DECC8EE6C5}"/>
    <cellStyle name="Kimenet 2 28 5" xfId="15499" xr:uid="{73E41D22-5EE9-4090-9A4C-850AC8617D27}"/>
    <cellStyle name="Kimenet 2 28_Volatility" xfId="15500" xr:uid="{2B59B45D-887F-4932-BC8C-66DEC7029B68}"/>
    <cellStyle name="Kimenet 2 29" xfId="15501" xr:uid="{711F0282-A7F1-48AB-B382-E5C28DCC07EA}"/>
    <cellStyle name="Kimenet 2 29 2" xfId="15502" xr:uid="{19CCF818-4722-4AE7-9358-257CE1853F37}"/>
    <cellStyle name="Kimenet 2 29 2 2" xfId="15503" xr:uid="{9E87118C-CBB1-48A0-BC38-87154E59BDC0}"/>
    <cellStyle name="Kimenet 2 29 2 2 2" xfId="15504" xr:uid="{DB50225D-F6D3-4B6C-9C69-0CFFFC95F561}"/>
    <cellStyle name="Kimenet 2 29 2 2 2 2" xfId="15505" xr:uid="{553ECA41-90F9-4794-ACF1-537905802092}"/>
    <cellStyle name="Kimenet 2 29 2 2 2_Volatility" xfId="15506" xr:uid="{E1AD35DD-82F9-4EB8-ADA5-5CF97BACE99A}"/>
    <cellStyle name="Kimenet 2 29 2 2 3" xfId="15507" xr:uid="{4BB66141-ABE7-40C8-914B-2CE00EDA6986}"/>
    <cellStyle name="Kimenet 2 29 2 2_Volatility" xfId="15508" xr:uid="{E3C06188-8124-4BDD-8910-D89C1BC42386}"/>
    <cellStyle name="Kimenet 2 29 2 3" xfId="15509" xr:uid="{22F83041-843F-4A25-B160-7483F2FA57B7}"/>
    <cellStyle name="Kimenet 2 29 2 3 2" xfId="15510" xr:uid="{20A56019-ECE6-4955-9826-FEF88F0EF415}"/>
    <cellStyle name="Kimenet 2 29 2 3 2 2" xfId="15511" xr:uid="{1C8076A9-2910-4904-A1F8-346B94222722}"/>
    <cellStyle name="Kimenet 2 29 2 3 2_Volatility" xfId="15512" xr:uid="{CE61F5FC-5BB8-4192-AACD-E2D767374750}"/>
    <cellStyle name="Kimenet 2 29 2 3 3" xfId="15513" xr:uid="{EA453FBD-50C6-4BB2-9134-B73978EA4931}"/>
    <cellStyle name="Kimenet 2 29 2 3_Volatility" xfId="15514" xr:uid="{20C3ABFC-40DA-4A92-AD86-E5FED72FAE59}"/>
    <cellStyle name="Kimenet 2 29 2 4" xfId="15515" xr:uid="{3C17118B-7F18-4435-8C27-970F49BC6FB1}"/>
    <cellStyle name="Kimenet 2 29 2 4 2" xfId="15516" xr:uid="{10F276FA-425E-48A3-8A83-78654F8852DE}"/>
    <cellStyle name="Kimenet 2 29 2 4_Volatility" xfId="15517" xr:uid="{913C15EE-1ED4-4158-9246-D97A46D7D229}"/>
    <cellStyle name="Kimenet 2 29 2 5" xfId="15518" xr:uid="{1A1F56FB-5A78-4BD8-A430-6F5E08875365}"/>
    <cellStyle name="Kimenet 2 29 2_Volatility" xfId="15519" xr:uid="{000B14A2-36FF-4EFB-9D56-2ED2F7879457}"/>
    <cellStyle name="Kimenet 2 29 3" xfId="15520" xr:uid="{8498FB3A-E830-4E18-B4E1-B9BCC95C6D9D}"/>
    <cellStyle name="Kimenet 2 29 3 2" xfId="15521" xr:uid="{73B9C23C-713A-433F-9EB9-0762F07A41FD}"/>
    <cellStyle name="Kimenet 2 29 3 2 2" xfId="15522" xr:uid="{B2F784C4-4570-4E5B-9711-F7F484DF532B}"/>
    <cellStyle name="Kimenet 2 29 3 2_Volatility" xfId="15523" xr:uid="{3872C742-66C6-45FF-A850-DC6D18B49973}"/>
    <cellStyle name="Kimenet 2 29 3 3" xfId="15524" xr:uid="{B655B3C4-8A1C-428F-B8FF-4296F8F70804}"/>
    <cellStyle name="Kimenet 2 29 3_Volatility" xfId="15525" xr:uid="{B243BE36-8594-4000-932C-C01EDA6654E1}"/>
    <cellStyle name="Kimenet 2 29 4" xfId="15526" xr:uid="{AB48169B-9A2A-4584-9C32-7B373E95D5AC}"/>
    <cellStyle name="Kimenet 2 29 4 2" xfId="15527" xr:uid="{D9BD994E-41A2-4490-AFFC-D58C1DF46C32}"/>
    <cellStyle name="Kimenet 2 29 4_Volatility" xfId="15528" xr:uid="{3B2D205D-B61C-4647-B99C-B0BD8B3FCD08}"/>
    <cellStyle name="Kimenet 2 29 5" xfId="15529" xr:uid="{E6F4AF4A-846F-478C-BCD4-7B405BCE9633}"/>
    <cellStyle name="Kimenet 2 29_Volatility" xfId="15530" xr:uid="{12986135-62E9-4D9D-812C-3B72322134A4}"/>
    <cellStyle name="Kimenet 2 3" xfId="15531" xr:uid="{D0BED0D0-9306-42CC-8D89-6E306B2E4C6A}"/>
    <cellStyle name="Kimenet 2 3 2" xfId="15532" xr:uid="{DA3ACCCE-51E2-4416-BC8E-1261DD781803}"/>
    <cellStyle name="Kimenet 2 3 2 2" xfId="15533" xr:uid="{36B1D9FE-D1FF-4CAB-B594-9E6C88A60EF1}"/>
    <cellStyle name="Kimenet 2 3 2 2 2" xfId="15534" xr:uid="{11EE8C76-5042-4338-9271-3845315AD0FF}"/>
    <cellStyle name="Kimenet 2 3 2 2 2 2" xfId="15535" xr:uid="{60157556-E6A5-4B84-8089-E2C2BCC20A29}"/>
    <cellStyle name="Kimenet 2 3 2 2 2_Volatility" xfId="15536" xr:uid="{72179099-BEC1-4850-98BD-D422193C8A69}"/>
    <cellStyle name="Kimenet 2 3 2 2 3" xfId="15537" xr:uid="{28AD0EDC-25C9-45F0-9BAC-CCE10E597654}"/>
    <cellStyle name="Kimenet 2 3 2 2_Volatility" xfId="15538" xr:uid="{907D864D-5C9D-45F4-A8FA-6044EB58E7DB}"/>
    <cellStyle name="Kimenet 2 3 2 3" xfId="15539" xr:uid="{75BE32BE-5929-4FCD-AC63-DF30171DB49D}"/>
    <cellStyle name="Kimenet 2 3 2 3 2" xfId="15540" xr:uid="{68530595-2FFC-403B-92B2-DB52C53A8076}"/>
    <cellStyle name="Kimenet 2 3 2 3 2 2" xfId="15541" xr:uid="{36A96C1D-EDB6-434C-B1EE-84F5714AC635}"/>
    <cellStyle name="Kimenet 2 3 2 3 2_Volatility" xfId="15542" xr:uid="{F50C4A23-041B-420A-AD7A-CAF537CBF038}"/>
    <cellStyle name="Kimenet 2 3 2 3 3" xfId="15543" xr:uid="{66E23691-C95D-4CC7-A37C-60D70AE78A17}"/>
    <cellStyle name="Kimenet 2 3 2 3_Volatility" xfId="15544" xr:uid="{B39C8D43-F6C8-4B11-8924-924E457B51F6}"/>
    <cellStyle name="Kimenet 2 3 2 4" xfId="15545" xr:uid="{7AE5B9AE-516C-4B3E-975B-2F50416514FE}"/>
    <cellStyle name="Kimenet 2 3 2 4 2" xfId="15546" xr:uid="{451AAD0C-ADE7-4866-B466-EDDEEBD5927B}"/>
    <cellStyle name="Kimenet 2 3 2 4_Volatility" xfId="15547" xr:uid="{744CDC11-7FB5-4ECB-990B-5755F5932404}"/>
    <cellStyle name="Kimenet 2 3 2 5" xfId="15548" xr:uid="{1AC6E099-8378-4007-A98B-75EDEEE2E6E6}"/>
    <cellStyle name="Kimenet 2 3 2_Volatility" xfId="15549" xr:uid="{1D4C298D-7508-4230-A6D4-23DFA6C655C8}"/>
    <cellStyle name="Kimenet 2 3 3" xfId="15550" xr:uid="{8E10EDB0-30D8-4A6F-BFD9-0745FA0C213A}"/>
    <cellStyle name="Kimenet 2 3 3 2" xfId="15551" xr:uid="{FAD830E9-6470-426E-B262-12291AEA13D3}"/>
    <cellStyle name="Kimenet 2 3 3 2 2" xfId="15552" xr:uid="{D920DAAA-5816-4767-B1EE-2818AE9041B2}"/>
    <cellStyle name="Kimenet 2 3 3 2_Volatility" xfId="15553" xr:uid="{C378A413-4FB5-49FC-A13C-D8E61ADF1017}"/>
    <cellStyle name="Kimenet 2 3 3 3" xfId="15554" xr:uid="{55AC8D2F-60CA-4353-A1E8-E1E1EC9C428E}"/>
    <cellStyle name="Kimenet 2 3 3_Volatility" xfId="15555" xr:uid="{AD596BED-6900-4F47-8D00-97994F8262CB}"/>
    <cellStyle name="Kimenet 2 3 4" xfId="15556" xr:uid="{253B4EB2-0F3F-4451-8CE5-03D645202295}"/>
    <cellStyle name="Kimenet 2 3 4 2" xfId="15557" xr:uid="{589E7411-84DB-4C19-9972-0F50ABBCCE80}"/>
    <cellStyle name="Kimenet 2 3 4_Volatility" xfId="15558" xr:uid="{E5D23AA7-CB5C-4BF8-989C-92D6F69CA4C3}"/>
    <cellStyle name="Kimenet 2 3 5" xfId="15559" xr:uid="{E10E5770-9831-45B6-8A62-E3AA860053D4}"/>
    <cellStyle name="Kimenet 2 3_Volatility" xfId="15560" xr:uid="{4E1577B1-870E-4832-8153-3E500294E2BF}"/>
    <cellStyle name="Kimenet 2 30" xfId="15561" xr:uid="{30E5E324-F0D6-4018-8718-82DA69C961A3}"/>
    <cellStyle name="Kimenet 2 30 2" xfId="15562" xr:uid="{AF541C0E-0833-4459-9926-DAF0D949BD96}"/>
    <cellStyle name="Kimenet 2 30 2 2" xfId="15563" xr:uid="{BBB264EF-A737-453A-8809-8D74D1FA8D4C}"/>
    <cellStyle name="Kimenet 2 30 2 2 2" xfId="15564" xr:uid="{C5E0BEC7-14EB-4079-A721-5031FBF6D81A}"/>
    <cellStyle name="Kimenet 2 30 2 2 2 2" xfId="15565" xr:uid="{36AA2841-7E40-4C14-AB94-73330BD353BA}"/>
    <cellStyle name="Kimenet 2 30 2 2 2_Volatility" xfId="15566" xr:uid="{8B67211A-2AF3-4C9F-AE63-6F6B7EC1CFAA}"/>
    <cellStyle name="Kimenet 2 30 2 2 3" xfId="15567" xr:uid="{179D04AA-1FF2-4F60-8575-D0F891EDE3A7}"/>
    <cellStyle name="Kimenet 2 30 2 2_Volatility" xfId="15568" xr:uid="{F1A7F5A8-224B-4891-B9F0-D521C9F8BC5B}"/>
    <cellStyle name="Kimenet 2 30 2 3" xfId="15569" xr:uid="{071262CC-B634-4FE4-A8DD-A1D498F3649C}"/>
    <cellStyle name="Kimenet 2 30 2 3 2" xfId="15570" xr:uid="{7452044A-78B6-4E49-9348-46085FC25BD1}"/>
    <cellStyle name="Kimenet 2 30 2 3 2 2" xfId="15571" xr:uid="{82EFA341-F2AA-4515-B08F-C6B4E7A413CB}"/>
    <cellStyle name="Kimenet 2 30 2 3 2_Volatility" xfId="15572" xr:uid="{D387F581-9AD8-4D27-981B-6F6F6C96D71C}"/>
    <cellStyle name="Kimenet 2 30 2 3 3" xfId="15573" xr:uid="{AF0BD8BA-C502-4D4A-A6DE-8EBD62448422}"/>
    <cellStyle name="Kimenet 2 30 2 3_Volatility" xfId="15574" xr:uid="{0BF908B5-6533-4D31-B397-F240CE8818CB}"/>
    <cellStyle name="Kimenet 2 30 2 4" xfId="15575" xr:uid="{F0F21D8D-61DD-4839-AD23-24CD6D695863}"/>
    <cellStyle name="Kimenet 2 30 2 4 2" xfId="15576" xr:uid="{FF20C1A3-7B54-439F-BE38-3AE70A7A3587}"/>
    <cellStyle name="Kimenet 2 30 2 4_Volatility" xfId="15577" xr:uid="{4CD261A9-1A98-4844-8CD6-66B0A68FA8EB}"/>
    <cellStyle name="Kimenet 2 30 2 5" xfId="15578" xr:uid="{1A3DD9DB-3D2E-4079-B839-378DF51FB240}"/>
    <cellStyle name="Kimenet 2 30 2_Volatility" xfId="15579" xr:uid="{140052A6-70F6-4A6B-883F-B806B7A513E9}"/>
    <cellStyle name="Kimenet 2 30 3" xfId="15580" xr:uid="{DE5776EC-1429-41AE-AF82-6B7D27A77F29}"/>
    <cellStyle name="Kimenet 2 30 3 2" xfId="15581" xr:uid="{134C0B2F-0D64-4FBA-A1BC-D14BDEA51E06}"/>
    <cellStyle name="Kimenet 2 30 3 2 2" xfId="15582" xr:uid="{54280724-2F28-486E-91DE-F8EE9C1BD926}"/>
    <cellStyle name="Kimenet 2 30 3 2_Volatility" xfId="15583" xr:uid="{770F72EA-D20C-4C8C-8BC9-B11C84714314}"/>
    <cellStyle name="Kimenet 2 30 3 3" xfId="15584" xr:uid="{30754FFA-12F9-4C8B-936B-C6C1A6C6419D}"/>
    <cellStyle name="Kimenet 2 30 3_Volatility" xfId="15585" xr:uid="{19B6F513-6169-46C0-8621-59B6F25BBE31}"/>
    <cellStyle name="Kimenet 2 30 4" xfId="15586" xr:uid="{B34ECBD8-31B7-4BE6-9F14-6646C2B07233}"/>
    <cellStyle name="Kimenet 2 30 4 2" xfId="15587" xr:uid="{1BDEE72D-082D-4B46-9C51-5684A8236A48}"/>
    <cellStyle name="Kimenet 2 30 4_Volatility" xfId="15588" xr:uid="{ED5027BF-CD61-41DA-884E-E12D8D0977E8}"/>
    <cellStyle name="Kimenet 2 30 5" xfId="15589" xr:uid="{7C522329-C6BF-4D23-B453-4B9EAE39A4B7}"/>
    <cellStyle name="Kimenet 2 30_Volatility" xfId="15590" xr:uid="{C859EE07-D35E-44F1-BC44-E0CB67710070}"/>
    <cellStyle name="Kimenet 2 31" xfId="15591" xr:uid="{2EB88331-D026-4F4C-BFB3-3335C15FEC5D}"/>
    <cellStyle name="Kimenet 2 31 2" xfId="15592" xr:uid="{2B97B5AF-1F6D-456D-B2FD-3D526239BCFA}"/>
    <cellStyle name="Kimenet 2 31 2 2" xfId="15593" xr:uid="{B6855304-1E02-43AF-B42E-4181F2544781}"/>
    <cellStyle name="Kimenet 2 31 2 2 2" xfId="15594" xr:uid="{9E06D52F-3011-4E5E-B240-1F78695FA187}"/>
    <cellStyle name="Kimenet 2 31 2 2 2 2" xfId="15595" xr:uid="{7C5529DE-940B-42CD-BEDD-0187012535C1}"/>
    <cellStyle name="Kimenet 2 31 2 2 2_Volatility" xfId="15596" xr:uid="{F182F914-2A19-4B3A-A63F-0C43716C403D}"/>
    <cellStyle name="Kimenet 2 31 2 2 3" xfId="15597" xr:uid="{F7B87D63-012F-40A6-8088-3BC96CE28C2D}"/>
    <cellStyle name="Kimenet 2 31 2 2_Volatility" xfId="15598" xr:uid="{058D8094-ED3F-4106-A331-C103E6E7B927}"/>
    <cellStyle name="Kimenet 2 31 2 3" xfId="15599" xr:uid="{6B8613D2-011E-41C3-9D2E-556A0E476691}"/>
    <cellStyle name="Kimenet 2 31 2 3 2" xfId="15600" xr:uid="{1C5D0459-9292-439B-A5F6-9E3972F45935}"/>
    <cellStyle name="Kimenet 2 31 2 3 2 2" xfId="15601" xr:uid="{23253DAE-6F03-487C-912D-DA92D3CBBF68}"/>
    <cellStyle name="Kimenet 2 31 2 3 2_Volatility" xfId="15602" xr:uid="{788649B2-CB70-4AF0-AEA0-A230AE769F20}"/>
    <cellStyle name="Kimenet 2 31 2 3 3" xfId="15603" xr:uid="{05FF7AB2-1DD2-4106-A344-3DDAF78E1E8C}"/>
    <cellStyle name="Kimenet 2 31 2 3_Volatility" xfId="15604" xr:uid="{75176045-BA21-4CC9-87A1-C0D16AE51AFC}"/>
    <cellStyle name="Kimenet 2 31 2 4" xfId="15605" xr:uid="{78621543-82D9-4FFD-B85C-41E9B898232D}"/>
    <cellStyle name="Kimenet 2 31 2 4 2" xfId="15606" xr:uid="{BDD0315C-25A7-49BD-BAB1-A32A8E9B6573}"/>
    <cellStyle name="Kimenet 2 31 2 4_Volatility" xfId="15607" xr:uid="{FA6725AC-1C79-46D7-B1AD-B2D76005E363}"/>
    <cellStyle name="Kimenet 2 31 2 5" xfId="15608" xr:uid="{95F2A798-4924-4C78-893C-A727FF516166}"/>
    <cellStyle name="Kimenet 2 31 2_Volatility" xfId="15609" xr:uid="{D72501DE-E7BC-4CD6-A014-FA103D692AA6}"/>
    <cellStyle name="Kimenet 2 31 3" xfId="15610" xr:uid="{C2506B9E-EF3F-45AC-AD5A-679B0BEC9D86}"/>
    <cellStyle name="Kimenet 2 31 3 2" xfId="15611" xr:uid="{046CED02-1D3F-43CC-A6E9-D69A22B6416F}"/>
    <cellStyle name="Kimenet 2 31 3 2 2" xfId="15612" xr:uid="{A1568A0B-7AEE-4B95-8650-C975F74CE3CF}"/>
    <cellStyle name="Kimenet 2 31 3 2_Volatility" xfId="15613" xr:uid="{4844C9EE-8B92-4AFB-A738-3FCCED149E3B}"/>
    <cellStyle name="Kimenet 2 31 3 3" xfId="15614" xr:uid="{BA47D5AA-C188-4E65-8B3C-1851A6568CB2}"/>
    <cellStyle name="Kimenet 2 31 3_Volatility" xfId="15615" xr:uid="{61918FFB-C9A5-4265-B98C-0FF3849F8AFB}"/>
    <cellStyle name="Kimenet 2 31 4" xfId="15616" xr:uid="{A32E26BB-E51E-4607-9AFD-054F7DE9C635}"/>
    <cellStyle name="Kimenet 2 31 4 2" xfId="15617" xr:uid="{8B4B9859-5AD6-476A-8DCB-1BECDD2ACEC4}"/>
    <cellStyle name="Kimenet 2 31 4_Volatility" xfId="15618" xr:uid="{D2C2E333-82E7-4092-88A1-56945D787FD6}"/>
    <cellStyle name="Kimenet 2 31 5" xfId="15619" xr:uid="{E152E9E1-8193-4596-BDE0-83E61C18EAE4}"/>
    <cellStyle name="Kimenet 2 31_Volatility" xfId="15620" xr:uid="{95C4E46D-81C6-43F4-A490-160440F2F271}"/>
    <cellStyle name="Kimenet 2 32" xfId="15621" xr:uid="{EA0D9EB3-6017-40C1-AC03-E6F3CDF76F12}"/>
    <cellStyle name="Kimenet 2 32 2" xfId="15622" xr:uid="{6DA143F7-C12E-4006-B19B-436702BCB777}"/>
    <cellStyle name="Kimenet 2 32 2 2" xfId="15623" xr:uid="{62DE221B-616F-4979-91B0-4DAC73CF840C}"/>
    <cellStyle name="Kimenet 2 32 2 2 2" xfId="15624" xr:uid="{645A5584-9E73-44B5-A900-E433D7F347DF}"/>
    <cellStyle name="Kimenet 2 32 2 2 2 2" xfId="15625" xr:uid="{9328F2A2-CFFF-44F4-9F17-5A2456D2FA8D}"/>
    <cellStyle name="Kimenet 2 32 2 2 2_Volatility" xfId="15626" xr:uid="{ECA48566-4386-4725-8853-B31D9469B45C}"/>
    <cellStyle name="Kimenet 2 32 2 2 3" xfId="15627" xr:uid="{1488A0BB-F487-4ADB-82A1-87B1D0E5EE67}"/>
    <cellStyle name="Kimenet 2 32 2 2_Volatility" xfId="15628" xr:uid="{1F7EFCE7-2B5B-4B0B-8A89-85A6970B8AD5}"/>
    <cellStyle name="Kimenet 2 32 2 3" xfId="15629" xr:uid="{3018A908-24AB-4B54-B8B0-F81FBC3F455F}"/>
    <cellStyle name="Kimenet 2 32 2 3 2" xfId="15630" xr:uid="{D1FAFDFB-D470-4534-BF09-25E43981A6F0}"/>
    <cellStyle name="Kimenet 2 32 2 3 2 2" xfId="15631" xr:uid="{8824CD63-92B5-4D1E-A595-66C7EA3EEDBC}"/>
    <cellStyle name="Kimenet 2 32 2 3 2_Volatility" xfId="15632" xr:uid="{B2091B85-4719-47C5-BC4F-37FC03C72683}"/>
    <cellStyle name="Kimenet 2 32 2 3 3" xfId="15633" xr:uid="{EB8B1C61-BE2B-413A-8552-177AD65108B2}"/>
    <cellStyle name="Kimenet 2 32 2 3_Volatility" xfId="15634" xr:uid="{CA49A0E6-4E0D-4321-AD15-40BD842A418B}"/>
    <cellStyle name="Kimenet 2 32 2 4" xfId="15635" xr:uid="{3FD0B62A-F55A-44EB-97A9-96D1DCADC148}"/>
    <cellStyle name="Kimenet 2 32 2 4 2" xfId="15636" xr:uid="{A0693D8D-83C8-49EF-9940-564B9877BC0A}"/>
    <cellStyle name="Kimenet 2 32 2 4_Volatility" xfId="15637" xr:uid="{35393F39-5276-47F5-AE64-25AC0F04F0DC}"/>
    <cellStyle name="Kimenet 2 32 2 5" xfId="15638" xr:uid="{964B7E6A-0FA7-4CBB-8887-FD6B33515D88}"/>
    <cellStyle name="Kimenet 2 32 2_Volatility" xfId="15639" xr:uid="{B2299F3B-2004-4A8F-BAF0-E9058463BEBC}"/>
    <cellStyle name="Kimenet 2 32 3" xfId="15640" xr:uid="{49A92981-38FC-4DF8-9C85-C67C17E3CFC2}"/>
    <cellStyle name="Kimenet 2 32 3 2" xfId="15641" xr:uid="{0D911A95-9C52-4D4F-919B-7D78A55D1024}"/>
    <cellStyle name="Kimenet 2 32 3 2 2" xfId="15642" xr:uid="{698DC6A9-8F31-4753-8E32-6ADA28908C84}"/>
    <cellStyle name="Kimenet 2 32 3 2_Volatility" xfId="15643" xr:uid="{70051F1E-6F0A-42C5-80C9-FDE730F28A31}"/>
    <cellStyle name="Kimenet 2 32 3 3" xfId="15644" xr:uid="{43031B17-2417-4DC2-A2F2-3EA511AE7F63}"/>
    <cellStyle name="Kimenet 2 32 3_Volatility" xfId="15645" xr:uid="{06214ED1-7C1D-49E3-B051-F825BE0D7C51}"/>
    <cellStyle name="Kimenet 2 32 4" xfId="15646" xr:uid="{48C23767-978D-4101-ABDD-93B3242EFD19}"/>
    <cellStyle name="Kimenet 2 32 4 2" xfId="15647" xr:uid="{9D30927A-D7E3-4B3F-A484-D3B4A085F0EA}"/>
    <cellStyle name="Kimenet 2 32 4_Volatility" xfId="15648" xr:uid="{7D7439B4-541A-4C78-8C59-1347B1A0BD78}"/>
    <cellStyle name="Kimenet 2 32 5" xfId="15649" xr:uid="{C9E0BB58-6851-45C0-92D6-C3EB92F2A968}"/>
    <cellStyle name="Kimenet 2 32_Volatility" xfId="15650" xr:uid="{2DABB5A1-7450-4D9F-B120-47CF6F4C122A}"/>
    <cellStyle name="Kimenet 2 33" xfId="15651" xr:uid="{B4A8BB67-DF9A-42B0-A166-5687435ADAE5}"/>
    <cellStyle name="Kimenet 2 33 2" xfId="15652" xr:uid="{3E96994A-995D-4A77-BDC6-5F2DCDF4D90E}"/>
    <cellStyle name="Kimenet 2 33 2 2" xfId="15653" xr:uid="{11ECA3CD-716D-41B6-9D3D-9F60CE66E26B}"/>
    <cellStyle name="Kimenet 2 33 2 2 2" xfId="15654" xr:uid="{DECCF58E-03B4-4CA5-89BC-0112452F117C}"/>
    <cellStyle name="Kimenet 2 33 2 2 2 2" xfId="15655" xr:uid="{827917C4-B251-4AE4-B471-2AB1D0A26A40}"/>
    <cellStyle name="Kimenet 2 33 2 2 2_Volatility" xfId="15656" xr:uid="{BD179436-97DE-4805-AF68-0BE521FD762C}"/>
    <cellStyle name="Kimenet 2 33 2 2 3" xfId="15657" xr:uid="{D141A4CA-34D3-43B6-AC12-E8246C6EA806}"/>
    <cellStyle name="Kimenet 2 33 2 2_Volatility" xfId="15658" xr:uid="{6E7E4938-DEDE-4BED-9CFE-494B949255A9}"/>
    <cellStyle name="Kimenet 2 33 2 3" xfId="15659" xr:uid="{885F971D-7337-4186-BA3A-048352A51A7A}"/>
    <cellStyle name="Kimenet 2 33 2 3 2" xfId="15660" xr:uid="{175CA66E-C154-42A4-873F-1913795E93BC}"/>
    <cellStyle name="Kimenet 2 33 2 3 2 2" xfId="15661" xr:uid="{F3D15201-7398-4D13-8CF6-863CA702302C}"/>
    <cellStyle name="Kimenet 2 33 2 3 2_Volatility" xfId="15662" xr:uid="{89B6434E-B3C6-4559-87DA-83B57741C93B}"/>
    <cellStyle name="Kimenet 2 33 2 3 3" xfId="15663" xr:uid="{5910AEA4-3C1F-4C95-B8D7-63C54007D04F}"/>
    <cellStyle name="Kimenet 2 33 2 3_Volatility" xfId="15664" xr:uid="{90CF32E1-7C49-43C4-89C1-3CF40C7DCD3B}"/>
    <cellStyle name="Kimenet 2 33 2 4" xfId="15665" xr:uid="{73596182-1785-4319-B738-CC789C7AF72C}"/>
    <cellStyle name="Kimenet 2 33 2 4 2" xfId="15666" xr:uid="{D1901146-EB59-4C63-97DF-8B4930966330}"/>
    <cellStyle name="Kimenet 2 33 2 4_Volatility" xfId="15667" xr:uid="{77C4888C-C57B-4B33-93BD-729FF1EDC985}"/>
    <cellStyle name="Kimenet 2 33 2 5" xfId="15668" xr:uid="{12F478E4-DFCB-465F-B37C-D5EA05C1FC6C}"/>
    <cellStyle name="Kimenet 2 33 2_Volatility" xfId="15669" xr:uid="{6562B516-BC84-494B-9421-7054A45B7A37}"/>
    <cellStyle name="Kimenet 2 33 3" xfId="15670" xr:uid="{698B2CC4-D1C3-4D41-A16C-E7E14F03B43C}"/>
    <cellStyle name="Kimenet 2 33 3 2" xfId="15671" xr:uid="{B4AD7C15-2536-4992-A93A-8A9E4DC7EA40}"/>
    <cellStyle name="Kimenet 2 33 3 2 2" xfId="15672" xr:uid="{B6D1391A-01AD-432D-A2CB-4CBADD8AE324}"/>
    <cellStyle name="Kimenet 2 33 3 2_Volatility" xfId="15673" xr:uid="{C7B634E3-0F01-4CFB-AB29-FFE4D4718C42}"/>
    <cellStyle name="Kimenet 2 33 3 3" xfId="15674" xr:uid="{FA42F170-D86E-423D-8A35-052080380140}"/>
    <cellStyle name="Kimenet 2 33 3_Volatility" xfId="15675" xr:uid="{41DDE54E-D6D1-4453-ABF6-71BD6965A212}"/>
    <cellStyle name="Kimenet 2 33 4" xfId="15676" xr:uid="{9AA09856-9533-4DEB-97E8-EEFB519D0E50}"/>
    <cellStyle name="Kimenet 2 33 4 2" xfId="15677" xr:uid="{E7B88148-A282-4942-B442-1B3CA6C8B2A0}"/>
    <cellStyle name="Kimenet 2 33 4_Volatility" xfId="15678" xr:uid="{55A42796-F606-4BDD-A761-19B089D5BEA8}"/>
    <cellStyle name="Kimenet 2 33 5" xfId="15679" xr:uid="{C60A21BE-90BC-4CE1-8573-D76CE4A71840}"/>
    <cellStyle name="Kimenet 2 33_Volatility" xfId="15680" xr:uid="{A27B8631-D422-47D3-AE5E-8005B7F70FE7}"/>
    <cellStyle name="Kimenet 2 34" xfId="15681" xr:uid="{7C9778C8-E514-496C-AF78-287F4AFBF250}"/>
    <cellStyle name="Kimenet 2 34 2" xfId="15682" xr:uid="{A0EF2826-1DF2-470B-877F-962E82EF927F}"/>
    <cellStyle name="Kimenet 2 34 2 2" xfId="15683" xr:uid="{0616E2F2-C9B4-4F7A-A83B-88058E5E2DC0}"/>
    <cellStyle name="Kimenet 2 34 2 2 2" xfId="15684" xr:uid="{7A61AF9E-6F6C-4AFC-BD06-67A8EE5EB28D}"/>
    <cellStyle name="Kimenet 2 34 2 2 2 2" xfId="15685" xr:uid="{CB3878B6-2154-4B73-B93C-F850064BE0E5}"/>
    <cellStyle name="Kimenet 2 34 2 2 2_Volatility" xfId="15686" xr:uid="{7A0E83D4-ABE9-4B0B-A4A1-972AE037F51E}"/>
    <cellStyle name="Kimenet 2 34 2 2 3" xfId="15687" xr:uid="{A3DB2743-1661-4A1C-A954-2BB64E5E9B6C}"/>
    <cellStyle name="Kimenet 2 34 2 2_Volatility" xfId="15688" xr:uid="{2B92B9BC-2FF4-4B23-BCF9-646B4E77C207}"/>
    <cellStyle name="Kimenet 2 34 2 3" xfId="15689" xr:uid="{CD9A871B-0803-4CD9-B8E0-02FFF7665145}"/>
    <cellStyle name="Kimenet 2 34 2 3 2" xfId="15690" xr:uid="{9CB8C691-C4CC-46AE-BE14-305739D7A85C}"/>
    <cellStyle name="Kimenet 2 34 2 3 2 2" xfId="15691" xr:uid="{1D4009CF-E123-4A27-B145-1298E87B2B4E}"/>
    <cellStyle name="Kimenet 2 34 2 3 2_Volatility" xfId="15692" xr:uid="{05A2045F-3040-4766-97E9-D12EDEAD3022}"/>
    <cellStyle name="Kimenet 2 34 2 3 3" xfId="15693" xr:uid="{6ADB1645-DFD2-4AB6-A269-F2428E453C92}"/>
    <cellStyle name="Kimenet 2 34 2 3_Volatility" xfId="15694" xr:uid="{F15711C4-9B1B-48E2-A297-DD5EF2644E48}"/>
    <cellStyle name="Kimenet 2 34 2 4" xfId="15695" xr:uid="{DFCA08B7-4E38-4ABC-9FD4-906818CA43B4}"/>
    <cellStyle name="Kimenet 2 34 2 4 2" xfId="15696" xr:uid="{D49CC303-022A-495E-AC16-AA1D58EF81E1}"/>
    <cellStyle name="Kimenet 2 34 2 4_Volatility" xfId="15697" xr:uid="{950754D6-7EBA-48E5-9029-2841861DB412}"/>
    <cellStyle name="Kimenet 2 34 2 5" xfId="15698" xr:uid="{A8460AA0-97A5-46E4-A888-1CE152817E7F}"/>
    <cellStyle name="Kimenet 2 34 2_Volatility" xfId="15699" xr:uid="{9D27845E-318B-4ACA-8D87-C8160AB0C35F}"/>
    <cellStyle name="Kimenet 2 34 3" xfId="15700" xr:uid="{0544DC5C-E263-4E89-BD73-4A9372B78D18}"/>
    <cellStyle name="Kimenet 2 34 3 2" xfId="15701" xr:uid="{52BD9C6F-520D-494A-8A84-9E7F1051AAAF}"/>
    <cellStyle name="Kimenet 2 34 3 2 2" xfId="15702" xr:uid="{C87E039F-E42D-40FD-A433-CE3087CF53FB}"/>
    <cellStyle name="Kimenet 2 34 3 2_Volatility" xfId="15703" xr:uid="{E9132CC8-89AD-4E8D-8D21-CF8A5534D778}"/>
    <cellStyle name="Kimenet 2 34 3 3" xfId="15704" xr:uid="{DCE23DD7-EB14-4BC0-869B-E16F47703397}"/>
    <cellStyle name="Kimenet 2 34 3_Volatility" xfId="15705" xr:uid="{AE7B1D4D-3AA7-4FE4-B4AD-68768C493077}"/>
    <cellStyle name="Kimenet 2 34 4" xfId="15706" xr:uid="{1AE81760-2DE5-483D-810A-BF7553632A4C}"/>
    <cellStyle name="Kimenet 2 34 4 2" xfId="15707" xr:uid="{F8F1E254-4F37-4CA4-8A5B-49D9B841111F}"/>
    <cellStyle name="Kimenet 2 34 4_Volatility" xfId="15708" xr:uid="{B6F70E1E-DA2A-463E-AE46-46734A74DADE}"/>
    <cellStyle name="Kimenet 2 34 5" xfId="15709" xr:uid="{2E39C4C5-CA6E-4FB1-B1F7-F8D9381401E3}"/>
    <cellStyle name="Kimenet 2 34_Volatility" xfId="15710" xr:uid="{58E27B63-509B-4402-ADB3-B9BA888176F6}"/>
    <cellStyle name="Kimenet 2 35" xfId="15711" xr:uid="{EA70F043-F15E-4C22-9E68-2D63D7405B69}"/>
    <cellStyle name="Kimenet 2 35 2" xfId="15712" xr:uid="{88ED48E2-F269-4EC3-8240-8FEA346E330D}"/>
    <cellStyle name="Kimenet 2 35 2 2" xfId="15713" xr:uid="{188AF097-1A41-45AA-AE95-DD427FA9F60B}"/>
    <cellStyle name="Kimenet 2 35 2 2 2" xfId="15714" xr:uid="{4C2F2F76-8C4D-481F-9E72-A636CE9E1276}"/>
    <cellStyle name="Kimenet 2 35 2 2 2 2" xfId="15715" xr:uid="{F2E37550-4285-41DC-B7B5-B5A167159591}"/>
    <cellStyle name="Kimenet 2 35 2 2 2_Volatility" xfId="15716" xr:uid="{480D9E60-1BEA-45B8-845E-E155700BC5F0}"/>
    <cellStyle name="Kimenet 2 35 2 2 3" xfId="15717" xr:uid="{1519D990-6E93-46AA-85EF-302856CCEAF4}"/>
    <cellStyle name="Kimenet 2 35 2 2_Volatility" xfId="15718" xr:uid="{F29B024E-F06B-42E7-BCDC-036B4CE8E626}"/>
    <cellStyle name="Kimenet 2 35 2 3" xfId="15719" xr:uid="{D81B76F4-FDC6-45FD-8981-AC016F6DB659}"/>
    <cellStyle name="Kimenet 2 35 2 3 2" xfId="15720" xr:uid="{EDC80DF9-DE5C-4655-BF5E-5622D3A9A6B3}"/>
    <cellStyle name="Kimenet 2 35 2 3 2 2" xfId="15721" xr:uid="{C3BA421B-D211-4D15-8566-715ED0B5953D}"/>
    <cellStyle name="Kimenet 2 35 2 3 2_Volatility" xfId="15722" xr:uid="{A6736C17-F8B3-496E-8A68-08943D0059CD}"/>
    <cellStyle name="Kimenet 2 35 2 3 3" xfId="15723" xr:uid="{C6A97E8E-FEA6-42FD-A26C-81B65C226347}"/>
    <cellStyle name="Kimenet 2 35 2 3_Volatility" xfId="15724" xr:uid="{4BFF3823-C755-4ECF-827F-6FA8E951D152}"/>
    <cellStyle name="Kimenet 2 35 2 4" xfId="15725" xr:uid="{A0FBFEBF-1153-48A8-84B8-6D22CEB37F37}"/>
    <cellStyle name="Kimenet 2 35 2 4 2" xfId="15726" xr:uid="{3CFB4F23-5FBE-4B82-8105-6DB3DA47D579}"/>
    <cellStyle name="Kimenet 2 35 2 4_Volatility" xfId="15727" xr:uid="{7ACDEADC-CB55-46FC-9BA1-970FC3EE7AFD}"/>
    <cellStyle name="Kimenet 2 35 2 5" xfId="15728" xr:uid="{B4A856F0-F2B1-4442-A5BF-CD0CBB73A28B}"/>
    <cellStyle name="Kimenet 2 35 2_Volatility" xfId="15729" xr:uid="{7F89560D-D735-4FD7-BACF-3380DEB29D64}"/>
    <cellStyle name="Kimenet 2 35 3" xfId="15730" xr:uid="{ABABB26A-9259-4E83-87C6-7144AD4C8259}"/>
    <cellStyle name="Kimenet 2 35 3 2" xfId="15731" xr:uid="{2743F50F-D942-4258-AA7B-29470A8FB865}"/>
    <cellStyle name="Kimenet 2 35 3 2 2" xfId="15732" xr:uid="{884A25B5-60CD-4C1F-9037-BC044D6BFCC3}"/>
    <cellStyle name="Kimenet 2 35 3 2_Volatility" xfId="15733" xr:uid="{B277D331-F1C7-4A6C-A695-5B539913B3CC}"/>
    <cellStyle name="Kimenet 2 35 3 3" xfId="15734" xr:uid="{2C0FC4CA-3092-44EE-BE06-56DCF7B00A24}"/>
    <cellStyle name="Kimenet 2 35 3_Volatility" xfId="15735" xr:uid="{C60A5C02-9B1A-4852-BDE9-C0735C335E71}"/>
    <cellStyle name="Kimenet 2 35 4" xfId="15736" xr:uid="{64E1BAC2-9DE8-4E98-901E-8C250C1F8310}"/>
    <cellStyle name="Kimenet 2 35 4 2" xfId="15737" xr:uid="{F36FB32F-A252-4A17-920B-6F777FC75522}"/>
    <cellStyle name="Kimenet 2 35 4_Volatility" xfId="15738" xr:uid="{D4FE492C-9700-467C-91A1-0CA0F1F5CFD8}"/>
    <cellStyle name="Kimenet 2 35 5" xfId="15739" xr:uid="{FC4CC431-A3C3-4C03-84CE-D9BFA1C07881}"/>
    <cellStyle name="Kimenet 2 35_Volatility" xfId="15740" xr:uid="{7D6A9573-5FEF-4D9D-87AF-CC242BFC4F34}"/>
    <cellStyle name="Kimenet 2 36" xfId="15741" xr:uid="{B134323D-1C40-49D3-8803-2FCACDF34539}"/>
    <cellStyle name="Kimenet 2 36 2" xfId="15742" xr:uid="{1093DFDD-8A39-4B17-BE9C-18C252B4FCF5}"/>
    <cellStyle name="Kimenet 2 36 2 2" xfId="15743" xr:uid="{E0D870A6-5BDA-4AB0-9C19-9402095E0278}"/>
    <cellStyle name="Kimenet 2 36 2 2 2" xfId="15744" xr:uid="{953972F3-30D0-489C-A941-FE03BAF34D31}"/>
    <cellStyle name="Kimenet 2 36 2 2 2 2" xfId="15745" xr:uid="{916A197B-A21C-4447-9164-CE03FAE7D5C7}"/>
    <cellStyle name="Kimenet 2 36 2 2 2_Volatility" xfId="15746" xr:uid="{D1999F19-9CC8-4025-98DF-0EE51D2A9AFD}"/>
    <cellStyle name="Kimenet 2 36 2 2 3" xfId="15747" xr:uid="{8B32758E-8182-4E72-BBDA-128E63178369}"/>
    <cellStyle name="Kimenet 2 36 2 2_Volatility" xfId="15748" xr:uid="{D86617AB-46E4-43C4-A75C-BB8E2DC042CB}"/>
    <cellStyle name="Kimenet 2 36 2 3" xfId="15749" xr:uid="{BB359F77-2133-4470-A678-10613600EAE4}"/>
    <cellStyle name="Kimenet 2 36 2 3 2" xfId="15750" xr:uid="{4460D61E-5A6A-433F-959A-1036DCFA4EFB}"/>
    <cellStyle name="Kimenet 2 36 2 3 2 2" xfId="15751" xr:uid="{C617488F-60D6-4B4C-A063-B045D077E18C}"/>
    <cellStyle name="Kimenet 2 36 2 3 2_Volatility" xfId="15752" xr:uid="{F62C9C19-5C9B-4562-92FA-BED8FAC7C351}"/>
    <cellStyle name="Kimenet 2 36 2 3 3" xfId="15753" xr:uid="{E346E752-17C3-4501-A138-118E7097A677}"/>
    <cellStyle name="Kimenet 2 36 2 3_Volatility" xfId="15754" xr:uid="{D81A707C-1032-4BC7-87CD-6CEAD62F328D}"/>
    <cellStyle name="Kimenet 2 36 2 4" xfId="15755" xr:uid="{0B7E665C-94A7-4C13-88A4-CEA4563E3BE9}"/>
    <cellStyle name="Kimenet 2 36 2 4 2" xfId="15756" xr:uid="{D0E4A50F-1E2E-44A7-B2D1-4649DEE6EA7F}"/>
    <cellStyle name="Kimenet 2 36 2 4_Volatility" xfId="15757" xr:uid="{891E166E-6753-4744-8539-B187AB415601}"/>
    <cellStyle name="Kimenet 2 36 2 5" xfId="15758" xr:uid="{1D929252-F18C-41CC-954E-2981B8F088BF}"/>
    <cellStyle name="Kimenet 2 36 2_Volatility" xfId="15759" xr:uid="{D24659F4-C77E-417B-B457-C67DA0232809}"/>
    <cellStyle name="Kimenet 2 36 3" xfId="15760" xr:uid="{5B27E1AD-434E-48C3-9778-780F5770F407}"/>
    <cellStyle name="Kimenet 2 36 3 2" xfId="15761" xr:uid="{90E1E3A2-4A2D-458A-A785-68C1794FD927}"/>
    <cellStyle name="Kimenet 2 36 3 2 2" xfId="15762" xr:uid="{81145A37-4A0A-46B2-AE04-014C8D9D7AB2}"/>
    <cellStyle name="Kimenet 2 36 3 2_Volatility" xfId="15763" xr:uid="{64DDA778-8184-46EE-AF80-425E8C27A9FC}"/>
    <cellStyle name="Kimenet 2 36 3 3" xfId="15764" xr:uid="{F03E19B5-58E3-44ED-A34B-29582DA4687E}"/>
    <cellStyle name="Kimenet 2 36 3_Volatility" xfId="15765" xr:uid="{31FB823D-8990-4B36-ADE3-0195D4D69FFA}"/>
    <cellStyle name="Kimenet 2 36 4" xfId="15766" xr:uid="{C4AC0551-CBFB-4057-8E5A-EEAB15E7DA17}"/>
    <cellStyle name="Kimenet 2 36 4 2" xfId="15767" xr:uid="{AC6370B1-D592-4410-943C-63FAE42174B2}"/>
    <cellStyle name="Kimenet 2 36 4_Volatility" xfId="15768" xr:uid="{B944B2B6-EBCC-4A10-BAC1-84B4839A5D1C}"/>
    <cellStyle name="Kimenet 2 36 5" xfId="15769" xr:uid="{0A9AB2C1-DE9F-4C18-B819-2C34EF909A19}"/>
    <cellStyle name="Kimenet 2 36_Volatility" xfId="15770" xr:uid="{46BCAD37-84B1-4FF5-8AF1-2C2125A429A4}"/>
    <cellStyle name="Kimenet 2 37" xfId="15771" xr:uid="{7BBBDBAF-1999-4F25-8B60-C8664AED7AB1}"/>
    <cellStyle name="Kimenet 2 37 2" xfId="15772" xr:uid="{6BC7C3EE-FC29-4055-924B-8CFAF8263896}"/>
    <cellStyle name="Kimenet 2 37 2 2" xfId="15773" xr:uid="{17315A88-D22F-4158-A121-F67D78781E9D}"/>
    <cellStyle name="Kimenet 2 37 2 2 2" xfId="15774" xr:uid="{391C7075-0230-4590-84CA-693A06CF5C88}"/>
    <cellStyle name="Kimenet 2 37 2 2 2 2" xfId="15775" xr:uid="{47C18345-737D-434E-9B46-987CDD5FDFDC}"/>
    <cellStyle name="Kimenet 2 37 2 2 2_Volatility" xfId="15776" xr:uid="{029C941E-FCCF-4032-AC40-94DB9A48F2A3}"/>
    <cellStyle name="Kimenet 2 37 2 2 3" xfId="15777" xr:uid="{1CDEAB6D-ECD4-47C5-8A62-373B22B25883}"/>
    <cellStyle name="Kimenet 2 37 2 2_Volatility" xfId="15778" xr:uid="{436AC896-7BB7-4417-ACD2-7AC9909AC7C1}"/>
    <cellStyle name="Kimenet 2 37 2 3" xfId="15779" xr:uid="{891967CD-17C0-4D89-B203-B9FD93BF48EB}"/>
    <cellStyle name="Kimenet 2 37 2 3 2" xfId="15780" xr:uid="{840673AE-A93B-4FA8-97C8-2315AB199757}"/>
    <cellStyle name="Kimenet 2 37 2 3 2 2" xfId="15781" xr:uid="{BC75253E-4345-4B19-84AA-513DF0536A4E}"/>
    <cellStyle name="Kimenet 2 37 2 3 2_Volatility" xfId="15782" xr:uid="{43A22300-0A94-446D-A17D-313087F08369}"/>
    <cellStyle name="Kimenet 2 37 2 3 3" xfId="15783" xr:uid="{044EA0E1-D073-4921-A09D-7AC1FB81E12F}"/>
    <cellStyle name="Kimenet 2 37 2 3_Volatility" xfId="15784" xr:uid="{0518E838-2B89-4545-AF6E-38E62937DA06}"/>
    <cellStyle name="Kimenet 2 37 2 4" xfId="15785" xr:uid="{F407E9AD-A00D-4F80-84AC-B4EAC695A6A8}"/>
    <cellStyle name="Kimenet 2 37 2 4 2" xfId="15786" xr:uid="{93D68B0A-E056-4246-A2C4-A186C1B86BA4}"/>
    <cellStyle name="Kimenet 2 37 2 4_Volatility" xfId="15787" xr:uid="{50DF8359-0EA2-4C81-A7A2-F7D6425C2822}"/>
    <cellStyle name="Kimenet 2 37 2 5" xfId="15788" xr:uid="{40B4FF7F-DF32-4BEB-A388-9DD0434D961B}"/>
    <cellStyle name="Kimenet 2 37 2_Volatility" xfId="15789" xr:uid="{AC2B5FE8-E52A-4BA5-AD67-798546D57158}"/>
    <cellStyle name="Kimenet 2 37 3" xfId="15790" xr:uid="{483FC47B-9F92-4AB6-A3BB-DFAA805A41B7}"/>
    <cellStyle name="Kimenet 2 37 3 2" xfId="15791" xr:uid="{CB04932A-92ED-432D-97D6-2DED77184E97}"/>
    <cellStyle name="Kimenet 2 37 3 2 2" xfId="15792" xr:uid="{B452556E-A6EB-45C5-85E2-CE8115C57CA7}"/>
    <cellStyle name="Kimenet 2 37 3 2_Volatility" xfId="15793" xr:uid="{37326F8D-EF6D-4929-A00D-AC7CEB9C3214}"/>
    <cellStyle name="Kimenet 2 37 3 3" xfId="15794" xr:uid="{3FD0AA64-6417-466E-A4D7-FB9C08FE6DEC}"/>
    <cellStyle name="Kimenet 2 37 3_Volatility" xfId="15795" xr:uid="{70C8A0B5-27E7-4D5F-B91A-91408151DCE2}"/>
    <cellStyle name="Kimenet 2 37 4" xfId="15796" xr:uid="{E5C40BAB-1E0E-4401-B339-2A3815FA8F19}"/>
    <cellStyle name="Kimenet 2 37 4 2" xfId="15797" xr:uid="{F67FD993-2AA4-415A-AF75-12C597012D85}"/>
    <cellStyle name="Kimenet 2 37 4_Volatility" xfId="15798" xr:uid="{E06B7377-3AE8-4429-9CB4-209F5EE6C06E}"/>
    <cellStyle name="Kimenet 2 37 5" xfId="15799" xr:uid="{0C0309CF-A574-4D88-843B-336A66927E69}"/>
    <cellStyle name="Kimenet 2 37_Volatility" xfId="15800" xr:uid="{CBCF93D0-4C3F-455F-918E-C5D50017ED00}"/>
    <cellStyle name="Kimenet 2 38" xfId="15801" xr:uid="{DB3360E8-3AC8-4B9F-9D75-8194E713C87D}"/>
    <cellStyle name="Kimenet 2 38 2" xfId="15802" xr:uid="{39607F2D-1FA3-456E-9A66-09EE8594271B}"/>
    <cellStyle name="Kimenet 2 38 2 2" xfId="15803" xr:uid="{511A0818-F352-447D-8281-8717889C7780}"/>
    <cellStyle name="Kimenet 2 38 2 2 2" xfId="15804" xr:uid="{EE5EC654-8A3A-4114-BAC2-BAECA218C406}"/>
    <cellStyle name="Kimenet 2 38 2 2 2 2" xfId="15805" xr:uid="{EEFB7D76-45E5-44A7-89F8-D1B6BCEE3D01}"/>
    <cellStyle name="Kimenet 2 38 2 2 2_Volatility" xfId="15806" xr:uid="{D6EEE094-0708-4E1F-B3D7-438FC7C2064F}"/>
    <cellStyle name="Kimenet 2 38 2 2 3" xfId="15807" xr:uid="{D686D84D-56EE-421E-BD82-136592D67B45}"/>
    <cellStyle name="Kimenet 2 38 2 2_Volatility" xfId="15808" xr:uid="{EBC1FF67-63BC-49B0-BBA5-AEB267D1C1A2}"/>
    <cellStyle name="Kimenet 2 38 2 3" xfId="15809" xr:uid="{375A7198-E391-454A-A817-F00A92413E20}"/>
    <cellStyle name="Kimenet 2 38 2 3 2" xfId="15810" xr:uid="{702DDB09-D8A9-4BD1-B101-4F9D6B3B67B0}"/>
    <cellStyle name="Kimenet 2 38 2 3 2 2" xfId="15811" xr:uid="{6E3C261D-36C7-42F5-892D-372065B7C32F}"/>
    <cellStyle name="Kimenet 2 38 2 3 2_Volatility" xfId="15812" xr:uid="{CEE15CCE-3F88-4305-A113-4471B7CCB5B7}"/>
    <cellStyle name="Kimenet 2 38 2 3 3" xfId="15813" xr:uid="{A8E408E6-2F0C-4401-8DBB-8D669230216E}"/>
    <cellStyle name="Kimenet 2 38 2 3_Volatility" xfId="15814" xr:uid="{DD01FA3C-AAF4-45C1-9D87-F2FEA9941BCD}"/>
    <cellStyle name="Kimenet 2 38 2 4" xfId="15815" xr:uid="{8F9D76EE-A97A-4B90-AB5A-FADAA36118B1}"/>
    <cellStyle name="Kimenet 2 38 2 4 2" xfId="15816" xr:uid="{6F19C0CB-991D-466E-9F0C-CC5F08BE1587}"/>
    <cellStyle name="Kimenet 2 38 2 4_Volatility" xfId="15817" xr:uid="{5BEAC0DE-74BA-44F5-A18D-2AC69985C5F3}"/>
    <cellStyle name="Kimenet 2 38 2 5" xfId="15818" xr:uid="{8AD3078D-194F-4A02-A72D-52820CC72018}"/>
    <cellStyle name="Kimenet 2 38 2_Volatility" xfId="15819" xr:uid="{C9556B6B-C6E9-4483-B0B2-E0F1D94F3A92}"/>
    <cellStyle name="Kimenet 2 38 3" xfId="15820" xr:uid="{DD2A35E0-ADBD-4A18-B38E-275C85BB73CB}"/>
    <cellStyle name="Kimenet 2 38 3 2" xfId="15821" xr:uid="{943A352A-7D87-4725-9096-681468DEFD99}"/>
    <cellStyle name="Kimenet 2 38 3 2 2" xfId="15822" xr:uid="{898493A3-3A7E-4EB9-BD5E-B9A51413F670}"/>
    <cellStyle name="Kimenet 2 38 3 2_Volatility" xfId="15823" xr:uid="{CD6C3BD6-23FF-40E5-A1C1-C92A8586F6FC}"/>
    <cellStyle name="Kimenet 2 38 3 3" xfId="15824" xr:uid="{4841CE63-4DF9-48AB-965A-77B438F2EB3F}"/>
    <cellStyle name="Kimenet 2 38 3_Volatility" xfId="15825" xr:uid="{CB036B91-F675-45A4-A29C-7B44BB15B962}"/>
    <cellStyle name="Kimenet 2 38 4" xfId="15826" xr:uid="{BBE5CC45-2F68-4B95-8402-434AC3DB0E35}"/>
    <cellStyle name="Kimenet 2 38 4 2" xfId="15827" xr:uid="{50710933-629A-45DC-AAEF-C2EA4BA46734}"/>
    <cellStyle name="Kimenet 2 38 4_Volatility" xfId="15828" xr:uid="{7104BF8E-30B0-485A-9203-C09ED60959C5}"/>
    <cellStyle name="Kimenet 2 38 5" xfId="15829" xr:uid="{8992E640-D4B2-479B-987C-7A28C527DDED}"/>
    <cellStyle name="Kimenet 2 38_Volatility" xfId="15830" xr:uid="{914C77EA-B9BB-4C5B-BF61-0C6494110201}"/>
    <cellStyle name="Kimenet 2 39" xfId="15831" xr:uid="{C632A7C0-8CC3-469F-8D5C-5FF347CFDA76}"/>
    <cellStyle name="Kimenet 2 39 2" xfId="15832" xr:uid="{CDB3CC87-8C32-485E-BF31-0C4839519BF1}"/>
    <cellStyle name="Kimenet 2 39 2 2" xfId="15833" xr:uid="{A0491E16-A110-4881-958F-24BDFA516624}"/>
    <cellStyle name="Kimenet 2 39 2 2 2" xfId="15834" xr:uid="{A9683FE0-0B87-4B7D-99AB-7B67DA4AC2B5}"/>
    <cellStyle name="Kimenet 2 39 2 2 2 2" xfId="15835" xr:uid="{07013C24-64A7-4315-B473-1AA328260FB8}"/>
    <cellStyle name="Kimenet 2 39 2 2 2_Volatility" xfId="15836" xr:uid="{E923B59B-3159-448B-84F6-55A98645E40B}"/>
    <cellStyle name="Kimenet 2 39 2 2 3" xfId="15837" xr:uid="{62DE2FDF-4FC1-476A-8A93-D132C5DE0713}"/>
    <cellStyle name="Kimenet 2 39 2 2_Volatility" xfId="15838" xr:uid="{838A4FF2-046C-4722-B5DC-0230FEA35ACF}"/>
    <cellStyle name="Kimenet 2 39 2 3" xfId="15839" xr:uid="{F464DF4A-F4FD-4049-BBBD-A898C5697D47}"/>
    <cellStyle name="Kimenet 2 39 2 3 2" xfId="15840" xr:uid="{259764CC-D3BC-4B31-8AED-66C2C21A0190}"/>
    <cellStyle name="Kimenet 2 39 2 3 2 2" xfId="15841" xr:uid="{CE401F50-1B53-454E-8571-75FBA2C4AE0B}"/>
    <cellStyle name="Kimenet 2 39 2 3 2_Volatility" xfId="15842" xr:uid="{A0297D26-A653-4057-9BA1-D2EE4330C0D9}"/>
    <cellStyle name="Kimenet 2 39 2 3 3" xfId="15843" xr:uid="{778E2B8B-B638-4032-8675-5C1B86447412}"/>
    <cellStyle name="Kimenet 2 39 2 3_Volatility" xfId="15844" xr:uid="{DD710D04-CE1B-449C-886E-2DC9481E62A7}"/>
    <cellStyle name="Kimenet 2 39 2 4" xfId="15845" xr:uid="{0D9678A5-5D58-4D4B-9824-2192E02DAD64}"/>
    <cellStyle name="Kimenet 2 39 2 4 2" xfId="15846" xr:uid="{22C92709-810A-4508-9F2C-346218D9D9E4}"/>
    <cellStyle name="Kimenet 2 39 2 4_Volatility" xfId="15847" xr:uid="{088B95DB-43E5-4BB8-B20A-954BD374A997}"/>
    <cellStyle name="Kimenet 2 39 2 5" xfId="15848" xr:uid="{B73938DF-8FA2-4232-8318-2D82366B000B}"/>
    <cellStyle name="Kimenet 2 39 2_Volatility" xfId="15849" xr:uid="{31C7F5BE-6BBC-4062-A7FB-BE227F5515F1}"/>
    <cellStyle name="Kimenet 2 39 3" xfId="15850" xr:uid="{78C22C19-942E-4556-AB4D-ED01D5A3AB60}"/>
    <cellStyle name="Kimenet 2 39 3 2" xfId="15851" xr:uid="{9BD34CF5-3C1B-4D03-8975-0B067DFA562A}"/>
    <cellStyle name="Kimenet 2 39 3 2 2" xfId="15852" xr:uid="{49CB28E8-3B5E-43C5-9A76-2FACEAC18544}"/>
    <cellStyle name="Kimenet 2 39 3 2_Volatility" xfId="15853" xr:uid="{05B6E791-E3FC-43C7-94E1-9085B55806E0}"/>
    <cellStyle name="Kimenet 2 39 3 3" xfId="15854" xr:uid="{78A8F9A0-0174-4B99-B3FA-57E0637CFBB0}"/>
    <cellStyle name="Kimenet 2 39 3_Volatility" xfId="15855" xr:uid="{6B7AF8F3-47BC-46DF-BAFD-C4D94D3D0E78}"/>
    <cellStyle name="Kimenet 2 39 4" xfId="15856" xr:uid="{6B939BA8-F87A-4F8E-B302-1DCFCCB2F1E4}"/>
    <cellStyle name="Kimenet 2 39 4 2" xfId="15857" xr:uid="{4EA87EC9-1380-4C13-BA17-96CFF572F2DD}"/>
    <cellStyle name="Kimenet 2 39 4_Volatility" xfId="15858" xr:uid="{9CFC5C55-CB33-4C81-B6A1-7F3445F02AFA}"/>
    <cellStyle name="Kimenet 2 39 5" xfId="15859" xr:uid="{60FE3B2C-03EE-49A8-880E-2244A57DB7E8}"/>
    <cellStyle name="Kimenet 2 39_Volatility" xfId="15860" xr:uid="{5EBC99D1-15F2-4A7E-B6FC-A1E41DD7C9C3}"/>
    <cellStyle name="Kimenet 2 4" xfId="15861" xr:uid="{63AAF408-2529-4B4A-9DD1-77F53359C571}"/>
    <cellStyle name="Kimenet 2 4 2" xfId="15862" xr:uid="{BCC6E7D7-50A4-43F3-93DF-C47FA7F4CCE3}"/>
    <cellStyle name="Kimenet 2 4 2 2" xfId="15863" xr:uid="{6CB89A04-5D38-4637-A40C-0ED1D899536F}"/>
    <cellStyle name="Kimenet 2 4 2 2 2" xfId="15864" xr:uid="{4B3C5AB2-6306-412D-8EE0-C3E56F0A7A41}"/>
    <cellStyle name="Kimenet 2 4 2 2 2 2" xfId="15865" xr:uid="{A4A6C4CC-151B-4481-9018-84D67A68781D}"/>
    <cellStyle name="Kimenet 2 4 2 2 2_Volatility" xfId="15866" xr:uid="{1E41A3C0-0656-4189-8331-5DFC3D9CFFC4}"/>
    <cellStyle name="Kimenet 2 4 2 2 3" xfId="15867" xr:uid="{B8E6F22A-5AD9-410D-8678-E87467621753}"/>
    <cellStyle name="Kimenet 2 4 2 2_Volatility" xfId="15868" xr:uid="{D56006C8-E7A0-4771-8DE5-E1A3FA0752D3}"/>
    <cellStyle name="Kimenet 2 4 2 3" xfId="15869" xr:uid="{19F7F14B-3124-46E9-AEBD-518DCA859470}"/>
    <cellStyle name="Kimenet 2 4 2 3 2" xfId="15870" xr:uid="{AD121079-8AA7-4689-8366-1D782A08E2F8}"/>
    <cellStyle name="Kimenet 2 4 2 3 2 2" xfId="15871" xr:uid="{3C135D10-A938-4CD1-A1D3-579957FB75BD}"/>
    <cellStyle name="Kimenet 2 4 2 3 2_Volatility" xfId="15872" xr:uid="{A04A2AA0-34EE-4B6A-9649-0F71CC4AD4AF}"/>
    <cellStyle name="Kimenet 2 4 2 3 3" xfId="15873" xr:uid="{0F8F23D9-8076-4129-A0C6-878EB9395013}"/>
    <cellStyle name="Kimenet 2 4 2 3_Volatility" xfId="15874" xr:uid="{E8DD140F-9564-425D-944B-488DD98F9786}"/>
    <cellStyle name="Kimenet 2 4 2 4" xfId="15875" xr:uid="{8B2EE1B9-4ED1-4D61-9580-BC9C4EED6E31}"/>
    <cellStyle name="Kimenet 2 4 2 4 2" xfId="15876" xr:uid="{C96581CF-A92A-4609-932A-D6A81AB74316}"/>
    <cellStyle name="Kimenet 2 4 2 4_Volatility" xfId="15877" xr:uid="{27CDAE32-8712-4529-AFCC-67F3E81BAE49}"/>
    <cellStyle name="Kimenet 2 4 2 5" xfId="15878" xr:uid="{787DE13C-4804-4E86-8899-E21748DF960C}"/>
    <cellStyle name="Kimenet 2 4 2_Volatility" xfId="15879" xr:uid="{3B46264F-AA54-4A40-8A44-B84478B368AE}"/>
    <cellStyle name="Kimenet 2 4 3" xfId="15880" xr:uid="{11757118-E285-4C42-A292-ECE1EDB16D5E}"/>
    <cellStyle name="Kimenet 2 4 3 2" xfId="15881" xr:uid="{3F7D93B2-D995-4559-9F4D-B76DC8AF1852}"/>
    <cellStyle name="Kimenet 2 4 3 2 2" xfId="15882" xr:uid="{8193A028-AC66-4C47-80B7-140C3E83F663}"/>
    <cellStyle name="Kimenet 2 4 3 2_Volatility" xfId="15883" xr:uid="{1FF5151E-C0E5-423C-B9C5-58F76C61DA78}"/>
    <cellStyle name="Kimenet 2 4 3 3" xfId="15884" xr:uid="{7DC15E13-476C-4F17-89DB-F528D613FC0C}"/>
    <cellStyle name="Kimenet 2 4 3_Volatility" xfId="15885" xr:uid="{5CD630D7-A28C-41F3-B7B5-95B46CF62EE2}"/>
    <cellStyle name="Kimenet 2 4 4" xfId="15886" xr:uid="{E126234B-C931-448F-945C-C3315D34B5E9}"/>
    <cellStyle name="Kimenet 2 4 4 2" xfId="15887" xr:uid="{7BA5F7A6-B07B-4C76-8AC7-121230BAC6F1}"/>
    <cellStyle name="Kimenet 2 4 4_Volatility" xfId="15888" xr:uid="{3BE7A79B-B056-464F-BC68-5B4BC5E215AC}"/>
    <cellStyle name="Kimenet 2 4 5" xfId="15889" xr:uid="{D9BE63A3-26AA-4910-BAD0-AFA838E8778B}"/>
    <cellStyle name="Kimenet 2 4_Volatility" xfId="15890" xr:uid="{9E52294C-6203-4EEA-992E-6D730267F7F7}"/>
    <cellStyle name="Kimenet 2 40" xfId="15891" xr:uid="{A9B68205-D631-4A4B-82AA-3705245095A9}"/>
    <cellStyle name="Kimenet 2 40 2" xfId="15892" xr:uid="{8452608B-980D-4305-BE7E-0F9FF8A4C72D}"/>
    <cellStyle name="Kimenet 2 40 2 2" xfId="15893" xr:uid="{34916871-1E57-4FD9-B4F6-8E99BBC66EA8}"/>
    <cellStyle name="Kimenet 2 40 2 2 2" xfId="15894" xr:uid="{C3FA4EF7-7C64-4292-8DAF-B40AC11EFF3A}"/>
    <cellStyle name="Kimenet 2 40 2 2 2 2" xfId="15895" xr:uid="{49EE4FA5-1FAB-49DE-B70F-3719225E2A27}"/>
    <cellStyle name="Kimenet 2 40 2 2 2_Volatility" xfId="15896" xr:uid="{29B1808E-8A09-4E15-A81E-D435295352B5}"/>
    <cellStyle name="Kimenet 2 40 2 2 3" xfId="15897" xr:uid="{7ACB340E-2084-4416-8DFF-33E99C9AC48A}"/>
    <cellStyle name="Kimenet 2 40 2 2_Volatility" xfId="15898" xr:uid="{A291DF32-06AD-4D02-AEDB-0149E5153A75}"/>
    <cellStyle name="Kimenet 2 40 2 3" xfId="15899" xr:uid="{D8FA9699-5698-40A8-A79E-81F9AB53B6DE}"/>
    <cellStyle name="Kimenet 2 40 2 3 2" xfId="15900" xr:uid="{B0BA315A-A54D-41A4-9188-97E95DC02DD9}"/>
    <cellStyle name="Kimenet 2 40 2 3 2 2" xfId="15901" xr:uid="{38A29101-F03A-4D38-9D36-8C06B23D7DCC}"/>
    <cellStyle name="Kimenet 2 40 2 3 2_Volatility" xfId="15902" xr:uid="{FBFF2091-B14C-437D-AC79-6934F064BDDA}"/>
    <cellStyle name="Kimenet 2 40 2 3 3" xfId="15903" xr:uid="{F55D0E38-5359-44BA-B712-A1AE74A918EF}"/>
    <cellStyle name="Kimenet 2 40 2 3_Volatility" xfId="15904" xr:uid="{359439EA-A69C-46E2-85A0-E57EFF5BA024}"/>
    <cellStyle name="Kimenet 2 40 2 4" xfId="15905" xr:uid="{ECD55B56-5B8A-48A5-B54C-C5C012D2D578}"/>
    <cellStyle name="Kimenet 2 40 2 4 2" xfId="15906" xr:uid="{C0030418-627D-4E58-A48B-6E2541225F33}"/>
    <cellStyle name="Kimenet 2 40 2 4_Volatility" xfId="15907" xr:uid="{F6CBECD9-AE8A-4B2F-8EFF-EF4B9E346BC9}"/>
    <cellStyle name="Kimenet 2 40 2 5" xfId="15908" xr:uid="{6C8B318D-E58F-42E0-8A16-8B235BC528E7}"/>
    <cellStyle name="Kimenet 2 40 2_Volatility" xfId="15909" xr:uid="{D1388CFB-11E3-46E5-BD43-FFC3D0CE7EB9}"/>
    <cellStyle name="Kimenet 2 40 3" xfId="15910" xr:uid="{3D696D75-E9C3-4722-85E0-356C397F6512}"/>
    <cellStyle name="Kimenet 2 40 3 2" xfId="15911" xr:uid="{43A671CB-1C2F-4041-A5DB-1A2D9C3D3A00}"/>
    <cellStyle name="Kimenet 2 40 3 2 2" xfId="15912" xr:uid="{4FC7F416-AEAB-444E-A917-F8990B33A976}"/>
    <cellStyle name="Kimenet 2 40 3 2_Volatility" xfId="15913" xr:uid="{B602238D-A3AE-4EF1-BCFE-B4EBC1489567}"/>
    <cellStyle name="Kimenet 2 40 3 3" xfId="15914" xr:uid="{A6CEC473-7EA4-4BE0-9EBB-C2BA14D28036}"/>
    <cellStyle name="Kimenet 2 40 3_Volatility" xfId="15915" xr:uid="{C3AAC2EA-6753-4069-8D08-3DD971009492}"/>
    <cellStyle name="Kimenet 2 40 4" xfId="15916" xr:uid="{324F4733-934B-4958-A567-C1BCA55FCF5C}"/>
    <cellStyle name="Kimenet 2 40 4 2" xfId="15917" xr:uid="{43D7C024-E010-42F3-9DB6-33B88909127F}"/>
    <cellStyle name="Kimenet 2 40 4_Volatility" xfId="15918" xr:uid="{2341CB0B-DA28-4310-8C99-A706343CE15F}"/>
    <cellStyle name="Kimenet 2 40 5" xfId="15919" xr:uid="{F23B4980-F51F-4492-A01B-2FED2D2B22CE}"/>
    <cellStyle name="Kimenet 2 40_Volatility" xfId="15920" xr:uid="{40FF1AAD-F1F6-4966-8B67-3166E0698362}"/>
    <cellStyle name="Kimenet 2 41" xfId="15921" xr:uid="{EF25D7B2-EAFE-43EA-9054-5D1DF464A5B9}"/>
    <cellStyle name="Kimenet 2 41 2" xfId="15922" xr:uid="{CFC10D1E-E12C-4074-8EA8-B1F0CB469F50}"/>
    <cellStyle name="Kimenet 2 41 2 2" xfId="15923" xr:uid="{8D906ED6-9CB1-4C3C-8E1A-501C5A20DF83}"/>
    <cellStyle name="Kimenet 2 41 2 2 2" xfId="15924" xr:uid="{048E6F60-4D71-4A2C-97D1-AD503B47A423}"/>
    <cellStyle name="Kimenet 2 41 2 2 2 2" xfId="15925" xr:uid="{871DFE6A-6E3C-426F-A113-4732D2D99E4C}"/>
    <cellStyle name="Kimenet 2 41 2 2 2_Volatility" xfId="15926" xr:uid="{7687D97D-BA27-4A9C-BBE9-54E16F3149F0}"/>
    <cellStyle name="Kimenet 2 41 2 2 3" xfId="15927" xr:uid="{CEBF3FD6-F17A-4B84-A9B1-C15B5377C1BD}"/>
    <cellStyle name="Kimenet 2 41 2 2_Volatility" xfId="15928" xr:uid="{6AC2F230-05F2-401C-B2C1-0DA084522C06}"/>
    <cellStyle name="Kimenet 2 41 2 3" xfId="15929" xr:uid="{D0B735A9-2472-4280-B30D-340289643FAD}"/>
    <cellStyle name="Kimenet 2 41 2 3 2" xfId="15930" xr:uid="{86F63C33-F90B-4FA3-BB84-04D5094CA953}"/>
    <cellStyle name="Kimenet 2 41 2 3 2 2" xfId="15931" xr:uid="{DD557C6C-5C2A-4209-B48C-DD9D13AA448A}"/>
    <cellStyle name="Kimenet 2 41 2 3 2_Volatility" xfId="15932" xr:uid="{DAFA82E7-1759-4116-8817-ED9375F4F8CF}"/>
    <cellStyle name="Kimenet 2 41 2 3 3" xfId="15933" xr:uid="{FD325580-9003-404F-9E89-123788447716}"/>
    <cellStyle name="Kimenet 2 41 2 3_Volatility" xfId="15934" xr:uid="{9FD45405-FDDF-4A40-8300-C9822CF0F3AB}"/>
    <cellStyle name="Kimenet 2 41 2 4" xfId="15935" xr:uid="{16A11EE0-8741-4923-8459-8DEC84BFD146}"/>
    <cellStyle name="Kimenet 2 41 2 4 2" xfId="15936" xr:uid="{D518B46C-F4CF-4AA6-8737-4A8B44799FBB}"/>
    <cellStyle name="Kimenet 2 41 2 4_Volatility" xfId="15937" xr:uid="{99F1C4E7-FF47-466D-AB66-4EDBF7CC746A}"/>
    <cellStyle name="Kimenet 2 41 2 5" xfId="15938" xr:uid="{8442FA4D-B8CF-4CDC-868D-8A5E2EC7E8DC}"/>
    <cellStyle name="Kimenet 2 41 2_Volatility" xfId="15939" xr:uid="{620BC1FF-3B41-47FA-B102-B3D883AF3763}"/>
    <cellStyle name="Kimenet 2 41 3" xfId="15940" xr:uid="{E059BD51-7565-43E4-A43E-B56E42C327C0}"/>
    <cellStyle name="Kimenet 2 41 3 2" xfId="15941" xr:uid="{7832A160-A233-4690-8DB4-1332573AAB8A}"/>
    <cellStyle name="Kimenet 2 41 3 2 2" xfId="15942" xr:uid="{2096C4EE-8444-4E9C-9198-31F6B8E45AAF}"/>
    <cellStyle name="Kimenet 2 41 3 2_Volatility" xfId="15943" xr:uid="{857377BF-0FF4-42FA-8397-2F5DA4FDB6BE}"/>
    <cellStyle name="Kimenet 2 41 3 3" xfId="15944" xr:uid="{C1D4ADC2-AC31-44C7-83C2-D13835821734}"/>
    <cellStyle name="Kimenet 2 41 3_Volatility" xfId="15945" xr:uid="{3F6874ED-EE65-415E-9849-1F7C00CE700D}"/>
    <cellStyle name="Kimenet 2 41 4" xfId="15946" xr:uid="{F5F11CE5-E864-49B1-A354-1FB18F2A200F}"/>
    <cellStyle name="Kimenet 2 41 4 2" xfId="15947" xr:uid="{32EC1892-0C87-42B7-987D-E98B72F2BF84}"/>
    <cellStyle name="Kimenet 2 41 4_Volatility" xfId="15948" xr:uid="{B8988A06-65FE-4453-BB58-9D0855FE933C}"/>
    <cellStyle name="Kimenet 2 41 5" xfId="15949" xr:uid="{3434B2C8-E262-46C5-B40C-3CB8A68543DE}"/>
    <cellStyle name="Kimenet 2 41_Volatility" xfId="15950" xr:uid="{A9846A0D-5123-48A2-95A8-3BE31A373D61}"/>
    <cellStyle name="Kimenet 2 42" xfId="15951" xr:uid="{47682536-AB1E-416C-8245-8F212A5E32DF}"/>
    <cellStyle name="Kimenet 2 42 2" xfId="15952" xr:uid="{A68AFD0F-9063-4F97-AA5A-F4F863CD7213}"/>
    <cellStyle name="Kimenet 2 42 2 2" xfId="15953" xr:uid="{F4FFD858-F0F5-46B1-9386-7FB661018DFC}"/>
    <cellStyle name="Kimenet 2 42 2 2 2" xfId="15954" xr:uid="{BEC18D0C-4752-4953-A4A3-05323E7D6CD4}"/>
    <cellStyle name="Kimenet 2 42 2 2 2 2" xfId="15955" xr:uid="{F7E0B596-0889-4239-B299-0E89D23DF315}"/>
    <cellStyle name="Kimenet 2 42 2 2 2_Volatility" xfId="15956" xr:uid="{48DDB671-2F4E-4E17-B500-3566943B2E10}"/>
    <cellStyle name="Kimenet 2 42 2 2 3" xfId="15957" xr:uid="{7CF0D495-CF57-42EF-896D-92F5A1D49162}"/>
    <cellStyle name="Kimenet 2 42 2 2_Volatility" xfId="15958" xr:uid="{CDC2FF80-146A-4747-BE4A-A5F6AC2C2943}"/>
    <cellStyle name="Kimenet 2 42 2 3" xfId="15959" xr:uid="{58D37E1E-C7B4-47B7-AEEE-CAB17917D700}"/>
    <cellStyle name="Kimenet 2 42 2 3 2" xfId="15960" xr:uid="{519D48B7-E622-4E30-88E8-7BE2290432EB}"/>
    <cellStyle name="Kimenet 2 42 2 3 2 2" xfId="15961" xr:uid="{3CBC386E-9FF0-4690-9ACD-6442D28F9B42}"/>
    <cellStyle name="Kimenet 2 42 2 3 2_Volatility" xfId="15962" xr:uid="{7C596127-1F25-4D7B-B661-EF0F4B97258D}"/>
    <cellStyle name="Kimenet 2 42 2 3 3" xfId="15963" xr:uid="{B4124608-4198-4F52-A6E1-2FB9E27F6FC6}"/>
    <cellStyle name="Kimenet 2 42 2 3_Volatility" xfId="15964" xr:uid="{F4ACA579-1362-4949-871B-07FDA112C645}"/>
    <cellStyle name="Kimenet 2 42 2 4" xfId="15965" xr:uid="{3D9755A7-E373-455E-B550-23F2331DEF99}"/>
    <cellStyle name="Kimenet 2 42 2 4 2" xfId="15966" xr:uid="{6FADD854-BE4A-46F7-9C31-CCD09A19F0D1}"/>
    <cellStyle name="Kimenet 2 42 2 4_Volatility" xfId="15967" xr:uid="{7528354E-5FDE-4746-8C70-DC0BD86D98CC}"/>
    <cellStyle name="Kimenet 2 42 2 5" xfId="15968" xr:uid="{83CA6E1F-904F-4A5F-B1BB-72A4E88996F0}"/>
    <cellStyle name="Kimenet 2 42 2_Volatility" xfId="15969" xr:uid="{F529EAA8-A876-4C2B-AF56-C0326F998BA5}"/>
    <cellStyle name="Kimenet 2 42 3" xfId="15970" xr:uid="{8C690856-4D4F-44A1-836B-A60F5B81EBA8}"/>
    <cellStyle name="Kimenet 2 42 3 2" xfId="15971" xr:uid="{94728AE3-6652-45CA-BFE9-9F3D64138480}"/>
    <cellStyle name="Kimenet 2 42 3 2 2" xfId="15972" xr:uid="{1371DE09-747A-44DF-9585-38F480DE083B}"/>
    <cellStyle name="Kimenet 2 42 3 2_Volatility" xfId="15973" xr:uid="{C9BC328A-485E-4AFD-8F69-D157B3ED1D94}"/>
    <cellStyle name="Kimenet 2 42 3 3" xfId="15974" xr:uid="{60AAD1F8-91DE-4A68-9009-82DDBA3D1B2C}"/>
    <cellStyle name="Kimenet 2 42 3_Volatility" xfId="15975" xr:uid="{853BC80F-E5C4-4EAF-B813-D551D6179871}"/>
    <cellStyle name="Kimenet 2 42 4" xfId="15976" xr:uid="{7B01F5F5-555A-4694-B5F4-E5713F73902C}"/>
    <cellStyle name="Kimenet 2 42 4 2" xfId="15977" xr:uid="{68B678F2-144C-4DB9-ABE6-B819E8CA5804}"/>
    <cellStyle name="Kimenet 2 42 4_Volatility" xfId="15978" xr:uid="{078FD8AE-8641-4306-B6B3-EA3AEFEFEABB}"/>
    <cellStyle name="Kimenet 2 42 5" xfId="15979" xr:uid="{CAF25C24-91CE-4E43-AFFF-77AAB0A923F7}"/>
    <cellStyle name="Kimenet 2 42_Volatility" xfId="15980" xr:uid="{171BD106-062E-41DE-B146-A69AE414736C}"/>
    <cellStyle name="Kimenet 2 43" xfId="15981" xr:uid="{A8669370-5C1E-4DF9-BB12-978F9E043574}"/>
    <cellStyle name="Kimenet 2 43 2" xfId="15982" xr:uid="{5FADBDA4-0927-4D24-8B0B-5DE45A63DC94}"/>
    <cellStyle name="Kimenet 2 43 2 2" xfId="15983" xr:uid="{9846ED02-4090-4707-9952-C95E56585918}"/>
    <cellStyle name="Kimenet 2 43 2 2 2" xfId="15984" xr:uid="{4102EE91-7AAF-4510-B8AC-4C121B94EA5E}"/>
    <cellStyle name="Kimenet 2 43 2 2 2 2" xfId="15985" xr:uid="{E07C7F9F-E4DE-4153-8EDA-815C1C94864A}"/>
    <cellStyle name="Kimenet 2 43 2 2 2_Volatility" xfId="15986" xr:uid="{C5565478-4F8B-4011-80E5-CBECF91B91C6}"/>
    <cellStyle name="Kimenet 2 43 2 2 3" xfId="15987" xr:uid="{AA1E62D9-8A22-47A3-BFDE-15688889E094}"/>
    <cellStyle name="Kimenet 2 43 2 2_Volatility" xfId="15988" xr:uid="{29F5724D-0868-4A93-9B64-040879917B19}"/>
    <cellStyle name="Kimenet 2 43 2 3" xfId="15989" xr:uid="{2330C845-1D3E-49E7-BD80-761BC6B6E265}"/>
    <cellStyle name="Kimenet 2 43 2 3 2" xfId="15990" xr:uid="{B100A223-8CE4-4C44-B056-8CAB69875541}"/>
    <cellStyle name="Kimenet 2 43 2 3 2 2" xfId="15991" xr:uid="{53AD0523-54AC-4803-A2F9-6BE931CA7019}"/>
    <cellStyle name="Kimenet 2 43 2 3 2_Volatility" xfId="15992" xr:uid="{76DCC475-02E8-4C6B-9FB6-F74FF3157A77}"/>
    <cellStyle name="Kimenet 2 43 2 3 3" xfId="15993" xr:uid="{787E1C8D-62CE-4F76-9720-8F51DC0F138D}"/>
    <cellStyle name="Kimenet 2 43 2 3_Volatility" xfId="15994" xr:uid="{AF872A66-D42D-4E3E-8C49-ACCDBCC60B52}"/>
    <cellStyle name="Kimenet 2 43 2 4" xfId="15995" xr:uid="{7705BCC5-97EF-4509-AE1E-D8AB87F3077C}"/>
    <cellStyle name="Kimenet 2 43 2 4 2" xfId="15996" xr:uid="{0618C15B-F32C-400B-8DE1-0086A140D4E9}"/>
    <cellStyle name="Kimenet 2 43 2 4_Volatility" xfId="15997" xr:uid="{79CA3E00-C34B-49C7-9B4C-CE2714311359}"/>
    <cellStyle name="Kimenet 2 43 2 5" xfId="15998" xr:uid="{456F39C1-4BA1-45C6-AB59-221367208AEB}"/>
    <cellStyle name="Kimenet 2 43 2_Volatility" xfId="15999" xr:uid="{16045AE7-6EE3-4E01-BFF9-63FC07AD4C0E}"/>
    <cellStyle name="Kimenet 2 43 3" xfId="16000" xr:uid="{50161F4F-B6F2-4196-8F1C-DAA0D34C7FCC}"/>
    <cellStyle name="Kimenet 2 43 3 2" xfId="16001" xr:uid="{0493C0CC-C2BE-4DE0-82CB-B62B0E9F3C26}"/>
    <cellStyle name="Kimenet 2 43 3 2 2" xfId="16002" xr:uid="{9001A7EB-6A94-486D-82FD-C9189EE239E2}"/>
    <cellStyle name="Kimenet 2 43 3 2_Volatility" xfId="16003" xr:uid="{D06A3F7E-47DD-4133-9606-BC774845C951}"/>
    <cellStyle name="Kimenet 2 43 3 3" xfId="16004" xr:uid="{B7080F83-BA86-4CEC-999C-8079E1D0BD55}"/>
    <cellStyle name="Kimenet 2 43 3_Volatility" xfId="16005" xr:uid="{38F44EF4-3C90-4EF7-BBD5-3F2CD606DCF8}"/>
    <cellStyle name="Kimenet 2 43 4" xfId="16006" xr:uid="{922C7DD5-BC6A-4A80-B896-D44AFF067E3F}"/>
    <cellStyle name="Kimenet 2 43 4 2" xfId="16007" xr:uid="{1E0447AB-1E1E-4D86-9BF7-58DED845E425}"/>
    <cellStyle name="Kimenet 2 43 4_Volatility" xfId="16008" xr:uid="{2D6D7014-0989-4322-B232-3AF310E19647}"/>
    <cellStyle name="Kimenet 2 43 5" xfId="16009" xr:uid="{BDCE9BA4-580D-4897-A227-2018688344FE}"/>
    <cellStyle name="Kimenet 2 43_Volatility" xfId="16010" xr:uid="{B71B93A1-3F60-43DD-BFD4-7982FE16F030}"/>
    <cellStyle name="Kimenet 2 44" xfId="16011" xr:uid="{25770476-E0C7-4F28-9C55-9E925400A208}"/>
    <cellStyle name="Kimenet 2 44 2" xfId="16012" xr:uid="{B50AB7D5-4955-4375-8351-4391CA7C6CFA}"/>
    <cellStyle name="Kimenet 2 44 2 2" xfId="16013" xr:uid="{2FD6A636-1D72-457D-9227-9006C00DCA06}"/>
    <cellStyle name="Kimenet 2 44 2 2 2" xfId="16014" xr:uid="{F5529D8C-EC76-4478-B7BD-F4E78D4958BB}"/>
    <cellStyle name="Kimenet 2 44 2 2 2 2" xfId="16015" xr:uid="{64FE5CD6-D26B-4411-84CC-F51ACD8BE895}"/>
    <cellStyle name="Kimenet 2 44 2 2 2_Volatility" xfId="16016" xr:uid="{D9CDFB7C-6792-4F33-BD69-D2A0CCFB177B}"/>
    <cellStyle name="Kimenet 2 44 2 2 3" xfId="16017" xr:uid="{91C4E3D0-C9E5-4B11-9159-3F455F3C0057}"/>
    <cellStyle name="Kimenet 2 44 2 2_Volatility" xfId="16018" xr:uid="{56B8CA0C-69DE-400C-B329-140A628425C7}"/>
    <cellStyle name="Kimenet 2 44 2 3" xfId="16019" xr:uid="{81E6E96D-CF2C-4E67-93BD-70AEBF402DAF}"/>
    <cellStyle name="Kimenet 2 44 2 3 2" xfId="16020" xr:uid="{59EFC6E4-2FE2-4C11-B69A-E4D073DD9938}"/>
    <cellStyle name="Kimenet 2 44 2 3 2 2" xfId="16021" xr:uid="{60D251B6-2868-4988-BC1A-A6D19A91EBC4}"/>
    <cellStyle name="Kimenet 2 44 2 3 2_Volatility" xfId="16022" xr:uid="{186C2B31-4683-4BA5-8542-DE1E62A24906}"/>
    <cellStyle name="Kimenet 2 44 2 3 3" xfId="16023" xr:uid="{B69136BD-D437-4CFA-BEC1-DDA937B0B32A}"/>
    <cellStyle name="Kimenet 2 44 2 3_Volatility" xfId="16024" xr:uid="{D592E982-34A7-48B0-85F0-DC066FED378F}"/>
    <cellStyle name="Kimenet 2 44 2 4" xfId="16025" xr:uid="{9B0CACFD-B533-4ACC-8F48-ED154D504ED9}"/>
    <cellStyle name="Kimenet 2 44 2 4 2" xfId="16026" xr:uid="{14493E6D-DC7F-4C93-9B06-FE8AC4E3BF2B}"/>
    <cellStyle name="Kimenet 2 44 2 4_Volatility" xfId="16027" xr:uid="{22338E83-9B51-4626-AE3C-A9DF17B5D3E4}"/>
    <cellStyle name="Kimenet 2 44 2 5" xfId="16028" xr:uid="{0EE6D315-7E11-4243-A065-B30334AF97F9}"/>
    <cellStyle name="Kimenet 2 44 2_Volatility" xfId="16029" xr:uid="{1A1FB142-E743-485F-A3DC-7F6D4D877DE7}"/>
    <cellStyle name="Kimenet 2 44 3" xfId="16030" xr:uid="{4CD00756-D9FD-4937-9C10-7A247B5EC20D}"/>
    <cellStyle name="Kimenet 2 44 3 2" xfId="16031" xr:uid="{FD3A30B0-AFD3-4719-A370-A117431A90DA}"/>
    <cellStyle name="Kimenet 2 44 3 2 2" xfId="16032" xr:uid="{B486EE67-3A11-4798-82DE-0B6800765E7C}"/>
    <cellStyle name="Kimenet 2 44 3 2_Volatility" xfId="16033" xr:uid="{201D60E9-462C-4BA7-8855-4E532382085D}"/>
    <cellStyle name="Kimenet 2 44 3 3" xfId="16034" xr:uid="{B251569B-F69D-4AFB-9A52-F07DC013D7B6}"/>
    <cellStyle name="Kimenet 2 44 3_Volatility" xfId="16035" xr:uid="{C07AAFD8-EBCD-4010-BFCE-BFFC97F5BE28}"/>
    <cellStyle name="Kimenet 2 44 4" xfId="16036" xr:uid="{EA7D840B-A23A-479C-BCB8-CFF6026CAE33}"/>
    <cellStyle name="Kimenet 2 44 4 2" xfId="16037" xr:uid="{2453B31B-F0C1-409C-AB4A-961F640BE961}"/>
    <cellStyle name="Kimenet 2 44 4_Volatility" xfId="16038" xr:uid="{B3DB8DCE-7FB7-4F54-9022-6A1C34D84164}"/>
    <cellStyle name="Kimenet 2 44 5" xfId="16039" xr:uid="{F07B3554-079E-4095-BB31-C38FA9F6DD24}"/>
    <cellStyle name="Kimenet 2 44_Volatility" xfId="16040" xr:uid="{24C53AAD-7CA4-4E33-8F66-B8E6BFCE53F0}"/>
    <cellStyle name="Kimenet 2 45" xfId="16041" xr:uid="{B5E2BCD5-5B97-4B04-9F41-8A2367160B58}"/>
    <cellStyle name="Kimenet 2 45 2" xfId="16042" xr:uid="{195D2FC3-C989-46B8-9148-42CD5FAD76DA}"/>
    <cellStyle name="Kimenet 2 45 2 2" xfId="16043" xr:uid="{43591167-B8B8-4739-88A7-308EB478BBBD}"/>
    <cellStyle name="Kimenet 2 45 2 2 2" xfId="16044" xr:uid="{1DFEBED9-FDA1-4A3D-8EFC-9F5A8F91EB02}"/>
    <cellStyle name="Kimenet 2 45 2 2 2 2" xfId="16045" xr:uid="{432DB90F-9C58-4652-AD18-62EB29ADCDDC}"/>
    <cellStyle name="Kimenet 2 45 2 2 2_Volatility" xfId="16046" xr:uid="{23D953E6-2D34-4E47-9641-AE241BC2C33B}"/>
    <cellStyle name="Kimenet 2 45 2 2 3" xfId="16047" xr:uid="{EA2EC6B2-86F8-4844-8557-FBBDB5A40109}"/>
    <cellStyle name="Kimenet 2 45 2 2_Volatility" xfId="16048" xr:uid="{019AAFDB-EEE1-4CEC-83F5-2ED1466102CB}"/>
    <cellStyle name="Kimenet 2 45 2 3" xfId="16049" xr:uid="{3F92318A-D541-4E1F-B530-42D5508CF115}"/>
    <cellStyle name="Kimenet 2 45 2 3 2" xfId="16050" xr:uid="{AA6FF59E-1AB3-4257-84D5-8CE36E119C52}"/>
    <cellStyle name="Kimenet 2 45 2 3 2 2" xfId="16051" xr:uid="{7729AC92-2E80-4B4A-B2C0-FD251920B4BC}"/>
    <cellStyle name="Kimenet 2 45 2 3 2_Volatility" xfId="16052" xr:uid="{558ED856-6635-44D9-9225-E7116A45A8FC}"/>
    <cellStyle name="Kimenet 2 45 2 3 3" xfId="16053" xr:uid="{5B1303B9-B3EE-42A1-854D-1363BF023E44}"/>
    <cellStyle name="Kimenet 2 45 2 3_Volatility" xfId="16054" xr:uid="{D5BE6EC2-28A8-4B78-AFE7-2FE2D35138BB}"/>
    <cellStyle name="Kimenet 2 45 2 4" xfId="16055" xr:uid="{A164ADA1-8941-44AF-B7E1-8779B326526D}"/>
    <cellStyle name="Kimenet 2 45 2 4 2" xfId="16056" xr:uid="{14734C90-EC72-4753-ABF6-C9539B1D0178}"/>
    <cellStyle name="Kimenet 2 45 2 4_Volatility" xfId="16057" xr:uid="{85F24DE7-FF32-4BEC-B0C2-3EAC9E1618A2}"/>
    <cellStyle name="Kimenet 2 45 2 5" xfId="16058" xr:uid="{B58D9C20-8DB2-47A0-A035-4BF090B9D09F}"/>
    <cellStyle name="Kimenet 2 45 2_Volatility" xfId="16059" xr:uid="{EE2FE080-295F-4F15-9BF0-AAFEF0FA4394}"/>
    <cellStyle name="Kimenet 2 45 3" xfId="16060" xr:uid="{3A34C58C-A7B1-47A4-9F8D-B5022ECCD4DD}"/>
    <cellStyle name="Kimenet 2 45 3 2" xfId="16061" xr:uid="{2963EC21-5201-4936-A4ED-BBCF0AAC9BF7}"/>
    <cellStyle name="Kimenet 2 45 3 2 2" xfId="16062" xr:uid="{3E77959B-835A-4EBF-BD35-C843EE992DF4}"/>
    <cellStyle name="Kimenet 2 45 3 2_Volatility" xfId="16063" xr:uid="{D241AD45-4EA3-4A95-A73A-4E440B022494}"/>
    <cellStyle name="Kimenet 2 45 3 3" xfId="16064" xr:uid="{BDB8AA0A-AA1D-420C-936F-98E1690F3147}"/>
    <cellStyle name="Kimenet 2 45 3_Volatility" xfId="16065" xr:uid="{D9A5CC19-AA8A-4413-B21B-BC2D02D12703}"/>
    <cellStyle name="Kimenet 2 45 4" xfId="16066" xr:uid="{66673A88-3045-496D-A1C6-3E6F3D45F3BD}"/>
    <cellStyle name="Kimenet 2 45 4 2" xfId="16067" xr:uid="{5466D847-90A6-4340-AAB4-0C96AC875425}"/>
    <cellStyle name="Kimenet 2 45 4_Volatility" xfId="16068" xr:uid="{15F08952-889D-4036-A411-7187E73013FA}"/>
    <cellStyle name="Kimenet 2 45 5" xfId="16069" xr:uid="{85678726-B50E-4FF0-945C-0CE49616BB8D}"/>
    <cellStyle name="Kimenet 2 45_Volatility" xfId="16070" xr:uid="{E0C1FFE0-BE73-42B8-870A-F70108F4F7EE}"/>
    <cellStyle name="Kimenet 2 46" xfId="16071" xr:uid="{236CD11E-6AD0-4B33-A79D-582162AA3A73}"/>
    <cellStyle name="Kimenet 2 46 2" xfId="16072" xr:uid="{0D1BD77F-5389-4C74-A1DC-EBD465B0589C}"/>
    <cellStyle name="Kimenet 2 46 2 2" xfId="16073" xr:uid="{E2F76B8B-29B0-4575-BE47-012ACD8F8527}"/>
    <cellStyle name="Kimenet 2 46 2 2 2" xfId="16074" xr:uid="{B5A5AFD0-C2F5-4EBE-A67B-E59E485E876A}"/>
    <cellStyle name="Kimenet 2 46 2 2 2 2" xfId="16075" xr:uid="{13F670E1-E8A9-41AA-B067-675D64C072F3}"/>
    <cellStyle name="Kimenet 2 46 2 2 2_Volatility" xfId="16076" xr:uid="{0F0573B4-17B5-49F4-BA51-F4A5CF405FB6}"/>
    <cellStyle name="Kimenet 2 46 2 2 3" xfId="16077" xr:uid="{94A0BE9B-D452-477F-ACC9-53CAC32EA24A}"/>
    <cellStyle name="Kimenet 2 46 2 2_Volatility" xfId="16078" xr:uid="{C3F2E13A-168F-4DB6-B098-EDF6BD8DD43A}"/>
    <cellStyle name="Kimenet 2 46 2 3" xfId="16079" xr:uid="{AB0CAB7F-7C76-420E-A86E-E961B00F7C1C}"/>
    <cellStyle name="Kimenet 2 46 2 3 2" xfId="16080" xr:uid="{57E084BE-C2F1-4BA2-8B4C-CC93C747CB1B}"/>
    <cellStyle name="Kimenet 2 46 2 3 2 2" xfId="16081" xr:uid="{62ABC2A6-9338-489D-90B9-3508179301C7}"/>
    <cellStyle name="Kimenet 2 46 2 3 2_Volatility" xfId="16082" xr:uid="{38DB055A-5441-45DD-A896-723E96FF95C8}"/>
    <cellStyle name="Kimenet 2 46 2 3 3" xfId="16083" xr:uid="{6FB2C51C-4403-4A94-959C-F67F2E1780F8}"/>
    <cellStyle name="Kimenet 2 46 2 3_Volatility" xfId="16084" xr:uid="{46EF2FCC-6319-4D7E-BC7F-6CDE246E4D90}"/>
    <cellStyle name="Kimenet 2 46 2 4" xfId="16085" xr:uid="{F002AFD3-5E57-4DC3-87A4-A70987075C96}"/>
    <cellStyle name="Kimenet 2 46 2 4 2" xfId="16086" xr:uid="{18E91F6F-A12F-4FD2-93FC-F2EC850DC7A6}"/>
    <cellStyle name="Kimenet 2 46 2 4_Volatility" xfId="16087" xr:uid="{7724E9AE-80C3-4C1E-B8D3-7446D61E8B5B}"/>
    <cellStyle name="Kimenet 2 46 2 5" xfId="16088" xr:uid="{C0C3A138-DBEC-4E63-AC79-AADBE8583A71}"/>
    <cellStyle name="Kimenet 2 46 2_Volatility" xfId="16089" xr:uid="{7C23939F-B729-4C3D-AC63-4C578E07D392}"/>
    <cellStyle name="Kimenet 2 46 3" xfId="16090" xr:uid="{A286D3F5-E9FE-4379-97AD-AA6C744F1511}"/>
    <cellStyle name="Kimenet 2 46 3 2" xfId="16091" xr:uid="{C5BD912C-EA15-4026-B4E1-320040C04A54}"/>
    <cellStyle name="Kimenet 2 46 3 2 2" xfId="16092" xr:uid="{249DBE92-77F7-4602-A80F-7691070C2A9F}"/>
    <cellStyle name="Kimenet 2 46 3 2_Volatility" xfId="16093" xr:uid="{3F83A621-B30C-4408-889B-27725666E9A3}"/>
    <cellStyle name="Kimenet 2 46 3 3" xfId="16094" xr:uid="{07A9B6A6-78F0-48BA-959A-58D98B95DACB}"/>
    <cellStyle name="Kimenet 2 46 3_Volatility" xfId="16095" xr:uid="{2F327F1C-CF58-42A0-A146-F1BCACFD47F2}"/>
    <cellStyle name="Kimenet 2 46 4" xfId="16096" xr:uid="{0144C554-C7EF-4A60-B8C8-0373564CB091}"/>
    <cellStyle name="Kimenet 2 46 4 2" xfId="16097" xr:uid="{88EB8949-0DB2-431B-BDB1-74EED7E367DF}"/>
    <cellStyle name="Kimenet 2 46 4_Volatility" xfId="16098" xr:uid="{CC10748F-D147-4A4A-A921-0D85E996104C}"/>
    <cellStyle name="Kimenet 2 46 5" xfId="16099" xr:uid="{7296D1E2-B74F-445C-9FA1-80DDDB5110E7}"/>
    <cellStyle name="Kimenet 2 46_Volatility" xfId="16100" xr:uid="{EF364822-8169-4F32-815F-57ED5DC48D1D}"/>
    <cellStyle name="Kimenet 2 47" xfId="16101" xr:uid="{2646ABAA-1540-432E-A0E9-5AFB58DA62E9}"/>
    <cellStyle name="Kimenet 2 47 2" xfId="16102" xr:uid="{9B3828E8-D1BE-4FA6-A004-85303899F164}"/>
    <cellStyle name="Kimenet 2 47 2 2" xfId="16103" xr:uid="{39AAD395-B1BF-4C88-B7A3-3941342DFDED}"/>
    <cellStyle name="Kimenet 2 47 2 2 2" xfId="16104" xr:uid="{1C1093FB-8157-4D57-A322-E53D851D35E8}"/>
    <cellStyle name="Kimenet 2 47 2 2_Volatility" xfId="16105" xr:uid="{24B47D50-039C-4D49-ABC9-018B0DB23223}"/>
    <cellStyle name="Kimenet 2 47 2 3" xfId="16106" xr:uid="{E5715A7F-83D2-4532-B63A-6B2BB420E643}"/>
    <cellStyle name="Kimenet 2 47 2_Volatility" xfId="16107" xr:uid="{EBFB11A0-2DC6-4C9C-BA66-75A505C06D16}"/>
    <cellStyle name="Kimenet 2 47 3" xfId="16108" xr:uid="{CD8372F6-4E09-4A9E-AC17-28667568675B}"/>
    <cellStyle name="Kimenet 2 47 3 2" xfId="16109" xr:uid="{ED4BB579-6DD0-4F40-96B4-A9997B2CF894}"/>
    <cellStyle name="Kimenet 2 47 3 2 2" xfId="16110" xr:uid="{FC5758F3-0D3F-441A-AC2B-09EE8306CFC8}"/>
    <cellStyle name="Kimenet 2 47 3 2_Volatility" xfId="16111" xr:uid="{782BF309-6992-4B26-B0A2-F649CBF56417}"/>
    <cellStyle name="Kimenet 2 47 3 3" xfId="16112" xr:uid="{D99EBBAB-F7C2-42D2-852F-CA414150A348}"/>
    <cellStyle name="Kimenet 2 47 3_Volatility" xfId="16113" xr:uid="{E0E99AB7-02D3-4D44-B90E-65993A3787F2}"/>
    <cellStyle name="Kimenet 2 47 4" xfId="16114" xr:uid="{C96AC042-7A81-4C0F-97BA-6BE26617A252}"/>
    <cellStyle name="Kimenet 2 47 4 2" xfId="16115" xr:uid="{B449138E-AC05-4926-9C27-9B9B2FAA2B46}"/>
    <cellStyle name="Kimenet 2 47 4_Volatility" xfId="16116" xr:uid="{BD65D7EE-ADFD-47F5-87F5-53341967302E}"/>
    <cellStyle name="Kimenet 2 47 5" xfId="16117" xr:uid="{9EEC8F8F-E908-454D-A9A5-4BB9C601D3F4}"/>
    <cellStyle name="Kimenet 2 47_Volatility" xfId="16118" xr:uid="{E455D8E4-5946-419A-BAFB-728F121005B7}"/>
    <cellStyle name="Kimenet 2 48" xfId="16119" xr:uid="{8019CD1A-30B4-4475-AE2A-44D7889106A7}"/>
    <cellStyle name="Kimenet 2 48 2" xfId="16120" xr:uid="{F26470E6-4C7D-4A11-AADA-D6D2E1A785B8}"/>
    <cellStyle name="Kimenet 2 48 2 2" xfId="16121" xr:uid="{24F21E72-E7A5-4F2F-99B3-3E1E810F6D20}"/>
    <cellStyle name="Kimenet 2 48 2_Volatility" xfId="16122" xr:uid="{17559498-F3D0-4B76-AB3B-FBCBCFCD7785}"/>
    <cellStyle name="Kimenet 2 48 3" xfId="16123" xr:uid="{56DDB240-D3FE-4638-B5D3-577015CBFA2F}"/>
    <cellStyle name="Kimenet 2 48_Volatility" xfId="16124" xr:uid="{821362B5-04DE-4D2F-A2D6-D9D4151B9A2C}"/>
    <cellStyle name="Kimenet 2 49" xfId="16125" xr:uid="{26CD94FB-9009-4213-B49F-B0BBF74B77AD}"/>
    <cellStyle name="Kimenet 2 49 2" xfId="16126" xr:uid="{89754DCF-1C56-4BCD-89BE-2A2B2ABCA2C6}"/>
    <cellStyle name="Kimenet 2 49_Volatility" xfId="16127" xr:uid="{3616054A-F0B2-4E5B-9523-99AD6CF2F961}"/>
    <cellStyle name="Kimenet 2 5" xfId="16128" xr:uid="{AEDE09E8-EE63-4051-B669-1D7524A897A1}"/>
    <cellStyle name="Kimenet 2 5 2" xfId="16129" xr:uid="{994DB2E2-AF2D-4343-B970-4C22245373F9}"/>
    <cellStyle name="Kimenet 2 5 2 2" xfId="16130" xr:uid="{F1BD34B8-0B91-403A-9F51-E0264E5D3D68}"/>
    <cellStyle name="Kimenet 2 5 2 2 2" xfId="16131" xr:uid="{4EDB1DD7-B339-465D-8582-3D72F11F5FF0}"/>
    <cellStyle name="Kimenet 2 5 2 2 2 2" xfId="16132" xr:uid="{B4CB6B51-40BC-430E-B536-7B9CA5919BB2}"/>
    <cellStyle name="Kimenet 2 5 2 2 2_Volatility" xfId="16133" xr:uid="{6F5AA480-7720-46F5-92E0-92C202E8FF89}"/>
    <cellStyle name="Kimenet 2 5 2 2 3" xfId="16134" xr:uid="{CBFE4C52-4B84-4C8F-A9BF-F3AA694DB3CF}"/>
    <cellStyle name="Kimenet 2 5 2 2_Volatility" xfId="16135" xr:uid="{C3A3C367-42C1-4A7D-A64F-459FFCB02EA1}"/>
    <cellStyle name="Kimenet 2 5 2 3" xfId="16136" xr:uid="{21852E74-6031-4816-A9DC-F098E827BB10}"/>
    <cellStyle name="Kimenet 2 5 2 3 2" xfId="16137" xr:uid="{F47333C3-40DF-4FD5-9078-55AEEFA87B44}"/>
    <cellStyle name="Kimenet 2 5 2 3 2 2" xfId="16138" xr:uid="{E35B1494-638C-492B-B2A8-D2AC09E67C5A}"/>
    <cellStyle name="Kimenet 2 5 2 3 2_Volatility" xfId="16139" xr:uid="{5FCB6545-207C-439F-A52E-B2F1D0D39BC9}"/>
    <cellStyle name="Kimenet 2 5 2 3 3" xfId="16140" xr:uid="{B1ECC6D4-4FFD-4C5F-B60B-ACE8D008BA5F}"/>
    <cellStyle name="Kimenet 2 5 2 3_Volatility" xfId="16141" xr:uid="{0A244BA5-06CA-4FFB-B1FC-1EA5147740F7}"/>
    <cellStyle name="Kimenet 2 5 2 4" xfId="16142" xr:uid="{66C80D18-9097-49AE-8734-CDA48AEDB87B}"/>
    <cellStyle name="Kimenet 2 5 2 4 2" xfId="16143" xr:uid="{AE8374EB-7DF2-4D3F-8E80-5470B30C8890}"/>
    <cellStyle name="Kimenet 2 5 2 4_Volatility" xfId="16144" xr:uid="{48165A09-9D84-4643-9302-3F409044CB89}"/>
    <cellStyle name="Kimenet 2 5 2 5" xfId="16145" xr:uid="{A6190B16-DA65-4863-BF4D-603DFC8C9E57}"/>
    <cellStyle name="Kimenet 2 5 2_Volatility" xfId="16146" xr:uid="{9C67017D-0F40-43E0-8028-C6CF1C48303C}"/>
    <cellStyle name="Kimenet 2 5 3" xfId="16147" xr:uid="{03A979DC-AE43-4491-9B7A-CF29C148ABEB}"/>
    <cellStyle name="Kimenet 2 5 3 2" xfId="16148" xr:uid="{D7785B10-ADE5-44D7-802D-BCACB3896853}"/>
    <cellStyle name="Kimenet 2 5 3 2 2" xfId="16149" xr:uid="{8AD2D034-A111-4975-A90B-582CD4580D16}"/>
    <cellStyle name="Kimenet 2 5 3 2_Volatility" xfId="16150" xr:uid="{21047EE8-DFEF-46EE-ADF0-0D729D2CF8C8}"/>
    <cellStyle name="Kimenet 2 5 3 3" xfId="16151" xr:uid="{8AC3D908-0AFD-4306-9164-7D6DC5E9CEAD}"/>
    <cellStyle name="Kimenet 2 5 3_Volatility" xfId="16152" xr:uid="{F50CCD66-4119-47B2-AAD8-2202F2966A4E}"/>
    <cellStyle name="Kimenet 2 5 4" xfId="16153" xr:uid="{63A911EC-D529-4E41-A901-59D578E49034}"/>
    <cellStyle name="Kimenet 2 5 4 2" xfId="16154" xr:uid="{FC384E2B-A034-4154-BA3A-C21D2BA574FA}"/>
    <cellStyle name="Kimenet 2 5 4_Volatility" xfId="16155" xr:uid="{B4C13B4E-2245-4E1D-96C7-86C0502C042E}"/>
    <cellStyle name="Kimenet 2 5 5" xfId="16156" xr:uid="{F0F00EB8-C95B-4A50-891E-F5B8200E8C65}"/>
    <cellStyle name="Kimenet 2 5_Volatility" xfId="16157" xr:uid="{625BC9BD-1B96-46E6-9295-2AF813E5CA04}"/>
    <cellStyle name="Kimenet 2 50" xfId="16158" xr:uid="{E877A84A-E566-44A1-9C1E-1FC055B9AEB2}"/>
    <cellStyle name="Kimenet 2 6" xfId="16159" xr:uid="{FD438369-213F-4B7F-836D-56409200E087}"/>
    <cellStyle name="Kimenet 2 6 2" xfId="16160" xr:uid="{88BBD05F-3F60-4C1B-A8D5-5778D18B4DFA}"/>
    <cellStyle name="Kimenet 2 6 2 2" xfId="16161" xr:uid="{F07BE2AC-1E0B-481D-ADE4-DF0655F34419}"/>
    <cellStyle name="Kimenet 2 6 2 2 2" xfId="16162" xr:uid="{4E2B41E9-6211-489E-AF45-48BBB1EE3929}"/>
    <cellStyle name="Kimenet 2 6 2 2 2 2" xfId="16163" xr:uid="{46E7A2B3-3A73-4BBB-9AB3-C16F6C6C5A98}"/>
    <cellStyle name="Kimenet 2 6 2 2 2_Volatility" xfId="16164" xr:uid="{069796D3-E355-43FB-86B5-6F3904862940}"/>
    <cellStyle name="Kimenet 2 6 2 2 3" xfId="16165" xr:uid="{D2DAE2AD-88CD-46CE-AF58-5F07DE6250DE}"/>
    <cellStyle name="Kimenet 2 6 2 2_Volatility" xfId="16166" xr:uid="{B74099A9-E4E8-4E43-88E1-C0FB459723D0}"/>
    <cellStyle name="Kimenet 2 6 2 3" xfId="16167" xr:uid="{82B33D69-E3E2-430A-8FCC-A061721F6288}"/>
    <cellStyle name="Kimenet 2 6 2 3 2" xfId="16168" xr:uid="{53906941-6763-45E2-BC67-A122B0A9AD0C}"/>
    <cellStyle name="Kimenet 2 6 2 3 2 2" xfId="16169" xr:uid="{05EE919B-13A8-42B4-9F64-3F58C62CDD17}"/>
    <cellStyle name="Kimenet 2 6 2 3 2_Volatility" xfId="16170" xr:uid="{20F3ABF5-1F80-4E0A-B67C-1F769F215ECF}"/>
    <cellStyle name="Kimenet 2 6 2 3 3" xfId="16171" xr:uid="{21543CEE-CBB2-4936-90E6-6F15CF968627}"/>
    <cellStyle name="Kimenet 2 6 2 3_Volatility" xfId="16172" xr:uid="{35D1A2AA-4FC3-4B5B-AFFD-ECFBFA4189E5}"/>
    <cellStyle name="Kimenet 2 6 2 4" xfId="16173" xr:uid="{6BDC9B90-F0AF-4583-9666-7F4555CCFBA7}"/>
    <cellStyle name="Kimenet 2 6 2 4 2" xfId="16174" xr:uid="{8397D70A-4188-4F34-B2FE-A8B7F144D5B0}"/>
    <cellStyle name="Kimenet 2 6 2 4_Volatility" xfId="16175" xr:uid="{283F890B-8A7C-4B22-A63A-E32E1DA014D6}"/>
    <cellStyle name="Kimenet 2 6 2 5" xfId="16176" xr:uid="{DDFEC9BD-9004-4282-9DF6-1F65EF6EFDBB}"/>
    <cellStyle name="Kimenet 2 6 2_Volatility" xfId="16177" xr:uid="{DD96FCE7-0663-434E-9FC1-47F6C2C33CEA}"/>
    <cellStyle name="Kimenet 2 6 3" xfId="16178" xr:uid="{37C52461-6FED-4A10-A84E-0E339BCEA7E0}"/>
    <cellStyle name="Kimenet 2 6 3 2" xfId="16179" xr:uid="{F2112954-4C57-45F3-A1B9-6D41D720A49D}"/>
    <cellStyle name="Kimenet 2 6 3 2 2" xfId="16180" xr:uid="{9A083188-2FDF-46D2-83F0-469CB1B0D610}"/>
    <cellStyle name="Kimenet 2 6 3 2_Volatility" xfId="16181" xr:uid="{AA562445-F554-49DD-86A7-E5ABB8F6B702}"/>
    <cellStyle name="Kimenet 2 6 3 3" xfId="16182" xr:uid="{BF8042D1-E858-4DD1-8DE3-56676D83EBF5}"/>
    <cellStyle name="Kimenet 2 6 3_Volatility" xfId="16183" xr:uid="{398047A8-3660-4067-94CA-8982BC2C2DF8}"/>
    <cellStyle name="Kimenet 2 6 4" xfId="16184" xr:uid="{DBF8D547-40A5-4028-B663-939474FB0FDA}"/>
    <cellStyle name="Kimenet 2 6 4 2" xfId="16185" xr:uid="{42DAE0F0-DCD6-441B-845D-015761DC63E1}"/>
    <cellStyle name="Kimenet 2 6 4_Volatility" xfId="16186" xr:uid="{B890C8E9-6125-4841-BE28-C165FADB612F}"/>
    <cellStyle name="Kimenet 2 6 5" xfId="16187" xr:uid="{527B32B4-CF3D-4E80-BCAD-A56F2ACD9DCC}"/>
    <cellStyle name="Kimenet 2 6_Volatility" xfId="16188" xr:uid="{0C875B8B-52D7-41AC-B4AE-68E5F565584F}"/>
    <cellStyle name="Kimenet 2 7" xfId="16189" xr:uid="{AB766E6F-B3A8-4DFB-8795-8C3EF32F2D0B}"/>
    <cellStyle name="Kimenet 2 7 2" xfId="16190" xr:uid="{AB674469-62D3-443B-82E8-64A682C10A4E}"/>
    <cellStyle name="Kimenet 2 7 2 2" xfId="16191" xr:uid="{665C7815-C14C-4993-9661-0DD02850FF28}"/>
    <cellStyle name="Kimenet 2 7 2 2 2" xfId="16192" xr:uid="{8DA0D793-E1D2-49F2-99F1-68C009BBC9B2}"/>
    <cellStyle name="Kimenet 2 7 2 2 2 2" xfId="16193" xr:uid="{498E81AC-B70B-4089-9C6F-BE9D7B047FB6}"/>
    <cellStyle name="Kimenet 2 7 2 2 2_Volatility" xfId="16194" xr:uid="{9C04C457-25E2-477C-B034-3B12E6B0870E}"/>
    <cellStyle name="Kimenet 2 7 2 2 3" xfId="16195" xr:uid="{ED773ADA-F882-418B-9DD0-1EC1F06E9F74}"/>
    <cellStyle name="Kimenet 2 7 2 2_Volatility" xfId="16196" xr:uid="{91076E6B-981D-402A-9BC8-4E4F099594B9}"/>
    <cellStyle name="Kimenet 2 7 2 3" xfId="16197" xr:uid="{86A5CC28-0121-4E51-9469-422F627531C2}"/>
    <cellStyle name="Kimenet 2 7 2 3 2" xfId="16198" xr:uid="{AA86D301-84DE-4C3C-934C-DA6DEC72247F}"/>
    <cellStyle name="Kimenet 2 7 2 3 2 2" xfId="16199" xr:uid="{A5CF165F-60C9-4ECA-BBB5-11B9ABD5891C}"/>
    <cellStyle name="Kimenet 2 7 2 3 2_Volatility" xfId="16200" xr:uid="{3CF57D46-7303-44E6-A3A5-C97EE5CE4AE0}"/>
    <cellStyle name="Kimenet 2 7 2 3 3" xfId="16201" xr:uid="{4B9E3F85-2D25-432A-9F2F-47F004494CA2}"/>
    <cellStyle name="Kimenet 2 7 2 3_Volatility" xfId="16202" xr:uid="{15575D8F-5B64-4A1F-9E38-94601E7513B8}"/>
    <cellStyle name="Kimenet 2 7 2 4" xfId="16203" xr:uid="{54C46570-3303-4F5E-95F4-A8481974FAF2}"/>
    <cellStyle name="Kimenet 2 7 2 4 2" xfId="16204" xr:uid="{ED63904D-77DD-4E07-90B5-C06C8B858669}"/>
    <cellStyle name="Kimenet 2 7 2 4_Volatility" xfId="16205" xr:uid="{F3B05351-8102-48DC-A077-5D4875989861}"/>
    <cellStyle name="Kimenet 2 7 2 5" xfId="16206" xr:uid="{86854467-AE55-4466-B4D0-DD9CE40A8037}"/>
    <cellStyle name="Kimenet 2 7 2_Volatility" xfId="16207" xr:uid="{A8F416FE-3AE1-4CFA-B84F-1195544C14C5}"/>
    <cellStyle name="Kimenet 2 7 3" xfId="16208" xr:uid="{1E9019AE-6826-4559-9D94-1D1C34C14392}"/>
    <cellStyle name="Kimenet 2 7 3 2" xfId="16209" xr:uid="{9304EFB7-3784-4F75-B25F-9F707D02639F}"/>
    <cellStyle name="Kimenet 2 7 3 2 2" xfId="16210" xr:uid="{EAF27BE0-35B0-4753-B3CA-23DE1D767D8F}"/>
    <cellStyle name="Kimenet 2 7 3 2_Volatility" xfId="16211" xr:uid="{FCBF7539-3B87-4DA2-8E7B-85BB8042BD9B}"/>
    <cellStyle name="Kimenet 2 7 3 3" xfId="16212" xr:uid="{CACF0722-ABAF-4586-B322-88B81AE6F0A9}"/>
    <cellStyle name="Kimenet 2 7 3_Volatility" xfId="16213" xr:uid="{51B3E4E1-3DD5-4990-960F-95A238EA3BBE}"/>
    <cellStyle name="Kimenet 2 7 4" xfId="16214" xr:uid="{62DB77FD-15FF-42D0-94D3-9F5E44D5E068}"/>
    <cellStyle name="Kimenet 2 7 4 2" xfId="16215" xr:uid="{08E54104-4E5E-48AA-ABB9-F6C52F87A5CA}"/>
    <cellStyle name="Kimenet 2 7 4_Volatility" xfId="16216" xr:uid="{843F9B5F-B930-4F8F-8BAF-ECAD27AF5596}"/>
    <cellStyle name="Kimenet 2 7 5" xfId="16217" xr:uid="{75509211-CD3B-4B32-86AE-C5AC3ACE39FB}"/>
    <cellStyle name="Kimenet 2 7_Volatility" xfId="16218" xr:uid="{6B49925E-2142-4F70-9A10-8D8FECF53C60}"/>
    <cellStyle name="Kimenet 2 8" xfId="16219" xr:uid="{9EAD3363-B39F-468B-A9FB-155EB8824CBC}"/>
    <cellStyle name="Kimenet 2 8 2" xfId="16220" xr:uid="{145B6817-049F-41D7-84A4-0CA7DD140656}"/>
    <cellStyle name="Kimenet 2 8 2 2" xfId="16221" xr:uid="{6492B217-15A2-4B19-984E-0F8462352172}"/>
    <cellStyle name="Kimenet 2 8 2 2 2" xfId="16222" xr:uid="{1AD24A36-979E-4444-A062-F661A78D2B00}"/>
    <cellStyle name="Kimenet 2 8 2 2 2 2" xfId="16223" xr:uid="{0F03BB35-A1B0-496E-8535-9FADC24436F0}"/>
    <cellStyle name="Kimenet 2 8 2 2 2_Volatility" xfId="16224" xr:uid="{A7F0EC95-C872-4B6E-922B-BAC4D263028C}"/>
    <cellStyle name="Kimenet 2 8 2 2 3" xfId="16225" xr:uid="{236B1B19-5A52-4D00-9F19-E5E374384F93}"/>
    <cellStyle name="Kimenet 2 8 2 2_Volatility" xfId="16226" xr:uid="{B69042F7-DB25-41AB-AB08-36FDCA7C51AF}"/>
    <cellStyle name="Kimenet 2 8 2 3" xfId="16227" xr:uid="{03961B61-5DBB-48DF-B024-FE184095B94E}"/>
    <cellStyle name="Kimenet 2 8 2 3 2" xfId="16228" xr:uid="{681C54A6-395A-4908-92E6-88FE3E0DFA07}"/>
    <cellStyle name="Kimenet 2 8 2 3 2 2" xfId="16229" xr:uid="{05D1315E-6DF9-4645-B829-EBD7A570B4C2}"/>
    <cellStyle name="Kimenet 2 8 2 3 2_Volatility" xfId="16230" xr:uid="{4F4F9F02-7695-4B5A-B957-616FF71EC424}"/>
    <cellStyle name="Kimenet 2 8 2 3 3" xfId="16231" xr:uid="{99E6F76E-5AF8-473A-99BD-768EFD570FDB}"/>
    <cellStyle name="Kimenet 2 8 2 3_Volatility" xfId="16232" xr:uid="{D3FD5ED6-31DB-4FBA-AEE8-6F4FE2C49973}"/>
    <cellStyle name="Kimenet 2 8 2 4" xfId="16233" xr:uid="{75A90136-17B8-487F-8A47-8FE3FBDAC0DF}"/>
    <cellStyle name="Kimenet 2 8 2 4 2" xfId="16234" xr:uid="{2917068C-2284-4A3D-8B8F-AC58368148B5}"/>
    <cellStyle name="Kimenet 2 8 2 4_Volatility" xfId="16235" xr:uid="{33FEB885-EFCF-4F7F-ADB3-17B663648811}"/>
    <cellStyle name="Kimenet 2 8 2 5" xfId="16236" xr:uid="{86E916A5-5C1D-4B48-8B6B-01E2222324DE}"/>
    <cellStyle name="Kimenet 2 8 2_Volatility" xfId="16237" xr:uid="{69CD4EB0-C2C5-4615-AF42-19C26D29A9FB}"/>
    <cellStyle name="Kimenet 2 8 3" xfId="16238" xr:uid="{B4B470D6-1D26-4F58-87F6-B1E6ABEBA784}"/>
    <cellStyle name="Kimenet 2 8 3 2" xfId="16239" xr:uid="{19138E6D-111E-4BF5-BA86-79ACD47DA3E1}"/>
    <cellStyle name="Kimenet 2 8 3 2 2" xfId="16240" xr:uid="{CE397511-0D10-4EAD-8329-D92F7F5A3B6D}"/>
    <cellStyle name="Kimenet 2 8 3 2_Volatility" xfId="16241" xr:uid="{B853AB8B-95B3-49B1-ABF9-A99C896377E2}"/>
    <cellStyle name="Kimenet 2 8 3 3" xfId="16242" xr:uid="{62CBEFDE-7626-4B4D-89FA-300C0F2F4DF9}"/>
    <cellStyle name="Kimenet 2 8 3_Volatility" xfId="16243" xr:uid="{08143345-5AC7-4FE3-BEA5-82E18F775422}"/>
    <cellStyle name="Kimenet 2 8 4" xfId="16244" xr:uid="{3BC817B1-7CAD-415A-A572-9B7F66454DB1}"/>
    <cellStyle name="Kimenet 2 8 4 2" xfId="16245" xr:uid="{F982ACE1-50EC-4485-A94B-A2844A30DAF7}"/>
    <cellStyle name="Kimenet 2 8 4_Volatility" xfId="16246" xr:uid="{43BE9F90-C0DF-462F-9F9F-5579580FE651}"/>
    <cellStyle name="Kimenet 2 8 5" xfId="16247" xr:uid="{6631825A-AF98-49F5-A3D6-593C48BDF68A}"/>
    <cellStyle name="Kimenet 2 8_Volatility" xfId="16248" xr:uid="{4829E778-5F9E-4815-9675-D8A913009E8C}"/>
    <cellStyle name="Kimenet 2 9" xfId="16249" xr:uid="{BC5B0D12-5645-42AF-8252-1EF163737DBB}"/>
    <cellStyle name="Kimenet 2 9 2" xfId="16250" xr:uid="{983C57CB-8E76-4F1F-BCB2-A9023909D4E1}"/>
    <cellStyle name="Kimenet 2 9 2 2" xfId="16251" xr:uid="{131FA6BB-9FA4-448F-B86D-6F2A8C867F08}"/>
    <cellStyle name="Kimenet 2 9 2 2 2" xfId="16252" xr:uid="{75F69E05-95C0-4F4C-815B-EDDC962B9460}"/>
    <cellStyle name="Kimenet 2 9 2 2 2 2" xfId="16253" xr:uid="{5E08BEF6-2B44-49D6-B5CF-49FC0A698293}"/>
    <cellStyle name="Kimenet 2 9 2 2 2_Volatility" xfId="16254" xr:uid="{6ECD7C62-289D-44E1-B3A9-9E1971835E28}"/>
    <cellStyle name="Kimenet 2 9 2 2 3" xfId="16255" xr:uid="{720FFD65-68B0-4766-A5BB-6AC23CD2D5C2}"/>
    <cellStyle name="Kimenet 2 9 2 2_Volatility" xfId="16256" xr:uid="{FABEE00C-AC30-42F6-A01A-64C80D00111E}"/>
    <cellStyle name="Kimenet 2 9 2 3" xfId="16257" xr:uid="{B3571A8D-CFD3-44DC-8B10-11CF0240B66B}"/>
    <cellStyle name="Kimenet 2 9 2 3 2" xfId="16258" xr:uid="{0CE85D75-52E9-458A-AB73-9075AFBBEC9C}"/>
    <cellStyle name="Kimenet 2 9 2 3 2 2" xfId="16259" xr:uid="{E8B21C8D-7AC2-4FB4-90AE-35B0A698793A}"/>
    <cellStyle name="Kimenet 2 9 2 3 2_Volatility" xfId="16260" xr:uid="{BAD08EBF-C27D-4F2E-86AA-061CF9EECC66}"/>
    <cellStyle name="Kimenet 2 9 2 3 3" xfId="16261" xr:uid="{8CCE366F-8CC9-4014-8C28-115A56F73019}"/>
    <cellStyle name="Kimenet 2 9 2 3_Volatility" xfId="16262" xr:uid="{0B58EB2C-77F5-4ADC-ADF6-41B3E484CBFA}"/>
    <cellStyle name="Kimenet 2 9 2 4" xfId="16263" xr:uid="{41E34E95-A60D-44F2-B7A1-4BE575192C83}"/>
    <cellStyle name="Kimenet 2 9 2 4 2" xfId="16264" xr:uid="{EC33801A-EC66-491B-A991-5BF342D3E882}"/>
    <cellStyle name="Kimenet 2 9 2 4_Volatility" xfId="16265" xr:uid="{628A265D-370E-462F-B360-8502FA7FD978}"/>
    <cellStyle name="Kimenet 2 9 2 5" xfId="16266" xr:uid="{0CF7B1D6-0BEF-43B4-9175-4A497B4788D9}"/>
    <cellStyle name="Kimenet 2 9 2_Volatility" xfId="16267" xr:uid="{A5B2227F-F1DC-4C10-8EB4-F6378EF87100}"/>
    <cellStyle name="Kimenet 2 9 3" xfId="16268" xr:uid="{4A864E13-12CE-4266-9EE6-7C5DE6A23691}"/>
    <cellStyle name="Kimenet 2 9 3 2" xfId="16269" xr:uid="{9F55FC1A-1A11-463B-B4C3-FCA9A5E778EE}"/>
    <cellStyle name="Kimenet 2 9 3 2 2" xfId="16270" xr:uid="{1588C694-3C1A-455A-A8E1-6C40E5D4EDC5}"/>
    <cellStyle name="Kimenet 2 9 3 2_Volatility" xfId="16271" xr:uid="{14513B1B-FC4D-4EB8-B0D3-B415DA8059B8}"/>
    <cellStyle name="Kimenet 2 9 3 3" xfId="16272" xr:uid="{DEA29068-02F5-4CA1-96E6-EB2B9B3A5097}"/>
    <cellStyle name="Kimenet 2 9 3_Volatility" xfId="16273" xr:uid="{4BB6D32B-4E81-4AC1-9C27-263C1E079AED}"/>
    <cellStyle name="Kimenet 2 9 4" xfId="16274" xr:uid="{A44E8672-436B-40E4-A84F-EC3430C8D9B4}"/>
    <cellStyle name="Kimenet 2 9 4 2" xfId="16275" xr:uid="{95BDA906-0397-4300-874B-6CDBF94F78DF}"/>
    <cellStyle name="Kimenet 2 9 4_Volatility" xfId="16276" xr:uid="{7D959AA7-C582-4586-9C99-64E00D795DCD}"/>
    <cellStyle name="Kimenet 2 9 5" xfId="16277" xr:uid="{10B06EE8-CA69-4D33-A5EA-20403E9BC443}"/>
    <cellStyle name="Kimenet 2 9_Volatility" xfId="16278" xr:uid="{24A900C3-6645-493D-9CB3-22EB91FBA663}"/>
    <cellStyle name="Kimenet 2_Volatility" xfId="16279" xr:uid="{9C2D985D-282B-4047-9EDE-183A98621472}"/>
    <cellStyle name="Kimenet 3" xfId="16280" xr:uid="{FF1D0374-4EB9-4A9B-8927-04B31BD88A0E}"/>
    <cellStyle name="Kimenet 3 2" xfId="16281" xr:uid="{06DA4853-5DC6-484C-BBE9-776CE0B86FF9}"/>
    <cellStyle name="Kimenet 3 2 2" xfId="16282" xr:uid="{E749B1BE-2269-4C5C-978D-CD84D52ABD2F}"/>
    <cellStyle name="Kimenet 3 2_Volatility" xfId="16283" xr:uid="{FB090DCD-1E07-4C80-853F-23725B1624B5}"/>
    <cellStyle name="Kimenet 3 3" xfId="16284" xr:uid="{F76854A6-DD51-4966-BDAB-0CBECD5ECD7D}"/>
    <cellStyle name="Kimenet 3_Volatility" xfId="16285" xr:uid="{6767CF0D-0194-458A-A398-1C2A81D3CC2F}"/>
    <cellStyle name="Kimenet 4" xfId="16286" xr:uid="{7D30519E-9F54-431A-B853-767FD77D606B}"/>
    <cellStyle name="Kimenet 4 2" xfId="16287" xr:uid="{62254572-1000-4F2E-98A1-16595A3EE60E}"/>
    <cellStyle name="Kimenet 4_Volatility" xfId="16288" xr:uid="{AC483F4F-C358-480F-9CC3-A0DB26D9D550}"/>
    <cellStyle name="Kimenet_Volatility" xfId="16289" xr:uid="{4F2AFE57-EE3F-45EE-B002-98F4F2D1F233}"/>
    <cellStyle name="Komma 2" xfId="32723" xr:uid="{808F6A6D-ACEC-468C-B876-8F06E0974C1A}"/>
    <cellStyle name="Kopf einzelne" xfId="17" xr:uid="{5959B1B3-FBC3-4D9D-9BE2-263BD82A2E29}"/>
    <cellStyle name="Kopf erste" xfId="16290" xr:uid="{635C3C62-B987-463E-AD57-B8FCE18A6CF1}"/>
    <cellStyle name="Lien hypertexte 2" xfId="16291" xr:uid="{0D83BD6A-E2BC-4DF7-8EF6-923EF134300C}"/>
    <cellStyle name="Lien hypertexte 3" xfId="16292" xr:uid="{6E3C23ED-21B2-46F5-BB18-B8705D6F2689}"/>
    <cellStyle name="Linked Cell 2" xfId="16293" xr:uid="{D3AF5256-C408-46F9-AAEB-85E28538125E}"/>
    <cellStyle name="Linked Cell 2 2" xfId="16294" xr:uid="{6D304FB0-FA30-4D02-A985-97BCAEE97654}"/>
    <cellStyle name="Linked Cell 2 2 2" xfId="16295" xr:uid="{F14C9510-CFC9-4F95-A42B-2BF6665F706C}"/>
    <cellStyle name="Linked Cell 2 2 3" xfId="16296" xr:uid="{0B2998AC-C370-406E-ACFD-B13ABAF8A0BC}"/>
    <cellStyle name="Linked Cell 2 2_Summary_Gap_Balance_exNIB" xfId="16297" xr:uid="{721AE4CD-A5A1-4BA5-98D7-26F3E3A9A0DB}"/>
    <cellStyle name="Linked Cell 2 3" xfId="16298" xr:uid="{4CC15F2A-ACBC-4CDB-A40A-CD284F826070}"/>
    <cellStyle name="Linked Cell 2_CAD-L.C." xfId="16299" xr:uid="{BE001109-1A9A-4C58-8F70-2653754D4F45}"/>
    <cellStyle name="Linked Cell 3" xfId="16300" xr:uid="{C84D4BE8-2BE4-4491-9720-23E88EB49CDD}"/>
    <cellStyle name="Linked Cell 3 2" xfId="16301" xr:uid="{7725BCD3-395F-436F-B765-773834C897A7}"/>
    <cellStyle name="Linked Cell 3 3" xfId="16302" xr:uid="{D3CB45F9-4574-4AE5-8111-F773009DDBD9}"/>
    <cellStyle name="Linked Cell 3 4" xfId="16303" xr:uid="{4BF23F14-1B18-4871-B1B7-1A9C45B9D7E8}"/>
    <cellStyle name="Linked Cell 3_CAD-L.C." xfId="16304" xr:uid="{BC63D7DA-2555-4C8F-B5A3-A50A752DFB44}"/>
    <cellStyle name="Linked Cell 4" xfId="16305" xr:uid="{532B84F6-4098-46F8-A7CC-BD5EF70B2142}"/>
    <cellStyle name="Magyarázó szöveg" xfId="16306" xr:uid="{F9155B34-6C6E-48CF-911B-7219B5CE69A0}"/>
    <cellStyle name="Millares 2" xfId="16307" xr:uid="{AB528000-2B6B-40B9-835C-122FDC35A5C6}"/>
    <cellStyle name="Millares 2 2" xfId="16308" xr:uid="{98441628-4A3F-40B7-AF95-ABCEFEB88DAE}"/>
    <cellStyle name="Millares 2_Volatility" xfId="16309" xr:uid="{D47958C6-A948-4947-ADBF-C849949384EA}"/>
    <cellStyle name="Millares 3" xfId="16310" xr:uid="{BBA8977A-2284-4544-97EC-1F7A2C8CAC6B}"/>
    <cellStyle name="Millares 3 2" xfId="16311" xr:uid="{1F807045-D435-4430-906F-3DB9B05C46C2}"/>
    <cellStyle name="Millares 3_Volatility" xfId="16312" xr:uid="{E73D914D-C127-41E1-9B5C-1DE8B997E921}"/>
    <cellStyle name="Milliers [0]_3A_NumeratorReport_Option1_040611" xfId="16313" xr:uid="{988041A8-417C-49F0-BB17-054D6DC0D59B}"/>
    <cellStyle name="Milliers_3A_NumeratorReport_Option1_040611" xfId="16314" xr:uid="{1A330B0B-AE2E-4AA9-844F-14F1ADF44A78}"/>
    <cellStyle name="Monétaire [0]_3A_NumeratorReport_Option1_040611" xfId="16315" xr:uid="{AF31505E-FB14-4A99-87AA-A1347495C780}"/>
    <cellStyle name="Monétaire_3A_NumeratorReport_Option1_040611" xfId="16316" xr:uid="{4BE54D86-ABB6-43AD-AC20-0F0F97B25C30}"/>
    <cellStyle name="Navadno_List1" xfId="16317" xr:uid="{77E22C67-CD6F-472D-909E-280F6C8169FD}"/>
    <cellStyle name="Neutral 2" xfId="16318" xr:uid="{7032A65C-B663-417E-BD29-7B9DD28E90F7}"/>
    <cellStyle name="Neutral 2 2" xfId="16319" xr:uid="{58CDE53F-6E71-40AF-9589-0FD4FBA4BB9E}"/>
    <cellStyle name="Neutral 2 2 2" xfId="16320" xr:uid="{5FEFFABF-543E-4D23-9183-A72161510B68}"/>
    <cellStyle name="Neutral 2 2 3" xfId="16321" xr:uid="{D0AEDC38-0ED4-48E2-9629-646877D5A4EF}"/>
    <cellStyle name="Neutral 2 2_Summary_Gap_Balance_exNIB" xfId="16322" xr:uid="{6EA8A176-036C-473E-81E9-4B5198A0F970}"/>
    <cellStyle name="Neutral 2 3" xfId="16323" xr:uid="{8C0F0B37-FB5C-40F2-A049-301540F2F03D}"/>
    <cellStyle name="Neutral 2_CAD-L.C." xfId="16324" xr:uid="{7F7723E1-4B46-40F7-A126-BC3CBE55A390}"/>
    <cellStyle name="Neutral 3" xfId="16325" xr:uid="{6D4E76F1-0646-4C9D-A98F-51DDE907A7C2}"/>
    <cellStyle name="Neutral 3 2" xfId="16326" xr:uid="{66DEBBDA-65DD-4181-9550-2A1AB681C8DD}"/>
    <cellStyle name="Neutral 3_CAD-L.C." xfId="16327" xr:uid="{BD6828B6-DCBB-4273-AA13-EFA810EDD8D4}"/>
    <cellStyle name="Neutral 4" xfId="16328" xr:uid="{A2A6E2F2-FD0B-42EE-9126-94293C97AB8F}"/>
    <cellStyle name="Normal" xfId="0" builtinId="0"/>
    <cellStyle name="Normal 10" xfId="16330" xr:uid="{741395A1-C01E-4D4B-8820-2355BC89256F}"/>
    <cellStyle name="Normal 10 2" xfId="16331" xr:uid="{330B1F69-2295-41E8-9AB2-691FCA3CCB95}"/>
    <cellStyle name="Normal 10 2 2" xfId="16332" xr:uid="{D3C1EF55-E7D4-4829-A359-54B9E53F962E}"/>
    <cellStyle name="Normal 10 2 3" xfId="16333" xr:uid="{E6620B9E-AD11-453F-9CB9-47BCE1D96E7A}"/>
    <cellStyle name="Normal 10 2_Summary_Gap_Balance_exNIB" xfId="16334" xr:uid="{126FB357-BC2E-428F-95C3-1622214950EB}"/>
    <cellStyle name="Normal 10 3" xfId="16335" xr:uid="{A4CC8F56-B8AA-458A-BCF3-67D6A07FA4A2}"/>
    <cellStyle name="Normal 10 3 2" xfId="16336" xr:uid="{B2C501A5-BDF0-44BF-B588-A98CB3230888}"/>
    <cellStyle name="Normal 10 3_Summary_Gap_Balance_exNIB" xfId="16337" xr:uid="{F5BF6EC9-728B-4DF6-A641-6F50EB968704}"/>
    <cellStyle name="Normal 10 4" xfId="16338" xr:uid="{B58B22B1-3419-4C46-9920-2BCE15C32C3F}"/>
    <cellStyle name="Normal 10 4 2" xfId="16339" xr:uid="{10DA67FF-888A-431A-8E17-FA5689B3770A}"/>
    <cellStyle name="Normal 10 4_Summary_Gap_Balance_exNIB" xfId="16340" xr:uid="{755C70EF-EE51-4992-8224-523B5532E1FD}"/>
    <cellStyle name="Normal 10 5" xfId="16341" xr:uid="{3135CA16-6C1B-4AD0-9A38-E91760160248}"/>
    <cellStyle name="Normal 10 5 2" xfId="16342" xr:uid="{D88B2EDA-0D89-4809-B241-39D0D0619DA8}"/>
    <cellStyle name="Normal 10 5_Summary_Gap_Balance_exNIB" xfId="16343" xr:uid="{00FC9B30-414B-4BA2-A5BE-19827E4EF951}"/>
    <cellStyle name="Normal 10 6" xfId="16344" xr:uid="{494CD1EE-D26E-496D-964E-37D5BA0609EC}"/>
    <cellStyle name="Normal 10 6 2" xfId="16345" xr:uid="{8F93204C-CD57-4F0D-A35A-ADB63F42615B}"/>
    <cellStyle name="Normal 10 6_Summary_Gap_Balance_exNIB" xfId="16346" xr:uid="{6433D3DF-AEF6-42B2-8644-948DA4F80867}"/>
    <cellStyle name="Normal 10 7" xfId="16347" xr:uid="{C53988EB-5A0D-460F-9B2D-68C63C07E5D6}"/>
    <cellStyle name="Normal 10 8" xfId="16348" xr:uid="{88563AD4-203F-4071-AE7A-A04922851538}"/>
    <cellStyle name="Normal 10 9" xfId="16349" xr:uid="{FDCB1C53-C697-4799-B606-3E84203848F2}"/>
    <cellStyle name="Normal 10_Summary_Gap_Balance_exNIB" xfId="16350" xr:uid="{C026D66E-7B28-4EF9-9231-BF58A26FB336}"/>
    <cellStyle name="Normal 11" xfId="16351" xr:uid="{63E64214-2C3E-4775-838F-675C9F3401A4}"/>
    <cellStyle name="Normal 11 10" xfId="16352" xr:uid="{AF94BA75-7601-485F-A05A-BD1206335887}"/>
    <cellStyle name="Normal 11 2" xfId="16353" xr:uid="{1E5B9835-4645-4D59-B2BE-A78FA719583F}"/>
    <cellStyle name="Normal 11 2 2" xfId="16354" xr:uid="{FF4E1C7A-F637-4270-AC53-513894AA950E}"/>
    <cellStyle name="Normal 11 2 3" xfId="16355" xr:uid="{6C8FCD6F-A60C-4F82-B3B0-2C41DF7A0AD3}"/>
    <cellStyle name="Normal 11 2_Summary_Gap_Balance_exNIB" xfId="16356" xr:uid="{8AB31EAF-0D7F-44F4-9855-3CFE61A0D6BD}"/>
    <cellStyle name="Normal 11 3" xfId="16357" xr:uid="{DABA055A-CBEE-43D0-99DF-5279D057F49C}"/>
    <cellStyle name="Normal 11 3 2" xfId="16358" xr:uid="{01E208F8-1278-4572-8921-EA51EF9B4416}"/>
    <cellStyle name="Normal 11 3_Summary_Gap_Balance_exNIB" xfId="16359" xr:uid="{0EBF74A6-C477-4744-A5B5-8BF158C32627}"/>
    <cellStyle name="Normal 11 4" xfId="16360" xr:uid="{FE3099DA-9AA5-4EF3-AFE5-51377991165C}"/>
    <cellStyle name="Normal 11 4 2" xfId="16361" xr:uid="{A5606AFD-517B-4055-8982-22E484AA8900}"/>
    <cellStyle name="Normal 11 4_Summary_Gap_Balance_exNIB" xfId="16362" xr:uid="{46E2F324-F56D-41C6-99F6-80D1A1C6CB3C}"/>
    <cellStyle name="Normal 11 5" xfId="16363" xr:uid="{B780F41D-8E68-4925-BA7E-ED76F94F1418}"/>
    <cellStyle name="Normal 11 5 2" xfId="16364" xr:uid="{CDFC18E1-8AAB-4D50-BC7F-EC513B4B0E42}"/>
    <cellStyle name="Normal 11 5_Summary_Gap_Balance_exNIB" xfId="16365" xr:uid="{3E799145-8A13-4F0F-A68E-047B1EF31E3C}"/>
    <cellStyle name="Normal 11 6" xfId="16366" xr:uid="{00FE9B00-44D0-42EE-8E70-ED493D97BD3C}"/>
    <cellStyle name="Normal 11 6 2" xfId="16367" xr:uid="{E2F8A6C9-BF74-4D24-9B4C-57987DED413F}"/>
    <cellStyle name="Normal 11 6_Summary_Gap_Balance_exNIB" xfId="16368" xr:uid="{DE240814-0FF9-4FA0-9AE1-0AF0F9C25125}"/>
    <cellStyle name="Normal 11 7" xfId="16369" xr:uid="{C6FB454A-B113-4927-9DDF-D5D325802967}"/>
    <cellStyle name="Normal 11 7 2" xfId="16370" xr:uid="{E902E8DC-803D-408D-8AAB-DF3E03BC1348}"/>
    <cellStyle name="Normal 11 7_Summary_Gap_Balance_exNIB" xfId="16371" xr:uid="{C24328B1-5BDE-4799-83D3-23123F1CA29A}"/>
    <cellStyle name="Normal 11 8" xfId="16372" xr:uid="{2DA02205-77C4-40DF-82C5-0398F292CC74}"/>
    <cellStyle name="Normal 11 8 2" xfId="16373" xr:uid="{1603E132-0E38-47EE-9645-DF8B574A7B8B}"/>
    <cellStyle name="Normal 11 8_Volatility" xfId="16374" xr:uid="{B19BE798-AF22-474F-A303-702F06C568B8}"/>
    <cellStyle name="Normal 11 9" xfId="16375" xr:uid="{7CAB26C4-AAF7-4268-9C84-09A323088450}"/>
    <cellStyle name="Normal 11_CAD-L.C." xfId="16376" xr:uid="{5011FC50-105E-4713-A76F-2C087A818DE8}"/>
    <cellStyle name="Normal 12" xfId="16377" xr:uid="{CEE2F826-133A-4732-B912-CAF8203752C8}"/>
    <cellStyle name="Normal 12 2" xfId="16378" xr:uid="{65E55738-FE52-43C1-8A4B-701CF1259F04}"/>
    <cellStyle name="Normal 12 2 2" xfId="16379" xr:uid="{9412CB5A-6488-4E6E-A2BD-6D3C19C7067C}"/>
    <cellStyle name="Normal 12 2_Summary_Gap_Balance_exNIB" xfId="16380" xr:uid="{E52F3430-6D65-4810-9C34-02C28607FC1A}"/>
    <cellStyle name="Normal 12 3" xfId="16381" xr:uid="{C2D3A1D2-9666-4FEF-853D-2D444A91B9EE}"/>
    <cellStyle name="Normal 12 3 2" xfId="16382" xr:uid="{00DA7915-A3EC-4653-A904-F45E28DD2BDC}"/>
    <cellStyle name="Normal 12 3_Summary_Gap_Balance_exNIB" xfId="16383" xr:uid="{FCB72547-A050-4024-A086-98EFFC37107B}"/>
    <cellStyle name="Normal 12 4" xfId="16384" xr:uid="{DB97E799-6CCB-48CB-B4FC-2680596B76A9}"/>
    <cellStyle name="Normal 12 4 2" xfId="16385" xr:uid="{F1FD6907-4DF3-4F39-9697-6F845CE04594}"/>
    <cellStyle name="Normal 12 4_Summary_Gap_Balance_exNIB" xfId="16386" xr:uid="{9DB3B7A4-A751-4F54-AC51-F5A7A201A42D}"/>
    <cellStyle name="Normal 12 5" xfId="16387" xr:uid="{3902895D-CD39-43F3-B28E-E07E8A8042FE}"/>
    <cellStyle name="Normal 12 5 2" xfId="16388" xr:uid="{E6A629A2-4DF4-4FC1-82F9-897DDACEF8E7}"/>
    <cellStyle name="Normal 12 5_Summary_Gap_Balance_exNIB" xfId="16389" xr:uid="{5B200D77-7C3A-41A0-8B31-1AC6D2977A12}"/>
    <cellStyle name="Normal 12 6" xfId="16390" xr:uid="{655F50AA-B0A8-48CA-B4AC-A2DDCF9BEE9B}"/>
    <cellStyle name="Normal 12 6 2" xfId="16391" xr:uid="{2A8F3D94-2ABB-451C-A361-D631B4A4181F}"/>
    <cellStyle name="Normal 12 6_Summary_Gap_Balance_exNIB" xfId="16392" xr:uid="{F01D3C97-115F-4274-9433-E588576BFC75}"/>
    <cellStyle name="Normal 12 7" xfId="16393" xr:uid="{01CBB68D-0728-48FB-B49B-0F8C64199819}"/>
    <cellStyle name="Normal 12 8" xfId="16394" xr:uid="{FC8FFDE1-53FE-4802-BD1D-6FEC9FF23309}"/>
    <cellStyle name="Normal 12 9" xfId="16395" xr:uid="{92CFC4F0-CEE8-41F6-AD0E-638BCFC643B4}"/>
    <cellStyle name="Normal 12_Summary_Gap_Balance_exNIB" xfId="16396" xr:uid="{115493F7-B9B4-4A19-864B-32501F64154B}"/>
    <cellStyle name="Normal 13" xfId="16397" xr:uid="{DE8F883D-8482-427D-A56E-F36AD03C190E}"/>
    <cellStyle name="Normal 13 2" xfId="16398" xr:uid="{4E113058-EF01-4D98-8E6B-E3BB54912EBC}"/>
    <cellStyle name="Normal 13 2 2" xfId="16399" xr:uid="{71887BD7-F314-4FEF-B5B3-0BBB4B3BF3BA}"/>
    <cellStyle name="Normal 13 2_Summary_Gap_Balance_exNIB" xfId="16400" xr:uid="{66700C00-3745-43D0-A1ED-D6821938D012}"/>
    <cellStyle name="Normal 13 3" xfId="16401" xr:uid="{2B91B2CA-B7FB-43D1-8462-A55A24407F8F}"/>
    <cellStyle name="Normal 13 3 2" xfId="16402" xr:uid="{347C6BF0-F833-4EC7-B299-5B8A95323470}"/>
    <cellStyle name="Normal 13 3_Summary_Gap_Balance_exNIB" xfId="16403" xr:uid="{676678E2-A733-48B3-957B-BD66E210E6BA}"/>
    <cellStyle name="Normal 13 4" xfId="16404" xr:uid="{6195AC04-D1DC-4ECA-A106-4F1CFA0E47E0}"/>
    <cellStyle name="Normal 13 4 2" xfId="16405" xr:uid="{CF6D796F-3AD3-4FC6-894D-66A281F1B8A5}"/>
    <cellStyle name="Normal 13 4_Summary_Gap_Balance_exNIB" xfId="16406" xr:uid="{36EFC20C-189D-489D-B386-8C498E05C7EE}"/>
    <cellStyle name="Normal 13 5" xfId="16407" xr:uid="{817AAF1C-8274-403D-AA27-F7D7EAB03470}"/>
    <cellStyle name="Normal 13 5 2" xfId="16408" xr:uid="{2860C074-9B78-4DD6-BF78-0FEF505FDEEE}"/>
    <cellStyle name="Normal 13 5_Summary_Gap_Balance_exNIB" xfId="16409" xr:uid="{5CEE2C17-B0F7-45DC-9347-19410ECCE8F0}"/>
    <cellStyle name="Normal 13 6" xfId="16410" xr:uid="{F892EDA0-E6C3-4254-B111-2BE7B3D9758C}"/>
    <cellStyle name="Normal 13 6 2" xfId="16411" xr:uid="{A3487DCF-C3DA-4E65-9A27-BEF7E2A14110}"/>
    <cellStyle name="Normal 13 6_Summary_Gap_Balance_exNIB" xfId="16412" xr:uid="{F73856F3-1C20-4CBC-88E7-C8DDF475CE22}"/>
    <cellStyle name="Normal 13 7" xfId="16413" xr:uid="{0539CD51-7FD1-40CF-94E0-799AB2B89927}"/>
    <cellStyle name="Normal 13 8" xfId="16414" xr:uid="{3825B66B-5A81-4205-8246-4B18CE680239}"/>
    <cellStyle name="Normal 13_Summary_Gap_Balance_exNIB" xfId="16415" xr:uid="{98F778B3-215D-44B8-B235-D5C4714F4F8D}"/>
    <cellStyle name="Normal 14" xfId="16416" xr:uid="{44125DE2-E3D2-4329-861D-E3159738B692}"/>
    <cellStyle name="Normal 14 10" xfId="16417" xr:uid="{014F406F-A20C-44D6-9664-B534B6A393FA}"/>
    <cellStyle name="Normal 14 2" xfId="16418" xr:uid="{1EA7B083-D606-4417-895D-D468A26CB199}"/>
    <cellStyle name="Normal 14 2 2" xfId="16419" xr:uid="{48E1988F-C9E8-4E88-8828-A5AC9F344FA1}"/>
    <cellStyle name="Normal 14 2 2 2" xfId="16420" xr:uid="{CC8554AD-AA80-4578-9303-14CB9F07C994}"/>
    <cellStyle name="Normal 14 2 2_CAD-L.C." xfId="16421" xr:uid="{939355FE-C452-48F6-8A6C-4F7F02C0A179}"/>
    <cellStyle name="Normal 14 2 3" xfId="16422" xr:uid="{3907B9F3-63E0-43CA-ABB3-C18A04F933D1}"/>
    <cellStyle name="Normal 14 2 3 2" xfId="16423" xr:uid="{600DC53E-2882-48B1-8622-4F0529D9934D}"/>
    <cellStyle name="Normal 14 2 3_CAD-L.C." xfId="16424" xr:uid="{9204014D-3460-40E1-9438-C56BB15EB746}"/>
    <cellStyle name="Normal 14 2 4" xfId="16425" xr:uid="{83A5190D-8B51-4858-A8E3-47C349842F99}"/>
    <cellStyle name="Normal 14 2 4 2" xfId="16426" xr:uid="{275E3260-FBEA-4D0C-A9EB-F528EA64924C}"/>
    <cellStyle name="Normal 14 2 4_CAD-L.C." xfId="16427" xr:uid="{030A4537-DC60-47E4-A197-95E0AF2D1C0D}"/>
    <cellStyle name="Normal 14 2 5" xfId="16428" xr:uid="{C59E5A9D-9245-465D-A85F-D703E5A65036}"/>
    <cellStyle name="Normal 14 2_PL tabela" xfId="16429" xr:uid="{B8A46661-05C3-4D2F-927D-386DBE4B8816}"/>
    <cellStyle name="Normal 14 3" xfId="16430" xr:uid="{4AFC362E-A167-42B7-93EC-D18EDB10350A}"/>
    <cellStyle name="Normal 14 3 2" xfId="16431" xr:uid="{D5F1AB05-01E3-479E-AD67-63BBBB224A67}"/>
    <cellStyle name="Normal 14 3 2 2" xfId="16432" xr:uid="{9B01AF50-52DE-43DA-A4EF-F09259AC39CE}"/>
    <cellStyle name="Normal 14 3 2_CAD-L.C." xfId="16433" xr:uid="{F7EB7C3C-945E-4009-8D96-25B9B45ED73F}"/>
    <cellStyle name="Normal 14 3 3" xfId="16434" xr:uid="{239FDB91-5E6F-4C10-B767-E83C6A43D9A2}"/>
    <cellStyle name="Normal 14 3 3 2" xfId="16435" xr:uid="{4B3AAA6D-33E8-461F-B96E-8D75CF444F91}"/>
    <cellStyle name="Normal 14 3 3_CAD-L.C." xfId="16436" xr:uid="{0FDD9F2A-81A6-4198-B5C9-A308C6A92C13}"/>
    <cellStyle name="Normal 14 3 4" xfId="16437" xr:uid="{02761B8B-3F9A-4B50-ABE6-407C90B4F616}"/>
    <cellStyle name="Normal 14 3 4 2" xfId="16438" xr:uid="{4F8D24A8-8421-4B9D-A248-AD3C1F2BB739}"/>
    <cellStyle name="Normal 14 3 4_CAD-L.C." xfId="16439" xr:uid="{67516054-F0EC-4A37-B99A-82E81A052F66}"/>
    <cellStyle name="Normal 14 3 5" xfId="16440" xr:uid="{3592F5A6-2D61-4F0C-A6C3-C75F41A748C7}"/>
    <cellStyle name="Normal 14 3_PL tabela" xfId="16441" xr:uid="{8491847E-46F3-451B-BF78-6B1ADECF92F1}"/>
    <cellStyle name="Normal 14 4" xfId="16442" xr:uid="{CBEAEAE9-CC65-4B2E-83F2-13D627581072}"/>
    <cellStyle name="Normal 14 4 2" xfId="16443" xr:uid="{AF16E3D3-A903-4316-9F48-19744DF54D98}"/>
    <cellStyle name="Normal 14 4 2 2" xfId="16444" xr:uid="{418E8B6A-8DDE-454F-B088-AB0E6BE53FE7}"/>
    <cellStyle name="Normal 14 4 2 2 2" xfId="16445" xr:uid="{2448D4A9-AD1A-4C92-8C75-8ACA3247DB6C}"/>
    <cellStyle name="Normal 14 4 2 2_CAD-L.C." xfId="16446" xr:uid="{6AD1231C-DE24-4B27-A8B8-0518F2770C60}"/>
    <cellStyle name="Normal 14 4 2 3" xfId="16447" xr:uid="{C0C58526-AE0F-4BA9-8515-0D3ED69073B9}"/>
    <cellStyle name="Normal 14 4 2 3 2" xfId="16448" xr:uid="{915D9E67-1250-47BF-8F14-0B7081F7A010}"/>
    <cellStyle name="Normal 14 4 2 3_CAD-L.C." xfId="16449" xr:uid="{7FE03BBF-4A52-4DE0-8C09-A065259CE38A}"/>
    <cellStyle name="Normal 14 4 2 4" xfId="16450" xr:uid="{851C1186-F2CB-42EB-A921-90E82811E236}"/>
    <cellStyle name="Normal 14 4 2_CAD-L.C." xfId="16451" xr:uid="{FE0C1395-1503-4348-9CE2-485D3F732632}"/>
    <cellStyle name="Normal 14 4 3" xfId="16452" xr:uid="{7BD1C8F6-BA62-466F-BDBE-002A5DD5030E}"/>
    <cellStyle name="Normal 14 4 3 2" xfId="16453" xr:uid="{AF0BE306-54D6-4255-BCA4-6E78F51EAB92}"/>
    <cellStyle name="Normal 14 4 3 2 2" xfId="16454" xr:uid="{BC354746-7D1D-4A47-B122-5C409465B7D4}"/>
    <cellStyle name="Normal 14 4 3 2_CAD-L.C." xfId="16455" xr:uid="{DADC07AC-B08D-4B0B-A1CD-5B9E202DEC4B}"/>
    <cellStyle name="Normal 14 4 3 3" xfId="16456" xr:uid="{C57F2577-F0F7-4FBF-A895-CE5C5D0B2389}"/>
    <cellStyle name="Normal 14 4 3 3 2" xfId="16457" xr:uid="{2F8BFD33-E672-4F04-841B-A3D49785EA71}"/>
    <cellStyle name="Normal 14 4 3 3_CAD-L.C." xfId="16458" xr:uid="{1FB38C4F-FA06-43B6-9E6E-F903C9ED8556}"/>
    <cellStyle name="Normal 14 4 3 4" xfId="16459" xr:uid="{1E91FB08-C30A-467F-A15F-B7CC7A3B79F8}"/>
    <cellStyle name="Normal 14 4 3_CAD-L.C." xfId="16460" xr:uid="{0836FB68-5802-439E-B527-5079FDB12728}"/>
    <cellStyle name="Normal 14 4 4" xfId="16461" xr:uid="{E092D681-024A-4756-8A48-64AE60292EE0}"/>
    <cellStyle name="Normal 14 4 4 2" xfId="16462" xr:uid="{D80F892A-CACD-4E2E-8A6F-A9BE9C355832}"/>
    <cellStyle name="Normal 14 4 4_CAD-L.C." xfId="16463" xr:uid="{840DD001-C9C2-45AE-8636-318945C018BE}"/>
    <cellStyle name="Normal 14 4 5" xfId="16464" xr:uid="{4254CF5C-D5D2-4B22-B89B-9469FBF7BDE2}"/>
    <cellStyle name="Normal 14 4 5 2" xfId="16465" xr:uid="{2DE197B0-3795-42F8-96B4-494F70068CCB}"/>
    <cellStyle name="Normal 14 4 5_CAD-L.C." xfId="16466" xr:uid="{C73E7D3D-51F7-4970-A037-D1B3F2860DBA}"/>
    <cellStyle name="Normal 14 4 6" xfId="16467" xr:uid="{68EEC8F6-C576-4691-BB5A-2FC070A8D57B}"/>
    <cellStyle name="Normal 14 4 6 2" xfId="16468" xr:uid="{9F68378C-88EA-4DBC-A1CB-002756D7BC94}"/>
    <cellStyle name="Normal 14 4 6_CAD-L.C." xfId="16469" xr:uid="{157A84F4-EE83-46F1-B21C-03AA8BF56A30}"/>
    <cellStyle name="Normal 14 4 7" xfId="16470" xr:uid="{71F80AC8-6492-4099-A228-5D872DC76D1C}"/>
    <cellStyle name="Normal 14 4_PL tabela" xfId="16471" xr:uid="{D4978766-3F40-4496-B890-A530AC96B2F5}"/>
    <cellStyle name="Normal 14 5" xfId="16472" xr:uid="{C5EE84C7-614B-4C67-9467-834DFF63C50D}"/>
    <cellStyle name="Normal 14 5 2" xfId="16473" xr:uid="{A048B00B-8DE4-461F-AD36-5A4B4743D5E2}"/>
    <cellStyle name="Normal 14 5_Summary_Gap_Balance_exNIB" xfId="16474" xr:uid="{9B126C4E-0A1D-46D4-ACA2-136F1025A93B}"/>
    <cellStyle name="Normal 14 6" xfId="16475" xr:uid="{BE4DFFB7-8070-4644-8DC5-1909F575B0B2}"/>
    <cellStyle name="Normal 14 6 2" xfId="16476" xr:uid="{1E90D6D7-671D-4027-8DB9-EABAC5EFC4FF}"/>
    <cellStyle name="Normal 14 6_Summary_Gap_Balance_exNIB" xfId="16477" xr:uid="{C3C26C78-24A1-4A33-8B65-AE9BBF5890B4}"/>
    <cellStyle name="Normal 14 7" xfId="16478" xr:uid="{4ADC59A1-F3BC-4F1F-A724-2301234C9322}"/>
    <cellStyle name="Normal 14 7 2" xfId="16479" xr:uid="{2111A481-4252-4992-8CF2-92A81F46FCAE}"/>
    <cellStyle name="Normal 14 7_CAD-L.C." xfId="16480" xr:uid="{A2E11172-3EEC-4C1B-8AAB-68D27EAED125}"/>
    <cellStyle name="Normal 14 8" xfId="16481" xr:uid="{37380EDE-25FE-4C2A-9301-58AEE3CA585F}"/>
    <cellStyle name="Normal 14 8 2" xfId="16482" xr:uid="{6363E2F2-F09C-4258-B801-7BEF9C169409}"/>
    <cellStyle name="Normal 14 8_CAD-L.C." xfId="16483" xr:uid="{53B7E9D6-8BF8-4931-8E0E-DCF2EF700307}"/>
    <cellStyle name="Normal 14 9" xfId="16484" xr:uid="{B429C490-5294-4E85-A80C-C345DC48E50D}"/>
    <cellStyle name="Normal 14 9 2" xfId="16485" xr:uid="{42DD5D0B-6EC1-46FB-8D4E-6C7152513D37}"/>
    <cellStyle name="Normal 14 9_CAD-L.C." xfId="16486" xr:uid="{7D264AA6-2A1A-477A-9425-46C696F75334}"/>
    <cellStyle name="Normal 14_PL tabela" xfId="16487" xr:uid="{37FFECEB-8457-4036-AE1F-43077A836991}"/>
    <cellStyle name="Normal 15" xfId="16488" xr:uid="{FF97FDD3-0F49-4C52-A141-6E5154422B5E}"/>
    <cellStyle name="Normal 15 2" xfId="16489" xr:uid="{F3C0BF11-FFFC-4D00-A830-DCD33C571346}"/>
    <cellStyle name="Normal 15 2 2" xfId="16490" xr:uid="{79B84A69-2BA7-4349-BBB2-6E995E49FA07}"/>
    <cellStyle name="Normal 15 2_Summary_Gap_Balance_exNIB" xfId="16491" xr:uid="{ECD88D3D-5602-4827-A710-2C7E1A65126F}"/>
    <cellStyle name="Normal 15 3" xfId="16492" xr:uid="{C1B3A824-2C70-43E0-856E-117973FEFF14}"/>
    <cellStyle name="Normal 15 3 2" xfId="16493" xr:uid="{A7EB13FB-9164-4E22-80B2-8BDD70547F6B}"/>
    <cellStyle name="Normal 15 3_Summary_Gap_Balance_exNIB" xfId="16494" xr:uid="{C124AA07-A6DF-43C3-AB8B-F0990CAD37E0}"/>
    <cellStyle name="Normal 15 4" xfId="16495" xr:uid="{9997BBC1-56CC-4991-8CDF-86BC8608538B}"/>
    <cellStyle name="Normal 15 4 2" xfId="16496" xr:uid="{E36BD60D-7F27-473B-9B79-6A0674FC1A99}"/>
    <cellStyle name="Normal 15 4_Summary_Gap_Balance_exNIB" xfId="16497" xr:uid="{BDDECBD3-1E2A-4D1D-B37D-3C563DE627A0}"/>
    <cellStyle name="Normal 15 5" xfId="16498" xr:uid="{E3B228CE-2C8B-4F5A-8127-CEFCCC9A9825}"/>
    <cellStyle name="Normal 15 5 2" xfId="16499" xr:uid="{6A3A7F7D-6C1B-4EFA-AA93-93661D1FF632}"/>
    <cellStyle name="Normal 15 5_Summary_Gap_Balance_exNIB" xfId="16500" xr:uid="{7F171A09-41E2-49CC-842E-6E0497D52F33}"/>
    <cellStyle name="Normal 15 6" xfId="16501" xr:uid="{BCA0F8D0-60FE-4F8A-8CD2-C8667A76A308}"/>
    <cellStyle name="Normal 15 6 2" xfId="16502" xr:uid="{75A8FC0F-376D-448E-99BE-4F28B1F0E7D0}"/>
    <cellStyle name="Normal 15 6_Summary_Gap_Balance_exNIB" xfId="16503" xr:uid="{589C7F18-76C2-48E0-8589-5AB326384776}"/>
    <cellStyle name="Normal 15 7" xfId="16504" xr:uid="{A6AC5758-410F-495D-9BF2-B15749A7E6D2}"/>
    <cellStyle name="Normal 15_Summary_Gap_Balance_exNIB" xfId="16505" xr:uid="{26D60B40-6F57-4C4A-932B-CD412507932F}"/>
    <cellStyle name="Normal 16" xfId="16506" xr:uid="{B3C7DD58-0E1B-464E-A6F5-9D756D22426F}"/>
    <cellStyle name="Normal 16 2" xfId="16507" xr:uid="{BEB78D9A-8F1A-4D8A-B0CE-B6483F68D87F}"/>
    <cellStyle name="Normal 16 2 2" xfId="16508" xr:uid="{F66EB48D-029B-4CA1-9D12-F207F69716EA}"/>
    <cellStyle name="Normal 16 2_Summary_Gap_Balance_exNIB" xfId="16509" xr:uid="{963B2EA6-B22D-4BF7-BC43-0A5F77400297}"/>
    <cellStyle name="Normal 16 3" xfId="16510" xr:uid="{D0680AC7-1436-4829-AAF7-6DB8D51DADE9}"/>
    <cellStyle name="Normal 16 3 2" xfId="16511" xr:uid="{BD0AA666-DB4A-4185-90FA-85A68870EE27}"/>
    <cellStyle name="Normal 16 3_Summary_Gap_Balance_exNIB" xfId="16512" xr:uid="{50EAE12D-5C30-420C-8E15-3613B15E79AC}"/>
    <cellStyle name="Normal 16 4" xfId="16513" xr:uid="{14F4DEB6-B0D3-4EAA-8EF0-442B2BE09BFC}"/>
    <cellStyle name="Normal 16 4 2" xfId="16514" xr:uid="{D206B5FC-8C1D-4FDA-8481-75EF68FCFDCF}"/>
    <cellStyle name="Normal 16 4_Summary_Gap_Balance_exNIB" xfId="16515" xr:uid="{6035AB48-C75B-4646-AE7A-A6B74D93E40F}"/>
    <cellStyle name="Normal 16 5" xfId="16516" xr:uid="{36954D29-C9B3-4D83-A0E4-CC5FAD27BA33}"/>
    <cellStyle name="Normal 16 5 2" xfId="16517" xr:uid="{55DDF320-CE69-4534-B424-C252C7A59834}"/>
    <cellStyle name="Normal 16 5_Summary_Gap_Balance_exNIB" xfId="16518" xr:uid="{1FFE8082-4B25-4FEC-A3F2-08E6DC96D88F}"/>
    <cellStyle name="Normal 16 6" xfId="16519" xr:uid="{12AAA28F-E7D8-47B0-8845-1A0FD81DEB5D}"/>
    <cellStyle name="Normal 16 6 2" xfId="16520" xr:uid="{26514857-DE9B-40B1-8D0C-A03323DC009E}"/>
    <cellStyle name="Normal 16 6_Summary_Gap_Balance_exNIB" xfId="16521" xr:uid="{6636F505-9890-49A7-85E8-19327B249882}"/>
    <cellStyle name="Normal 16 7" xfId="16522" xr:uid="{36AC815F-D500-446E-9A7B-43B98B9532C0}"/>
    <cellStyle name="Normal 16_Summary_Gap_Balance_exNIB" xfId="16523" xr:uid="{DC7CAF47-6FEE-4C95-B624-2086FC7E1D85}"/>
    <cellStyle name="Normal 17" xfId="16524" xr:uid="{9FFA6F2A-434E-49EC-AA07-6DBE36DA4D3B}"/>
    <cellStyle name="Normal 17 2" xfId="16525" xr:uid="{98399368-48B0-4A7C-B536-520ED696F303}"/>
    <cellStyle name="Normal 17 2 2" xfId="16526" xr:uid="{941CD1A5-6AE2-4789-979D-208752CF9557}"/>
    <cellStyle name="Normal 17 2_Summary_Gap_Balance_exNIB" xfId="16527" xr:uid="{52C33950-E52E-4C24-A8B5-7E99B281BD20}"/>
    <cellStyle name="Normal 17 3" xfId="16528" xr:uid="{111E9459-494A-4BB3-8FA2-CC639CF12801}"/>
    <cellStyle name="Normal 17 3 2" xfId="16529" xr:uid="{4AB5E751-8885-482D-A185-3CE0BF797B6E}"/>
    <cellStyle name="Normal 17 3_Summary_Gap_Balance_exNIB" xfId="16530" xr:uid="{6E964846-03FE-40A4-BF3E-B4840CC6C80B}"/>
    <cellStyle name="Normal 17 4" xfId="16531" xr:uid="{324E8C4D-748D-4264-9552-F9A75B9F75B7}"/>
    <cellStyle name="Normal 17 4 2" xfId="16532" xr:uid="{B7D7CEB1-9FD8-4061-84EB-9954FDEAAA1A}"/>
    <cellStyle name="Normal 17 4_Summary_Gap_Balance_exNIB" xfId="16533" xr:uid="{E2B080D8-D3BF-4723-9A1B-F0C32462EB81}"/>
    <cellStyle name="Normal 17 5" xfId="16534" xr:uid="{ADDDB0A8-F7FC-43E5-B477-BCB07303DE61}"/>
    <cellStyle name="Normal 17 5 2" xfId="16535" xr:uid="{4FFE0D6B-D48B-4DE3-88D6-21093919E348}"/>
    <cellStyle name="Normal 17 5_Summary_Gap_Balance_exNIB" xfId="16536" xr:uid="{44CC30DC-058F-42A4-AA15-BB3B4BB25B5D}"/>
    <cellStyle name="Normal 17 6" xfId="16537" xr:uid="{53451527-1742-4CA6-8CD7-70524BD15F1A}"/>
    <cellStyle name="Normal 17 6 2" xfId="16538" xr:uid="{93687377-DA9E-43B6-B511-19C43BD77996}"/>
    <cellStyle name="Normal 17 6_Summary_Gap_Balance_exNIB" xfId="16539" xr:uid="{A183BF2D-B41B-4EEF-A970-8F98C26AF7BA}"/>
    <cellStyle name="Normal 17 7" xfId="16540" xr:uid="{C7FAEA0A-92C3-47BE-B700-C91F2C1A2411}"/>
    <cellStyle name="Normal 17_Summary_Gap_Balance_exNIB" xfId="16541" xr:uid="{721783CE-A93B-4F51-8D8B-5EDAB2D9BC33}"/>
    <cellStyle name="Normal 18" xfId="16542" xr:uid="{AFD38D0F-227D-4990-BF3B-49D1EC03AD0D}"/>
    <cellStyle name="Normal 18 2" xfId="16543" xr:uid="{92F34BE5-78EF-4129-8310-AE47C4418046}"/>
    <cellStyle name="Normal 18 2 2" xfId="16544" xr:uid="{38BDD064-DB9A-4183-AF7A-C3ACA49ECB04}"/>
    <cellStyle name="Normal 18 2_Summary_Gap_Balance_exNIB" xfId="16545" xr:uid="{1D71441F-3EB3-4B34-96D6-799F29CE2C08}"/>
    <cellStyle name="Normal 18 3" xfId="16546" xr:uid="{DF2E4018-E815-4F0D-856F-045D4035AD88}"/>
    <cellStyle name="Normal 18 3 2" xfId="16547" xr:uid="{33FEDD33-4213-466D-9BEB-D111BC6E97E9}"/>
    <cellStyle name="Normal 18 3_Summary_Gap_Balance_exNIB" xfId="16548" xr:uid="{FBA76DFE-D152-41B9-B884-A6D44B3D0B1C}"/>
    <cellStyle name="Normal 18 4" xfId="16549" xr:uid="{D87E77C3-50FE-4460-8B20-6853A5576FB1}"/>
    <cellStyle name="Normal 18 4 2" xfId="16550" xr:uid="{B637AD7E-086A-45C4-B2FB-EA5442A8F9B6}"/>
    <cellStyle name="Normal 18 4_Summary_Gap_Balance_exNIB" xfId="16551" xr:uid="{0387EEA0-36FB-478E-B707-80A7F6B4CC2D}"/>
    <cellStyle name="Normal 18 5" xfId="16552" xr:uid="{2BC929BE-3172-4D21-B1EA-9BC772E2BC6A}"/>
    <cellStyle name="Normal 18 5 2" xfId="16553" xr:uid="{E7F8D4B8-4942-4E63-BD2A-43E1EC04180A}"/>
    <cellStyle name="Normal 18 5_Summary_Gap_Balance_exNIB" xfId="16554" xr:uid="{068CCD38-0A26-456B-8DC7-2373DF771017}"/>
    <cellStyle name="Normal 18 6" xfId="16555" xr:uid="{46A53445-5600-4EB8-B94E-5E7DD13579C0}"/>
    <cellStyle name="Normal 18 6 2" xfId="16556" xr:uid="{10579D5C-F741-416C-8F40-2177FB6E56AC}"/>
    <cellStyle name="Normal 18 6_Summary_Gap_Balance_exNIB" xfId="16557" xr:uid="{4BB13917-AA76-4E2E-8F99-F673CEEF40ED}"/>
    <cellStyle name="Normal 18 7" xfId="16558" xr:uid="{984ACD55-CE48-4D47-BE1B-2B1886E43F68}"/>
    <cellStyle name="Normal 18_Summary_Gap_Balance_exNIB" xfId="16559" xr:uid="{1CAE06B1-194E-4352-9389-F9FDB3F11F81}"/>
    <cellStyle name="Normal 19" xfId="16560" xr:uid="{CAA01D34-934B-4BD0-A13B-7E746119BD6E}"/>
    <cellStyle name="Normal 19 2" xfId="16561" xr:uid="{209DCA5E-1EF2-46AD-923C-6C20AB1E2EA3}"/>
    <cellStyle name="Normal 19 2 2" xfId="16562" xr:uid="{D558D195-EDBB-45F7-864C-03AB46ABE5D5}"/>
    <cellStyle name="Normal 19 2_Summary_Gap_Balance_exNIB" xfId="16563" xr:uid="{0DB664A4-C046-40A0-895D-DA35F2E53C88}"/>
    <cellStyle name="Normal 19 3" xfId="16564" xr:uid="{460CA1C1-A67F-4869-9A29-48340FF8551D}"/>
    <cellStyle name="Normal 19 3 2" xfId="16565" xr:uid="{459B8B2D-5993-416E-AE8F-AF1D338DC839}"/>
    <cellStyle name="Normal 19 3_Summary_Gap_Balance_exNIB" xfId="16566" xr:uid="{86326F80-786F-478C-8EF0-FDCED09C7697}"/>
    <cellStyle name="Normal 19 4" xfId="16567" xr:uid="{9BD9CA92-C581-45E6-840E-3DC315454F52}"/>
    <cellStyle name="Normal 19 4 2" xfId="16568" xr:uid="{1B64CC66-DD94-435E-932F-213C822E6C79}"/>
    <cellStyle name="Normal 19 4_Summary_Gap_Balance_exNIB" xfId="16569" xr:uid="{583C8BE7-5BFB-4A0A-B60F-164ADCFF83ED}"/>
    <cellStyle name="Normal 19 5" xfId="16570" xr:uid="{404F84D6-D328-4744-B936-3CA7577D2128}"/>
    <cellStyle name="Normal 19 5 2" xfId="16571" xr:uid="{38A149ED-CD28-4AF5-BF6B-C645E82D40AC}"/>
    <cellStyle name="Normal 19 5_Summary_Gap_Balance_exNIB" xfId="16572" xr:uid="{2DDC7BAE-E4D3-46A6-BF55-B7F07793B4B8}"/>
    <cellStyle name="Normal 19 6" xfId="16573" xr:uid="{7C9E1FFF-FC42-4443-91E7-8904CA5D6455}"/>
    <cellStyle name="Normal 19 6 2" xfId="16574" xr:uid="{243813AC-9198-4882-949C-1873B4800EE6}"/>
    <cellStyle name="Normal 19 6_Summary_Gap_Balance_exNIB" xfId="16575" xr:uid="{385839CD-2DB0-41D7-A5DF-56E2D769BB74}"/>
    <cellStyle name="Normal 19 7" xfId="16576" xr:uid="{97D25BDD-9E9A-4D0B-94B9-981BE7CD8FDC}"/>
    <cellStyle name="Normal 19_Summary_Gap_Balance_exNIB" xfId="16577" xr:uid="{00882397-7965-4A04-8488-39CA2EABAF1E}"/>
    <cellStyle name="Normal 2" xfId="2" xr:uid="{00000000-0005-0000-0000-000007000000}"/>
    <cellStyle name="Normal 2 10" xfId="16578" xr:uid="{3C0D99F9-940D-4199-8002-281F682E9D5E}"/>
    <cellStyle name="Normal 2 10 2" xfId="16579" xr:uid="{3B959E29-3AB7-4932-B18D-5E03CACDFA71}"/>
    <cellStyle name="Normal 2 10_Summary_Gap_Balance_exNIB" xfId="16580" xr:uid="{170720BF-E40C-40F3-946B-AF6F83EF03BC}"/>
    <cellStyle name="Normal 2 11" xfId="16581" xr:uid="{03D742A9-873A-4A48-A92F-757AC3F02A1C}"/>
    <cellStyle name="Normal 2 11 2" xfId="16582" xr:uid="{32660660-93F8-4A88-AA2E-FE8611915EA6}"/>
    <cellStyle name="Normal 2 11_Summary_Gap_Balance_exNIB" xfId="16583" xr:uid="{D3BF435D-5ADC-45A2-994F-F4BD820F2A6F}"/>
    <cellStyle name="Normal 2 12" xfId="16584" xr:uid="{A7EECCFC-BD5F-42E4-926F-178AD59A4897}"/>
    <cellStyle name="Normal 2 12 2" xfId="16585" xr:uid="{23997574-DC60-42A1-B130-B4950A813CFA}"/>
    <cellStyle name="Normal 2 12_Summary_Gap_Balance_exNIB" xfId="16586" xr:uid="{B54DA517-D54A-4B94-97EA-D7FB3DAC54EF}"/>
    <cellStyle name="Normal 2 13" xfId="16587" xr:uid="{C2FB3648-578E-4471-82C6-B29ED9622260}"/>
    <cellStyle name="Normal 2 13 2" xfId="16588" xr:uid="{1C9F9DCB-D4C7-41F4-8224-5925D5DA6103}"/>
    <cellStyle name="Normal 2 13_Summary_Gap_Balance_exNIB" xfId="16589" xr:uid="{5AA13D96-28FC-4D53-A24C-8C024606A178}"/>
    <cellStyle name="Normal 2 14" xfId="16590" xr:uid="{88777375-43C1-44B8-91C5-C22ED35E96F7}"/>
    <cellStyle name="Normal 2 14 2" xfId="16591" xr:uid="{1BD88E21-EC2B-4349-8B93-F19B95278865}"/>
    <cellStyle name="Normal 2 14_Summary_Gap_Balance_exNIB" xfId="16592" xr:uid="{BFA882BD-4562-45AE-89D3-49FAB8EEC28D}"/>
    <cellStyle name="Normal 2 15" xfId="16593" xr:uid="{7B152113-E72A-439F-8661-3081B38F4CB0}"/>
    <cellStyle name="Normal 2 15 2" xfId="16594" xr:uid="{7E8FBA9B-DE18-4261-BECB-8020E86A71C7}"/>
    <cellStyle name="Normal 2 15_Summary_Gap_Balance_exNIB" xfId="16595" xr:uid="{7A665E46-A42A-4F99-B307-BE3E01A268C8}"/>
    <cellStyle name="Normal 2 16" xfId="16596" xr:uid="{6EB79F0C-1A53-42D5-B692-C4969BD5A68B}"/>
    <cellStyle name="Normal 2 16 2" xfId="16597" xr:uid="{3745A91F-E767-4627-B7D8-B17762D7F224}"/>
    <cellStyle name="Normal 2 16_Summary_Gap_Balance_exNIB" xfId="16598" xr:uid="{87DC7A30-F1B1-4DE6-92EB-BB22A8ADC60C}"/>
    <cellStyle name="Normal 2 17" xfId="16599" xr:uid="{9B62E7F6-B4DB-4E7E-8F69-0967A127B046}"/>
    <cellStyle name="Normal 2 17 2" xfId="16600" xr:uid="{E39F94F9-87C0-47B0-96FD-29D31E0D6594}"/>
    <cellStyle name="Normal 2 17_Summary_Gap_Balance_exNIB" xfId="16601" xr:uid="{55B6D22B-291D-45BA-8B1E-6F238365BAE2}"/>
    <cellStyle name="Normal 2 18" xfId="16602" xr:uid="{E75944DA-7BB0-4F15-B435-4800F12223F5}"/>
    <cellStyle name="Normal 2 18 2" xfId="16603" xr:uid="{31B98B81-3F79-4CBB-A353-98FA1423698C}"/>
    <cellStyle name="Normal 2 18_Summary_Gap_Balance_exNIB" xfId="16604" xr:uid="{E55ACDA6-DD5E-4D83-A133-8B007DC716ED}"/>
    <cellStyle name="Normal 2 19" xfId="16605" xr:uid="{F8F37CF3-BC47-45F3-8B55-FE432705F875}"/>
    <cellStyle name="Normal 2 19 2" xfId="16606" xr:uid="{5A241A5F-D2F2-4585-B810-B81C5F95EF0F}"/>
    <cellStyle name="Normal 2 19_Summary_Gap_Balance_exNIB" xfId="16607" xr:uid="{6B3457B7-D2E2-4EEA-8A79-7B22A5BDFE58}"/>
    <cellStyle name="Normal 2 2" xfId="10" xr:uid="{00000000-0005-0000-0000-000008000000}"/>
    <cellStyle name="Normal 2 2 2" xfId="8" xr:uid="{00000000-0005-0000-0000-000009000000}"/>
    <cellStyle name="Normal 2 2 2 2" xfId="16609" xr:uid="{852F7A97-AD22-4D5F-B830-DDDA4C587D68}"/>
    <cellStyle name="Normal 2 2 2 2 2" xfId="16610" xr:uid="{8E89EE3A-AEBD-4718-8512-1E6E738658F7}"/>
    <cellStyle name="Normal 2 2 2 2 3" xfId="16611" xr:uid="{920E8ACD-1607-4B74-9B48-3493F0BE34FD}"/>
    <cellStyle name="Normal 2 2 2 2_Summary_Gap_Balance_exNIB" xfId="16612" xr:uid="{A58BD45D-1A93-4A27-A864-4A2B8D553F33}"/>
    <cellStyle name="Normal 2 2 2 3" xfId="16613" xr:uid="{9D80EB83-2B72-4894-A8E2-DA629BFAF85B}"/>
    <cellStyle name="Normal 2 2 2 4" xfId="16614" xr:uid="{5F093FB1-1204-4D64-9236-F4F0C472E14F}"/>
    <cellStyle name="Normal 2 2 2_EU IRRBB1" xfId="16608" xr:uid="{EA5F5A3C-1D66-4547-9352-205CC1819AD5}"/>
    <cellStyle name="Normal 2 2 3" xfId="16615" xr:uid="{E676455C-E294-474E-A65C-8F406BE40068}"/>
    <cellStyle name="Normal 2 2 3 2" xfId="16616" xr:uid="{43F0F05F-94B6-43E0-B789-178497122F9F}"/>
    <cellStyle name="Normal 2 2 3 2 2" xfId="16617" xr:uid="{7279E141-7063-47B0-95B8-28BB2FF25AC9}"/>
    <cellStyle name="Normal 2 2 3 2 3" xfId="16618" xr:uid="{223B0859-8DFC-461A-A64D-6049440922E2}"/>
    <cellStyle name="Normal 2 2 3 2_Summary_Gap_Balance_exNIB" xfId="16619" xr:uid="{C78340C0-8D23-413F-A764-B757E84D223E}"/>
    <cellStyle name="Normal 2 2 3 3" xfId="16620" xr:uid="{D83562DC-8ACF-415E-ABA8-4011F6061E96}"/>
    <cellStyle name="Normal 2 2 3 4" xfId="16621" xr:uid="{488D4D7A-18F2-45C3-955E-7B50573E080B}"/>
    <cellStyle name="Normal 2 2 3_Summary_Gap_Balance_exNIB" xfId="16622" xr:uid="{ADCEC997-F9EC-4081-8306-1C805FB3EEA7}"/>
    <cellStyle name="Normal 2 2 4" xfId="16623" xr:uid="{D2401499-B530-491C-AD63-F6701FD148DD}"/>
    <cellStyle name="Normal 2 2 4 2" xfId="16624" xr:uid="{FDB031D4-CABF-4EA6-BD6A-D01C68711A31}"/>
    <cellStyle name="Normal 2 2 4 3" xfId="16625" xr:uid="{841A5328-601D-4434-8FAF-E9A7AF4F4AEB}"/>
    <cellStyle name="Normal 2 2 4 4" xfId="16626" xr:uid="{BB073952-3888-4609-A18F-C00757CA023B}"/>
    <cellStyle name="Normal 2 2 4_Summary_Gap_Balance_exNIB" xfId="16627" xr:uid="{6D27664F-494A-4F5D-9B3B-438958493E88}"/>
    <cellStyle name="Normal 2 2 5" xfId="16628" xr:uid="{74A413F6-ADEB-47D3-B1A5-60FBA31A7771}"/>
    <cellStyle name="Normal 2 2 5 2" xfId="16629" xr:uid="{E5872BD9-4324-4C8A-B01A-3C5AE10F042E}"/>
    <cellStyle name="Normal 2 2 5 3" xfId="16630" xr:uid="{CAAEF72A-5917-447D-8B0B-59ED2DC47222}"/>
    <cellStyle name="Normal 2 2 5_Summary_Gap_Balance_exNIB" xfId="16631" xr:uid="{CE87C348-37E6-45D6-AC88-C8973C908066}"/>
    <cellStyle name="Normal 2 2_COREP GL04rev3" xfId="16632" xr:uid="{4A199395-F102-4C59-8733-4817CFE14F74}"/>
    <cellStyle name="Normal 2 20" xfId="16633" xr:uid="{0389D1B2-1207-4A95-B25B-F57F2C2149C2}"/>
    <cellStyle name="Normal 2 20 2" xfId="16634" xr:uid="{9F4787D3-BFCE-4D9B-ADD0-D21457D4BD81}"/>
    <cellStyle name="Normal 2 20_Summary_Gap_Balance_exNIB" xfId="16635" xr:uid="{09797E98-AAAF-4107-898E-B47B055B40AE}"/>
    <cellStyle name="Normal 2 21" xfId="16636" xr:uid="{4B1E988D-0DC1-4993-96B3-8915C8851943}"/>
    <cellStyle name="Normal 2 21 2" xfId="16637" xr:uid="{DE7E02C1-643B-454C-91E5-C1155D0CCDDC}"/>
    <cellStyle name="Normal 2 21_Summary_Gap_Balance_exNIB" xfId="16638" xr:uid="{40561AF8-B74A-4CEA-AD4F-20B279D9E22B}"/>
    <cellStyle name="Normal 2 22" xfId="16639" xr:uid="{0CDC0E57-DA12-41E5-92BE-DD0D28926F1E}"/>
    <cellStyle name="Normal 2 22 2" xfId="16640" xr:uid="{0B6AA8F6-F0AD-40D2-A969-15D7AC373437}"/>
    <cellStyle name="Normal 2 22_Summary_Gap_Balance_exNIB" xfId="16641" xr:uid="{3D7DD328-5A97-42B7-9AB6-AA62BC83351C}"/>
    <cellStyle name="Normal 2 23" xfId="16642" xr:uid="{933F764A-CDDC-47FB-B2CC-6C1D21D0FA41}"/>
    <cellStyle name="Normal 2 23 2" xfId="16643" xr:uid="{8DFA06C4-72A4-4356-9E20-33E4C4140033}"/>
    <cellStyle name="Normal 2 23_Summary_Gap_Balance_exNIB" xfId="16644" xr:uid="{2789E82F-4F86-4328-9E39-76F4C65FB632}"/>
    <cellStyle name="Normal 2 24" xfId="16645" xr:uid="{BF677868-D84D-4065-BD10-F7EB6D0C879A}"/>
    <cellStyle name="Normal 2 24 2" xfId="16646" xr:uid="{533A40C0-582D-43F0-BD64-2470F87497D1}"/>
    <cellStyle name="Normal 2 24_Summary_Gap_Balance_exNIB" xfId="16647" xr:uid="{BF400130-811B-4CAE-9200-AE78EBB3346B}"/>
    <cellStyle name="Normal 2 25" xfId="16648" xr:uid="{2CAE7845-84F3-455D-9E45-2C2BD894A057}"/>
    <cellStyle name="Normal 2 25 2" xfId="16649" xr:uid="{924CCF5A-47D4-4763-B43D-87190FB6E7FC}"/>
    <cellStyle name="Normal 2 25_Summary_Gap_Balance_exNIB" xfId="16650" xr:uid="{DFF23AAB-C7CD-4772-B73C-C60DD5772232}"/>
    <cellStyle name="Normal 2 26" xfId="16651" xr:uid="{AD241C7A-A1BC-4481-B068-110CA72C4C8C}"/>
    <cellStyle name="Normal 2 26 2" xfId="16652" xr:uid="{F72802B1-85AD-4528-9C4D-59E21CDE65A2}"/>
    <cellStyle name="Normal 2 26_Summary_Gap_Balance_exNIB" xfId="16653" xr:uid="{DB05C7CF-4505-4F16-B4CB-04500A516FBC}"/>
    <cellStyle name="Normal 2 27" xfId="16654" xr:uid="{F353DC20-280A-4DE3-AA7F-07AFC66BDB82}"/>
    <cellStyle name="Normal 2 27 2" xfId="16655" xr:uid="{9617E57C-9D53-4AAF-9368-F9143A196C6D}"/>
    <cellStyle name="Normal 2 27_Summary_Gap_Balance_exNIB" xfId="16656" xr:uid="{4206F090-18DC-4BB6-8B63-C337574CE27F}"/>
    <cellStyle name="Normal 2 28" xfId="16657" xr:uid="{5C6EB963-A32E-42F3-8C34-E2E1F25CF70D}"/>
    <cellStyle name="Normal 2 28 2" xfId="16658" xr:uid="{CFEC81B6-35E6-4A1F-89CD-C69BDEF90ADA}"/>
    <cellStyle name="Normal 2 28_Summary_Gap_Balance_exNIB" xfId="16659" xr:uid="{028E1DED-E7D0-4457-BD14-1360552792AC}"/>
    <cellStyle name="Normal 2 29" xfId="16660" xr:uid="{98ED283B-527D-4B72-A1D5-B798A84084DD}"/>
    <cellStyle name="Normal 2 29 2" xfId="16661" xr:uid="{6C958F5F-2155-4A28-BAC8-8EAA3F12185C}"/>
    <cellStyle name="Normal 2 29_Summary_Gap_Balance_exNIB" xfId="16662" xr:uid="{725E6298-12C2-4E2E-B8A8-34DC6B1D584E}"/>
    <cellStyle name="Normal 2 3" xfId="16663" xr:uid="{607CA36E-9F55-4233-98EF-10CF0561C15B}"/>
    <cellStyle name="Normal 2 3 2" xfId="16664" xr:uid="{219690F1-310E-40BA-AA80-59C4B4527CA7}"/>
    <cellStyle name="Normal 2 3 2 2" xfId="16665" xr:uid="{827CEA95-598A-4F3F-A407-53A35482592B}"/>
    <cellStyle name="Normal 2 3 2 3" xfId="16666" xr:uid="{B0F02808-C035-4832-AAD8-F3F7A8869166}"/>
    <cellStyle name="Normal 2 3 2 4" xfId="16667" xr:uid="{1977EBE0-805D-44AB-85EB-A1E00DE69DDF}"/>
    <cellStyle name="Normal 2 3 2_Summary_Gap_Balance_exNIB" xfId="16668" xr:uid="{D26C8D32-D3AC-4EF3-92DD-8A1E9A98CB3D}"/>
    <cellStyle name="Normal 2 3 3" xfId="16669" xr:uid="{B19F2E16-173B-4615-957C-279380BC2F29}"/>
    <cellStyle name="Normal 2 3_CAD-L.C." xfId="16670" xr:uid="{31FE8A8B-22A0-467C-B110-93AEB5B283D0}"/>
    <cellStyle name="Normal 2 30" xfId="16671" xr:uid="{E3362B6E-A469-4B0A-B14C-4C15B50CEB3D}"/>
    <cellStyle name="Normal 2 30 2" xfId="16672" xr:uid="{D508213B-2E9D-458C-B920-31C84974A4FB}"/>
    <cellStyle name="Normal 2 30_Summary_Gap_Balance_exNIB" xfId="16673" xr:uid="{8B595D51-D2FC-49AF-96BA-8B0385009343}"/>
    <cellStyle name="Normal 2 31" xfId="16674" xr:uid="{968CDBB5-1A9C-4917-843C-C30B6B2641E5}"/>
    <cellStyle name="Normal 2 31 2" xfId="16675" xr:uid="{24740569-1862-4E52-B851-76C34CC3806D}"/>
    <cellStyle name="Normal 2 31_Summary_Gap_Balance_exNIB" xfId="16676" xr:uid="{B9740585-BD32-4E84-ABCD-A838924B09C5}"/>
    <cellStyle name="Normal 2 32" xfId="16677" xr:uid="{B2CD2A58-D155-449F-A404-87EFF2AA4C11}"/>
    <cellStyle name="Normal 2 32 2" xfId="16678" xr:uid="{A6475F4A-3FE7-4FD7-83D2-D77133BE4F68}"/>
    <cellStyle name="Normal 2 32_Summary_Gap_Balance_exNIB" xfId="16679" xr:uid="{E2B86D3D-A1A8-430B-B985-7DDFFC13B7AE}"/>
    <cellStyle name="Normal 2 33" xfId="16680" xr:uid="{FB7C2861-2EA9-4947-B8DC-080F54CD3352}"/>
    <cellStyle name="Normal 2 33 2" xfId="16681" xr:uid="{377D02C2-96F2-4708-AE6C-0729E11B322E}"/>
    <cellStyle name="Normal 2 33_Summary_Gap_Balance_exNIB" xfId="16682" xr:uid="{6611ACA2-A6C9-400C-82F3-663E9A1201EF}"/>
    <cellStyle name="Normal 2 34" xfId="16683" xr:uid="{D923A4FF-B990-4A73-99D1-3E9F1E042528}"/>
    <cellStyle name="Normal 2 34 2" xfId="16684" xr:uid="{B666CEA0-12A4-4828-A6F8-F965D956F2ED}"/>
    <cellStyle name="Normal 2 34_Summary_Gap_Balance_exNIB" xfId="16685" xr:uid="{01DBD4D5-4AAA-470C-B8B8-F58FA317E390}"/>
    <cellStyle name="Normal 2 35" xfId="16686" xr:uid="{9DA62ECD-B210-44E5-86B2-91611E4DA5F2}"/>
    <cellStyle name="Normal 2 35 2" xfId="16687" xr:uid="{F5C5688B-0084-4A7B-B474-A0FB909C10EF}"/>
    <cellStyle name="Normal 2 35_Summary_Gap_Balance_exNIB" xfId="16688" xr:uid="{55595D03-4C81-4264-8146-324CE8FCAB46}"/>
    <cellStyle name="Normal 2 36" xfId="16689" xr:uid="{F68242BA-F18F-4052-B683-2EECA6065117}"/>
    <cellStyle name="Normal 2 36 2" xfId="16690" xr:uid="{E7AE9067-35E5-4B8B-94FF-A0CBE5570F5A}"/>
    <cellStyle name="Normal 2 36_Summary_Gap_Balance_exNIB" xfId="16691" xr:uid="{A5B8F309-63A6-4B2E-A7C1-8F5E6AA912B8}"/>
    <cellStyle name="Normal 2 37" xfId="16692" xr:uid="{73333C3C-41F5-4166-90FF-77B08DE1D8D7}"/>
    <cellStyle name="Normal 2 37 2" xfId="16693" xr:uid="{2A840ACA-0C96-441C-B60B-F9DEC61A514A}"/>
    <cellStyle name="Normal 2 37_Summary_Gap_Balance_exNIB" xfId="16694" xr:uid="{2F001D00-9F0F-4963-9E52-37F1BE8D7CEF}"/>
    <cellStyle name="Normal 2 38" xfId="16695" xr:uid="{41B7B9BD-4AD6-4E53-ABA6-2D9C5E02B699}"/>
    <cellStyle name="Normal 2 38 2" xfId="16696" xr:uid="{1F101343-B713-42F7-A19F-1C635CE89D3A}"/>
    <cellStyle name="Normal 2 38_Summary_Gap_Balance_exNIB" xfId="16697" xr:uid="{9224D9E2-2F85-4DC4-A845-68849B64F241}"/>
    <cellStyle name="Normal 2 39" xfId="16698" xr:uid="{F9D64897-3E22-444B-9E20-C2664109797C}"/>
    <cellStyle name="Normal 2 39 2" xfId="16699" xr:uid="{8C1A0C93-40EF-484F-8202-1B63C4225227}"/>
    <cellStyle name="Normal 2 39_Summary_Gap_Balance_exNIB" xfId="16700" xr:uid="{C8F4B0E1-C76C-4339-87D7-10E18A1FBB59}"/>
    <cellStyle name="Normal 2 4" xfId="62" xr:uid="{F698CAE8-37EF-44ED-A7CA-ACA952E5570F}"/>
    <cellStyle name="Normal 2 4 2" xfId="16702" xr:uid="{6D49BE9F-0498-4A1A-A497-853873FDDA0A}"/>
    <cellStyle name="Normal 2 4 2 2" xfId="16703" xr:uid="{F474703C-6796-4044-B4E4-817F16EF1651}"/>
    <cellStyle name="Normal 2 4 2_Summary_Gap_Balance_exNIB" xfId="16704" xr:uid="{33BD3D0F-2091-40D7-AF43-E601FBD8F3F3}"/>
    <cellStyle name="Normal 2 4 3" xfId="16705" xr:uid="{836BA788-63D7-4855-8A27-620EA23D22DD}"/>
    <cellStyle name="Normal 2 4 4" xfId="16706" xr:uid="{653911FD-D425-4ED6-A9A1-2131814CAD05}"/>
    <cellStyle name="Normal 2 4 5" xfId="16707" xr:uid="{3A51FE60-962B-4708-9BE1-135A3F5935B4}"/>
    <cellStyle name="Normal 2 4_EU IRRBB1" xfId="16701" xr:uid="{451FEF5C-EC85-4CB4-B54F-98443C8F9450}"/>
    <cellStyle name="Normal 2 40" xfId="16708" xr:uid="{C0E24314-53DE-4F82-8DA6-69A1A6F1091E}"/>
    <cellStyle name="Normal 2 40 2" xfId="16709" xr:uid="{16C8C9F5-0F71-4B72-95DB-8B725A323E94}"/>
    <cellStyle name="Normal 2 40_Summary_Gap_Balance_exNIB" xfId="16710" xr:uid="{590384C9-45F9-4EC6-B0E3-1939C090AE20}"/>
    <cellStyle name="Normal 2 41" xfId="16711" xr:uid="{77F622EA-CBF1-4510-B5AF-0889563B8218}"/>
    <cellStyle name="Normal 2 41 2" xfId="16712" xr:uid="{6D88367D-026D-4CCC-B931-59400BE738E5}"/>
    <cellStyle name="Normal 2 41_Summary_Gap_Balance_exNIB" xfId="16713" xr:uid="{27E4722C-B7DD-4B34-9C74-93AC0535271B}"/>
    <cellStyle name="Normal 2 42" xfId="16714" xr:uid="{A9C62932-EEFF-4DF2-B429-908955BE5374}"/>
    <cellStyle name="Normal 2 42 2" xfId="16715" xr:uid="{0BA9C1D5-2402-4098-8003-669C9B1F6226}"/>
    <cellStyle name="Normal 2 42_Summary_Gap_Balance_exNIB" xfId="16716" xr:uid="{CBBA8C93-587E-45E8-A82E-66387B8AF5E9}"/>
    <cellStyle name="Normal 2 43" xfId="16717" xr:uid="{9B645DB8-EED4-4746-ADF9-C2EB1ECB548E}"/>
    <cellStyle name="Normal 2 43 2" xfId="16718" xr:uid="{8590F1F5-7617-4A2C-B164-D223144201ED}"/>
    <cellStyle name="Normal 2 43_Summary_Gap_Balance_exNIB" xfId="16719" xr:uid="{051647B1-B075-4277-813C-166D965E44BD}"/>
    <cellStyle name="Normal 2 44" xfId="16720" xr:uid="{525714FE-C3C3-4943-A394-D2B43E6FDE49}"/>
    <cellStyle name="Normal 2 44 2" xfId="16721" xr:uid="{9A0E56F1-6933-444C-A948-9D62FFDD7E9D}"/>
    <cellStyle name="Normal 2 44_Summary_Gap_Balance_exNIB" xfId="16722" xr:uid="{F7E49502-FB5C-499C-AB3D-19A68FE286CD}"/>
    <cellStyle name="Normal 2 45" xfId="16723" xr:uid="{389A1064-F9EE-437F-A56D-4A8E7D60D0B0}"/>
    <cellStyle name="Normal 2 45 2" xfId="16724" xr:uid="{A55CB7CA-A1BB-43B5-AFE0-DF4BE962741F}"/>
    <cellStyle name="Normal 2 45_Summary_Gap_Balance_exNIB" xfId="16725" xr:uid="{5E1B780C-94A8-4BDA-92B8-A8476FA245BF}"/>
    <cellStyle name="Normal 2 46" xfId="16726" xr:uid="{838963A5-E989-4E18-829E-6106AB6AE07D}"/>
    <cellStyle name="Normal 2 46 2" xfId="16727" xr:uid="{F76F097F-72F3-4E9C-8FB4-D91509FFBFA1}"/>
    <cellStyle name="Normal 2 46_Summary_Gap_Balance_exNIB" xfId="16728" xr:uid="{8787B0A3-B77F-4BB8-95BE-2504BE6FF88B}"/>
    <cellStyle name="Normal 2 47" xfId="16729" xr:uid="{E6DABAB2-5B14-470E-B414-DC81749A2080}"/>
    <cellStyle name="Normal 2 47 2" xfId="16730" xr:uid="{955CCDAD-E097-43F5-A970-0A43028B94DA}"/>
    <cellStyle name="Normal 2 47_Summary_Gap_Balance_exNIB" xfId="16731" xr:uid="{75DE7F46-6078-448D-BE06-9A95EED5BCDC}"/>
    <cellStyle name="Normal 2 48" xfId="16732" xr:uid="{276BF470-FA57-405C-ADF3-F505EBA06F27}"/>
    <cellStyle name="Normal 2 48 2" xfId="16733" xr:uid="{21CFE081-3494-4B3D-834D-2E0AD11F6C05}"/>
    <cellStyle name="Normal 2 48_Summary_Gap_Balance_exNIB" xfId="16734" xr:uid="{41CA740E-76EE-4587-8875-4C1F3AAF6B02}"/>
    <cellStyle name="Normal 2 49" xfId="16735" xr:uid="{A1BB029B-24C9-40D2-99B5-46B41EA63AAC}"/>
    <cellStyle name="Normal 2 49 2" xfId="16736" xr:uid="{3F9E820B-9422-4BE5-A9CA-B4A250D8DFA7}"/>
    <cellStyle name="Normal 2 49_Summary_Gap_Balance_exNIB" xfId="16737" xr:uid="{26A2F5FC-D72B-4B41-9775-66B879CCEB91}"/>
    <cellStyle name="Normal 2 5" xfId="16738" xr:uid="{E85B7428-42E2-431B-8D79-9A826FC700E3}"/>
    <cellStyle name="Normal 2 5 2" xfId="16739" xr:uid="{5F61D778-0EE3-4239-9837-50F87D173FC1}"/>
    <cellStyle name="Normal 2 5 2 2" xfId="12" xr:uid="{F5C53AFC-C775-410D-BE25-6CACF0F4D81C}"/>
    <cellStyle name="Normal 2 5 2 2 2" xfId="16741" xr:uid="{E8E388B4-B116-4660-A2E2-6F8A3D654738}"/>
    <cellStyle name="Normal 2 5 2 2_EU IRRBB1" xfId="16740" xr:uid="{6088DA61-EE3E-4118-9792-58C9DB6C13DF}"/>
    <cellStyle name="Normal 2 5 2 3" xfId="16742" xr:uid="{1C65D62A-615C-4088-836E-6D3126C51F35}"/>
    <cellStyle name="Normal 2 5 2 4" xfId="16743" xr:uid="{75F44827-BB30-437C-9AE2-2EFF987F5712}"/>
    <cellStyle name="Normal 2 5 2_Summary_Gap_Balance_exNIB" xfId="16744" xr:uid="{8AEE91DE-866D-4D6A-B633-5A2070715484}"/>
    <cellStyle name="Normal 2 5 3" xfId="16745" xr:uid="{2AE66EDF-9954-457C-847B-B548D1561099}"/>
    <cellStyle name="Normal 2 5 4" xfId="16746" xr:uid="{44ADC1DA-20DA-4DAB-AC1A-F1D5FDE1C05A}"/>
    <cellStyle name="Normal 2 5_Summary_Gap_Balance_exNIB" xfId="16747" xr:uid="{831AD137-5CEF-4461-B84A-A81A6F0F6454}"/>
    <cellStyle name="Normal 2 50" xfId="16748" xr:uid="{B79A8FE8-118A-498B-96A6-A4753D61B882}"/>
    <cellStyle name="Normal 2 50 2" xfId="16749" xr:uid="{B8CB5005-AE1F-45F2-8C38-FAD67BEC1095}"/>
    <cellStyle name="Normal 2 50 2 2" xfId="16750" xr:uid="{00294979-C0DC-43B7-B9C2-55E99F78D4B4}"/>
    <cellStyle name="Normal 2 50 2_Summary_Gap_Balance_exNIB" xfId="16751" xr:uid="{E27F9D03-D919-40FA-B67C-7332F93F4014}"/>
    <cellStyle name="Normal 2 50 3" xfId="16752" xr:uid="{40BD9645-7ECC-4613-B902-D9E1C9C65E75}"/>
    <cellStyle name="Normal 2 50_Summary_Gap_Balance_exNIB" xfId="16753" xr:uid="{DE21DAF2-6AD6-49CD-8430-695C560420FD}"/>
    <cellStyle name="Normal 2 51" xfId="16754" xr:uid="{DD137D1A-1257-4096-BE38-95ED687708C2}"/>
    <cellStyle name="Normal 2 51 2" xfId="16755" xr:uid="{C8221247-069A-4D61-991F-A037ACB1E9F4}"/>
    <cellStyle name="Normal 2 51_CAD-L.C." xfId="16756" xr:uid="{2058A68C-7090-4F32-914B-6CA6BD98C1A1}"/>
    <cellStyle name="Normal 2 52" xfId="16757" xr:uid="{6E0A26E4-B0C5-49F2-BCB6-868F7ED1E907}"/>
    <cellStyle name="Normal 2 53" xfId="16758" xr:uid="{B08FD0FF-D04C-4195-AC6E-308F504AF191}"/>
    <cellStyle name="Normal 2 6" xfId="16759" xr:uid="{66FCC372-D2D3-4D74-B1F7-026255623FD9}"/>
    <cellStyle name="Normal 2 6 2" xfId="16760" xr:uid="{EE6F177F-E0F8-4CE2-998F-F1FD00E3AE57}"/>
    <cellStyle name="Normal 2 6 3" xfId="16761" xr:uid="{FC90A21E-2EC4-41DD-B4A0-36DA73ECCF08}"/>
    <cellStyle name="Normal 2 6 4" xfId="16762" xr:uid="{013A8615-8826-4F00-A71D-93D2E509B65B}"/>
    <cellStyle name="Normal 2 6_Summary_Gap_Balance_exNIB" xfId="16763" xr:uid="{B2E1A376-9D68-4B4E-9E64-84862309506C}"/>
    <cellStyle name="Normal 2 7" xfId="16764" xr:uid="{92590A7D-B917-47B6-AD00-EDDCF1392E83}"/>
    <cellStyle name="Normal 2 7 2" xfId="16765" xr:uid="{32D80891-D059-4039-9D20-E68A8F674740}"/>
    <cellStyle name="Normal 2 7 3" xfId="16766" xr:uid="{521BF4A0-465E-42CB-B812-23B0BB385CC3}"/>
    <cellStyle name="Normal 2 7 4" xfId="16767" xr:uid="{3FCBC9F4-8B6C-47AE-9B45-4EEF3C6C0896}"/>
    <cellStyle name="Normal 2 7_Summary_Gap_Balance_exNIB" xfId="16768" xr:uid="{847B2A53-19B9-4E3D-9870-D6838A73D909}"/>
    <cellStyle name="Normal 2 8" xfId="16769" xr:uid="{35DA5F98-0F13-49D6-A1FA-ED0362155C1C}"/>
    <cellStyle name="Normal 2 8 2" xfId="16770" xr:uid="{53EFA3E2-AFFF-4875-8AE9-BCA787D43819}"/>
    <cellStyle name="Normal 2 8_Summary_Gap_Balance_exNIB" xfId="16771" xr:uid="{CB010E20-A58B-43A4-B591-56996D7B0FAB}"/>
    <cellStyle name="Normal 2 9" xfId="16772" xr:uid="{86F8BA97-0734-4096-9929-970492723714}"/>
    <cellStyle name="Normal 2 9 2" xfId="16773" xr:uid="{664E8BD1-38AF-461F-A99B-95FCE8AF6A9B}"/>
    <cellStyle name="Normal 2 9_Summary_Gap_Balance_exNIB" xfId="16774" xr:uid="{7285669F-C3B0-454A-91D8-739BF170096B}"/>
    <cellStyle name="Normal 2_~0149226" xfId="16775" xr:uid="{C8A0C511-C399-47DF-A37C-E72DD64A372B}"/>
    <cellStyle name="Normal 20" xfId="16776" xr:uid="{87E58B4D-5829-47E2-AC51-0CE342B006F2}"/>
    <cellStyle name="Normal 20 2" xfId="16777" xr:uid="{E331A93E-28E8-4447-81F3-7A7A94574514}"/>
    <cellStyle name="Normal 20 2 2" xfId="16778" xr:uid="{DD4EF75E-9561-4309-BDE8-D8B83E382112}"/>
    <cellStyle name="Normal 20 2_Summary_Gap_Balance_exNIB" xfId="16779" xr:uid="{5085957B-FCE1-46DC-873C-510F5A72C069}"/>
    <cellStyle name="Normal 20 3" xfId="16780" xr:uid="{33F1F6EA-F619-43E1-98C3-0C8CF809E23C}"/>
    <cellStyle name="Normal 20 3 2" xfId="16781" xr:uid="{269367D8-F3A6-4D91-AB5A-1E56ACA70467}"/>
    <cellStyle name="Normal 20 3_Summary_Gap_Balance_exNIB" xfId="16782" xr:uid="{3AC23AD5-4372-4586-8F8C-C488D20C8C20}"/>
    <cellStyle name="Normal 20 4" xfId="16783" xr:uid="{0C90D9CE-65A7-4664-978C-056D6A81E438}"/>
    <cellStyle name="Normal 20 4 2" xfId="16784" xr:uid="{BAE71329-EA0E-4D9F-96AD-949C8CBB4E63}"/>
    <cellStyle name="Normal 20 4_Summary_Gap_Balance_exNIB" xfId="16785" xr:uid="{F82CE125-ADA9-463B-9BA0-88CD70BAB187}"/>
    <cellStyle name="Normal 20 5" xfId="16786" xr:uid="{681A92A5-C460-469D-AFAE-13C05BD2A899}"/>
    <cellStyle name="Normal 20 5 2" xfId="16787" xr:uid="{F1B3F522-FFC5-402C-A7CA-F9025FEBF278}"/>
    <cellStyle name="Normal 20 5_Summary_Gap_Balance_exNIB" xfId="16788" xr:uid="{2A99D66F-9394-43D2-BCC8-8FC4160CF29B}"/>
    <cellStyle name="Normal 20 6" xfId="16789" xr:uid="{E80CEEBF-1F31-4695-BC36-C27CCED6EB7A}"/>
    <cellStyle name="Normal 20 6 2" xfId="16790" xr:uid="{0AE030B0-2196-4F61-8378-3CAE0BE7F921}"/>
    <cellStyle name="Normal 20 6_Summary_Gap_Balance_exNIB" xfId="16791" xr:uid="{0DAAC413-DF5C-451E-8FE8-B2F5AE365BF8}"/>
    <cellStyle name="Normal 20 7" xfId="16792" xr:uid="{0BBC6035-0043-4ADF-92C6-D5F41B554045}"/>
    <cellStyle name="Normal 20_Summary_Gap_Balance_exNIB" xfId="16793" xr:uid="{9F14F42F-FFF2-42FB-AF4C-264755505943}"/>
    <cellStyle name="Normal 21" xfId="16794" xr:uid="{DF49B7CC-16E8-4D60-8BEF-4DBF2DE874F5}"/>
    <cellStyle name="Normal 21 2" xfId="16795" xr:uid="{FF08E169-83B9-4A2F-9E89-519E4499407D}"/>
    <cellStyle name="Normal 21 2 2" xfId="16796" xr:uid="{E6C35B1C-3431-4E49-BFF2-65A8A6204478}"/>
    <cellStyle name="Normal 21 2_Summary_Gap_Balance_exNIB" xfId="16797" xr:uid="{9C2E819C-6538-44DA-8F3C-4C4499EBB4B2}"/>
    <cellStyle name="Normal 21 3" xfId="16798" xr:uid="{1D58E771-EA0E-4574-A245-D606E717BCF4}"/>
    <cellStyle name="Normal 21 3 2" xfId="16799" xr:uid="{27B64731-9DD7-4E77-B4B2-1AF6F16B3D0C}"/>
    <cellStyle name="Normal 21 3_Summary_Gap_Balance_exNIB" xfId="16800" xr:uid="{30957EC0-9240-4EDA-84C0-FAC866B596CE}"/>
    <cellStyle name="Normal 21 4" xfId="16801" xr:uid="{F2B8303E-9A5A-4B37-8758-347485048036}"/>
    <cellStyle name="Normal 21 4 2" xfId="16802" xr:uid="{157C48CA-4D05-472B-8FD4-4E0C39A60E61}"/>
    <cellStyle name="Normal 21 4_Summary_Gap_Balance_exNIB" xfId="16803" xr:uid="{F3B5E172-D758-4D44-9DEF-412092DAA542}"/>
    <cellStyle name="Normal 21 5" xfId="16804" xr:uid="{7CB8F66E-E4C9-4776-8DA4-5373B7F4E006}"/>
    <cellStyle name="Normal 21_Summary_Gap_Balance_exNIB" xfId="16805" xr:uid="{952E0875-E748-43BA-99DC-82A48E157F2F}"/>
    <cellStyle name="Normal 22" xfId="16806" xr:uid="{907F7618-B6BE-4184-9920-34C039AA01BB}"/>
    <cellStyle name="Normal 22 2" xfId="16807" xr:uid="{93C63034-BF1E-4996-9B15-B143B7D88527}"/>
    <cellStyle name="Normal 22 2 2" xfId="16808" xr:uid="{DFF2D714-BD16-460E-949F-B7A6C09E5409}"/>
    <cellStyle name="Normal 22 2_Summary_Gap_Balance_exNIB" xfId="16809" xr:uid="{FEEB7DA3-0645-4CA4-BFD3-AB82F534A8F1}"/>
    <cellStyle name="Normal 22 3" xfId="16810" xr:uid="{4DE163E6-1577-4085-8D4F-A6FA0006B1FF}"/>
    <cellStyle name="Normal 22 3 2" xfId="16811" xr:uid="{834B97C2-1CD3-40BA-B8A0-DE31E58C72E5}"/>
    <cellStyle name="Normal 22 3_Summary_Gap_Balance_exNIB" xfId="16812" xr:uid="{F05ACBDE-C660-4799-A153-D3856102F50D}"/>
    <cellStyle name="Normal 22 4" xfId="16813" xr:uid="{7FDBF231-DD0D-4A3D-91DA-D83E5B3DB004}"/>
    <cellStyle name="Normal 22 4 2" xfId="16814" xr:uid="{241CDE8B-BAF5-47DA-9569-517573CEDC83}"/>
    <cellStyle name="Normal 22 4_Summary_Gap_Balance_exNIB" xfId="16815" xr:uid="{30F8DC87-999C-43E2-B56D-3B5DD1AE229A}"/>
    <cellStyle name="Normal 22 5" xfId="16816" xr:uid="{7EE617F8-4C6E-472D-A624-73FB0EDD6633}"/>
    <cellStyle name="Normal 22_Summary_Gap_Balance_exNIB" xfId="16817" xr:uid="{485D746E-1F3E-41E9-B457-9DAB1F22BEC5}"/>
    <cellStyle name="Normal 23" xfId="16818" xr:uid="{1D8DD6B3-CE61-4E18-94CD-C24688AD7EF5}"/>
    <cellStyle name="Normal 23 2" xfId="16819" xr:uid="{540DEF85-0339-4555-B2E3-2B236781991C}"/>
    <cellStyle name="Normal 23_Summary_Gap_Balance_exNIB" xfId="16820" xr:uid="{F6520840-D8C0-44EE-900F-2D3E864DA976}"/>
    <cellStyle name="Normal 24" xfId="16821" xr:uid="{82E1243A-6C5D-42EC-B7BE-3EEAC7F81785}"/>
    <cellStyle name="Normal 24 2" xfId="16822" xr:uid="{B766E309-1116-4991-8F04-6AB2B96FB8EB}"/>
    <cellStyle name="Normal 24_Summary_Gap_Balance_exNIB" xfId="16823" xr:uid="{BF1AECD4-BA33-4FF7-8992-E57431DFC0ED}"/>
    <cellStyle name="Normal 25" xfId="16824" xr:uid="{34309FE8-E5D0-48FC-8C30-A7F499EAB185}"/>
    <cellStyle name="Normal 25 2" xfId="16825" xr:uid="{E9E41939-15F2-4B8B-AB32-314B741C1631}"/>
    <cellStyle name="Normal 25_Summary_Gap_Balance_exNIB" xfId="16826" xr:uid="{3746C987-F2F5-48F5-9CE1-1F9159172C61}"/>
    <cellStyle name="Normal 26" xfId="16827" xr:uid="{D2D72E27-0ED5-4489-AC55-0BC59B7BC50A}"/>
    <cellStyle name="Normal 26 2" xfId="16828" xr:uid="{F58C8BDE-DF13-47DA-A04A-B835C264814B}"/>
    <cellStyle name="Normal 26_Summary_Gap_Balance_exNIB" xfId="16829" xr:uid="{50D28D94-6882-495B-9F30-B9FC7BF0FB77}"/>
    <cellStyle name="Normal 27" xfId="16830" xr:uid="{451081A1-8A4D-48FB-9C8C-4AE3B66E11F0}"/>
    <cellStyle name="Normal 27 2" xfId="16831" xr:uid="{69BCD417-35DB-42E1-B62E-F7589817863B}"/>
    <cellStyle name="Normal 27_CAD-L.C." xfId="16832" xr:uid="{668FB35B-4AA2-4722-BBDB-748E0DC9E40E}"/>
    <cellStyle name="Normal 28" xfId="16833" xr:uid="{8A41CCDF-D81C-4B5D-B06A-F7012DECA566}"/>
    <cellStyle name="Normal 28 2" xfId="16834" xr:uid="{2B8CDBD3-3057-431D-867D-E26DFDA3E25A}"/>
    <cellStyle name="Normal 28_Summary_Gap_Balance_exNIB" xfId="16835" xr:uid="{BCAD408C-167B-47E9-96B8-F05D13E57EB8}"/>
    <cellStyle name="Normal 29" xfId="16836" xr:uid="{50BC02F1-26A8-40B5-AC5C-4465C641AC4D}"/>
    <cellStyle name="Normal 29 2" xfId="16837" xr:uid="{C04E5257-7E33-4CB6-9BC6-76DBEE920D79}"/>
    <cellStyle name="Normal 29_Summary_Gap_Balance_exNIB" xfId="16838" xr:uid="{36B03F3B-FFAA-4B91-A789-B523B9219EC2}"/>
    <cellStyle name="Normal 3" xfId="16839" xr:uid="{21A6DE27-E9DA-46CD-88B0-96C5C4EAEE71}"/>
    <cellStyle name="Normal 3 10" xfId="16840" xr:uid="{1D0D45BD-30EA-4E67-9416-C4847A2900C2}"/>
    <cellStyle name="Normal 3 10 2" xfId="16841" xr:uid="{D05C862E-0BCD-48EE-9120-688305DBFE00}"/>
    <cellStyle name="Normal 3 10 3" xfId="16842" xr:uid="{7563D469-C2FC-406C-9E87-6E1D1D0356D6}"/>
    <cellStyle name="Normal 3 10 4" xfId="16843" xr:uid="{281CCB81-F8A0-4B5A-A2CC-093C09E3FC63}"/>
    <cellStyle name="Normal 3 10_Summary_Gap_Balance_exNIB" xfId="16844" xr:uid="{B2055519-330C-4414-9C3E-AC2AF940AFFD}"/>
    <cellStyle name="Normal 3 11" xfId="16845" xr:uid="{25AB471E-780D-4400-AB88-FDB690EBED21}"/>
    <cellStyle name="Normal 3 11 2" xfId="16846" xr:uid="{57A61D9A-FB0E-4370-B555-4D76A0C53863}"/>
    <cellStyle name="Normal 3 11_CAD-L.C." xfId="16847" xr:uid="{2FA25D04-8A9E-4D1A-BB1B-0757922ED949}"/>
    <cellStyle name="Normal 3 12" xfId="16848" xr:uid="{FA27E61E-9429-46F6-A8D6-D0A262D8DC6D}"/>
    <cellStyle name="Normal 3 12 2" xfId="16849" xr:uid="{ABEF995B-72D1-4246-A807-C703D4E04368}"/>
    <cellStyle name="Normal 3 12 2 2" xfId="16850" xr:uid="{46812597-5B7A-4122-AFF6-FBF46E2D4384}"/>
    <cellStyle name="Normal 3 12 2_CAD-L.C." xfId="16851" xr:uid="{0F65A6B0-4036-4D4F-BAC8-2BCF5896C325}"/>
    <cellStyle name="Normal 3 12 3" xfId="16852" xr:uid="{53D1D98C-2122-490D-9E01-5CE71927AA22}"/>
    <cellStyle name="Normal 3 12_Summary_Gap_Balance_exNIB" xfId="16853" xr:uid="{59E606E9-1AD3-4C26-9504-93E79E91FE2D}"/>
    <cellStyle name="Normal 3 13" xfId="16854" xr:uid="{AFE48B88-703B-4F09-B497-3141167FECA5}"/>
    <cellStyle name="Normal 3 13 2" xfId="16855" xr:uid="{552DBE7E-8438-4B1B-A0B4-1FE984C66B3D}"/>
    <cellStyle name="Normal 3 13_CAD-L.C." xfId="16856" xr:uid="{BF55186A-124D-4FDC-97D0-37F3F9E5E96D}"/>
    <cellStyle name="Normal 3 14" xfId="16857" xr:uid="{E9B9E578-0676-478C-855A-A7D47A644820}"/>
    <cellStyle name="Normal 3 14 2" xfId="16858" xr:uid="{E884C6F7-10C8-461C-B0DE-AD3E3F9F7BCD}"/>
    <cellStyle name="Normal 3 14_CAD-L.C." xfId="16859" xr:uid="{8E9C6F50-759F-4038-93F8-4A0AE0969F58}"/>
    <cellStyle name="Normal 3 15" xfId="16860" xr:uid="{306E836A-7313-4B90-847C-C0D1588FD873}"/>
    <cellStyle name="Normal 3 15 2" xfId="16861" xr:uid="{168669C4-FE35-4E75-9EC6-62D21F3E13F8}"/>
    <cellStyle name="Normal 3 15_Volatility" xfId="16862" xr:uid="{E2B4C25B-BA03-4FD2-B3BC-5F763D40EAF7}"/>
    <cellStyle name="Normal 3 16" xfId="16863" xr:uid="{1FCF832B-23BE-4E75-80CA-1DB4D27463D4}"/>
    <cellStyle name="Normal 3 17" xfId="16864" xr:uid="{CAD7CEC7-18B1-461F-BD6A-B090AA76E7C6}"/>
    <cellStyle name="Normal 3 2" xfId="16865" xr:uid="{E114205F-B43A-4240-AEBA-69C0345AAC5D}"/>
    <cellStyle name="Normal 3 2 10" xfId="16866" xr:uid="{33FFDCEC-AB25-42B2-962C-642586C4A64F}"/>
    <cellStyle name="Normal 3 2 11" xfId="16867" xr:uid="{89084B29-65D4-40DB-9EA4-619191A33E32}"/>
    <cellStyle name="Normal 3 2 2" xfId="16868" xr:uid="{83248912-E4B9-4351-8DE0-59C4E26D16FB}"/>
    <cellStyle name="Normal 3 2 2 10" xfId="16869" xr:uid="{0BB0895C-1338-4EEB-A6B2-B688D5EE23BD}"/>
    <cellStyle name="Normal 3 2 2 2" xfId="16870" xr:uid="{A3086423-DE7D-4262-A153-1770411C80AF}"/>
    <cellStyle name="Normal 3 2 2 2 2" xfId="16871" xr:uid="{175C8423-8107-4B4A-AD84-6EBDA068B72F}"/>
    <cellStyle name="Normal 3 2 2 2 2 2" xfId="16872" xr:uid="{BA397FEE-38ED-467B-B7B6-6EFCE05C7617}"/>
    <cellStyle name="Normal 3 2 2 2 2 2 2" xfId="16873" xr:uid="{C4FEFAAA-3117-4B78-AC34-BC46A7D24537}"/>
    <cellStyle name="Normal 3 2 2 2 2 2 2 2" xfId="16874" xr:uid="{FCC3F181-701B-4741-9B3D-5CF27E6B60FF}"/>
    <cellStyle name="Normal 3 2 2 2 2 2 2 2 2" xfId="16875" xr:uid="{43D1B7E6-9089-452A-ABF5-24137E8EBDD9}"/>
    <cellStyle name="Normal 3 2 2 2 2 2 2 2 2 2" xfId="16876" xr:uid="{060DEFFB-92EB-4565-8AC8-05AEA66EDC7B}"/>
    <cellStyle name="Normal 3 2 2 2 2 2 2 2 3" xfId="16877" xr:uid="{3C6B6967-5DBF-4673-AC5F-08F3D8E11E98}"/>
    <cellStyle name="Normal 3 2 2 2 2 2 2 2_Volatility" xfId="16878" xr:uid="{0C2D78EC-33DF-4361-A687-6778F8216EF9}"/>
    <cellStyle name="Normal 3 2 2 2 2 2 2 3" xfId="16879" xr:uid="{93E4B746-209D-4F06-BE3C-62B473034367}"/>
    <cellStyle name="Normal 3 2 2 2 2 2 2 3 2" xfId="16880" xr:uid="{A1AD034C-76E7-44FF-A3BB-447E99E19100}"/>
    <cellStyle name="Normal 3 2 2 2 2 2 2 4" xfId="16881" xr:uid="{D85D14DB-8ED6-4FE9-A24D-AFE0BB59D3FD}"/>
    <cellStyle name="Normal 3 2 2 2 2 2 2_Volatility" xfId="16882" xr:uid="{71DE1D55-2732-4BA2-B340-7FC630DB3ACB}"/>
    <cellStyle name="Normal 3 2 2 2 2 2 3" xfId="16883" xr:uid="{1858D540-DC08-462A-A29B-8B3ABEF60588}"/>
    <cellStyle name="Normal 3 2 2 2 2 2 3 2" xfId="16884" xr:uid="{EAE830A4-88A0-4CE2-B15B-5377593E60DD}"/>
    <cellStyle name="Normal 3 2 2 2 2 2 3 2 2" xfId="16885" xr:uid="{03CCF570-6549-4B95-B451-D2DBFC54507D}"/>
    <cellStyle name="Normal 3 2 2 2 2 2 3 3" xfId="16886" xr:uid="{987CE5BE-236A-4BAD-955E-5E4FF7C6CE92}"/>
    <cellStyle name="Normal 3 2 2 2 2 2 3_Volatility" xfId="16887" xr:uid="{A256053B-005E-4F77-892A-76AA61D8C9AF}"/>
    <cellStyle name="Normal 3 2 2 2 2 2 4" xfId="16888" xr:uid="{506404F4-6BF7-486E-8191-AE849BEFB4F2}"/>
    <cellStyle name="Normal 3 2 2 2 2 2 4 2" xfId="16889" xr:uid="{8BF20CB4-A73F-4D45-951D-3F60086669A3}"/>
    <cellStyle name="Normal 3 2 2 2 2 2 5" xfId="16890" xr:uid="{B6E89D75-FBF9-43A4-89B4-9E62E20CCF52}"/>
    <cellStyle name="Normal 3 2 2 2 2 2_Volatility" xfId="16891" xr:uid="{938CCA06-D617-4FE6-BBEC-EB4C3919DA70}"/>
    <cellStyle name="Normal 3 2 2 2 2 3" xfId="16892" xr:uid="{8BE1A574-51C0-416F-8513-15BA1106AF51}"/>
    <cellStyle name="Normal 3 2 2 2 2 3 2" xfId="16893" xr:uid="{C623C6DC-3D4B-47A9-A029-3F61CC09DDA2}"/>
    <cellStyle name="Normal 3 2 2 2 2 3 2 2" xfId="16894" xr:uid="{DC2ED03A-7C26-4E90-B2CC-353AAB216092}"/>
    <cellStyle name="Normal 3 2 2 2 2 3 2 2 2" xfId="16895" xr:uid="{6195D055-18A0-441B-B3D0-8D83F67E5188}"/>
    <cellStyle name="Normal 3 2 2 2 2 3 2 3" xfId="16896" xr:uid="{1A8CA163-0FB6-43C3-8D00-C689C5AB01EF}"/>
    <cellStyle name="Normal 3 2 2 2 2 3 2_Volatility" xfId="16897" xr:uid="{0E18891D-7BEF-46CB-BD23-B7A40503FE55}"/>
    <cellStyle name="Normal 3 2 2 2 2 3 3" xfId="16898" xr:uid="{6DC96EA7-4B1F-4E4F-973D-B341DF8E5C6B}"/>
    <cellStyle name="Normal 3 2 2 2 2 3 3 2" xfId="16899" xr:uid="{CFA134B1-2C0F-4E7A-AAB7-AB4AF55C07D6}"/>
    <cellStyle name="Normal 3 2 2 2 2 3 4" xfId="16900" xr:uid="{C0EBFAE4-1B88-43BA-8D92-E981C2080A8D}"/>
    <cellStyle name="Normal 3 2 2 2 2 3_Volatility" xfId="16901" xr:uid="{B5B72ECF-672D-44EF-8CE9-E63DB863BDB9}"/>
    <cellStyle name="Normal 3 2 2 2 2 4" xfId="16902" xr:uid="{29A192D1-ECDF-4D67-A5FB-59DD8F2750A3}"/>
    <cellStyle name="Normal 3 2 2 2 2 4 2" xfId="16903" xr:uid="{58193D6E-1043-47D4-B75F-62F3DD2E4749}"/>
    <cellStyle name="Normal 3 2 2 2 2 4 2 2" xfId="16904" xr:uid="{3C0E490E-31A9-40D4-BA8A-9ED5D20CCFAE}"/>
    <cellStyle name="Normal 3 2 2 2 2 4 3" xfId="16905" xr:uid="{02473D4F-AC38-4465-98AF-AA98E03D7679}"/>
    <cellStyle name="Normal 3 2 2 2 2 4_Volatility" xfId="16906" xr:uid="{DA3E06D8-B334-4ECF-8F2F-C595C8F93FCF}"/>
    <cellStyle name="Normal 3 2 2 2 2 5" xfId="16907" xr:uid="{710F911C-11D0-4812-A1C0-30A7FE8497E1}"/>
    <cellStyle name="Normal 3 2 2 2 2 5 2" xfId="16908" xr:uid="{5365C077-C664-481B-8285-2D56E9BDE696}"/>
    <cellStyle name="Normal 3 2 2 2 2 6" xfId="16909" xr:uid="{2A6C0588-6A76-4959-8062-42C693D1865A}"/>
    <cellStyle name="Normal 3 2 2 2 2 7" xfId="16910" xr:uid="{7FBF9494-14D2-466C-965B-42D91CE803A5}"/>
    <cellStyle name="Normal 3 2 2 2 2_Summary_Gap_Balance_exNIB" xfId="16911" xr:uid="{CEA1AF55-B825-41D1-822F-13FBEFD2599C}"/>
    <cellStyle name="Normal 3 2 2 2 3" xfId="16912" xr:uid="{629F4D7C-E6A6-4FF4-A908-40559CE01450}"/>
    <cellStyle name="Normal 3 2 2 2 3 2" xfId="16913" xr:uid="{01D7ADAE-4617-44E9-B737-0F3B675BCC14}"/>
    <cellStyle name="Normal 3 2 2 2 3 2 2" xfId="16914" xr:uid="{2395CC36-0369-4E7C-A48C-7D97A9DD802B}"/>
    <cellStyle name="Normal 3 2 2 2 3 2 2 2" xfId="16915" xr:uid="{3AD9BE54-66F4-4AB7-9ABB-ABC8547151CA}"/>
    <cellStyle name="Normal 3 2 2 2 3 2 2 2 2" xfId="16916" xr:uid="{2959D110-4D96-4AE9-A811-53100E180094}"/>
    <cellStyle name="Normal 3 2 2 2 3 2 2 3" xfId="16917" xr:uid="{0C90F883-1592-4F16-8723-5D194F6A3941}"/>
    <cellStyle name="Normal 3 2 2 2 3 2 2_Volatility" xfId="16918" xr:uid="{336177E3-1F67-49FB-8026-4FDBEBB51B2E}"/>
    <cellStyle name="Normal 3 2 2 2 3 2 3" xfId="16919" xr:uid="{8D4F332F-8C64-4AF0-A3B1-973014DA982E}"/>
    <cellStyle name="Normal 3 2 2 2 3 2 3 2" xfId="16920" xr:uid="{AC4F961D-D610-45DF-8DD9-D67F3FC19FE4}"/>
    <cellStyle name="Normal 3 2 2 2 3 2 4" xfId="16921" xr:uid="{F5B4B9DD-A119-46C6-908D-3F5C4FD14EEC}"/>
    <cellStyle name="Normal 3 2 2 2 3 2_Volatility" xfId="16922" xr:uid="{96C5AA3A-49DE-4389-867E-E8EBDA7BF2C7}"/>
    <cellStyle name="Normal 3 2 2 2 3 3" xfId="16923" xr:uid="{333F4253-7D47-4B17-BB05-4F593EB5D950}"/>
    <cellStyle name="Normal 3 2 2 2 3 3 2" xfId="16924" xr:uid="{FD637CB2-865A-41D6-8DEF-23C107A7FC0A}"/>
    <cellStyle name="Normal 3 2 2 2 3 3 2 2" xfId="16925" xr:uid="{35533325-6710-4FD1-8C6B-0AC5068BCDFF}"/>
    <cellStyle name="Normal 3 2 2 2 3 3 3" xfId="16926" xr:uid="{EFBCA587-4A57-43B3-9F27-59ACF7D686BE}"/>
    <cellStyle name="Normal 3 2 2 2 3 3_Volatility" xfId="16927" xr:uid="{FC2F1B5B-3D41-479D-B453-FAF2228C720C}"/>
    <cellStyle name="Normal 3 2 2 2 3 4" xfId="16928" xr:uid="{AD2A2AA6-0617-4DE0-820F-46027BEC0474}"/>
    <cellStyle name="Normal 3 2 2 2 3 4 2" xfId="16929" xr:uid="{8666B130-106C-4B98-8C61-4E474DDFC0C6}"/>
    <cellStyle name="Normal 3 2 2 2 3 5" xfId="16930" xr:uid="{F07614CC-659C-4BB8-A933-B9207F98BA6D}"/>
    <cellStyle name="Normal 3 2 2 2 3_Volatility" xfId="16931" xr:uid="{37A92FE4-CF79-46C2-ADD1-D00A8527054C}"/>
    <cellStyle name="Normal 3 2 2 2 4" xfId="16932" xr:uid="{918E4C75-A0DC-4E08-989E-9C8F56081B5A}"/>
    <cellStyle name="Normal 3 2 2 2 4 2" xfId="16933" xr:uid="{6877F86E-80E1-448D-AFB0-1BB29741E611}"/>
    <cellStyle name="Normal 3 2 2 2 4 2 2" xfId="16934" xr:uid="{39BAAED3-C304-435B-BD43-BF79532734A9}"/>
    <cellStyle name="Normal 3 2 2 2 4 2 2 2" xfId="16935" xr:uid="{7BAA2EC6-51C5-4DA3-A607-BD176F28DE24}"/>
    <cellStyle name="Normal 3 2 2 2 4 2 3" xfId="16936" xr:uid="{03149247-591B-4F08-A568-B18E8D009DD6}"/>
    <cellStyle name="Normal 3 2 2 2 4 2_Volatility" xfId="16937" xr:uid="{C6A8547B-37B4-4AB5-B12B-DE36357A3992}"/>
    <cellStyle name="Normal 3 2 2 2 4 3" xfId="16938" xr:uid="{85AD852F-3A26-4918-AFB2-D7007B9EEF55}"/>
    <cellStyle name="Normal 3 2 2 2 4 3 2" xfId="16939" xr:uid="{4AC0FF8A-34AA-471F-8F0F-A1E76DC28555}"/>
    <cellStyle name="Normal 3 2 2 2 4 4" xfId="16940" xr:uid="{B632940C-CB5D-46FD-847B-54508BA4B497}"/>
    <cellStyle name="Normal 3 2 2 2 4_Volatility" xfId="16941" xr:uid="{EA0C5316-17E5-4384-BF88-CC7BEBCB5DE2}"/>
    <cellStyle name="Normal 3 2 2 2 5" xfId="16942" xr:uid="{D4D020A9-F57D-4FAE-9B87-3C09FD1A4F57}"/>
    <cellStyle name="Normal 3 2 2 2 5 2" xfId="16943" xr:uid="{B3921C2C-73C9-4711-8432-1AD953778346}"/>
    <cellStyle name="Normal 3 2 2 2 5 2 2" xfId="16944" xr:uid="{C7513855-3670-4209-B599-4EF578CF7176}"/>
    <cellStyle name="Normal 3 2 2 2 5 3" xfId="16945" xr:uid="{4D2C675A-1457-428C-830D-757E667281B3}"/>
    <cellStyle name="Normal 3 2 2 2 5_Volatility" xfId="16946" xr:uid="{D62FECBF-D500-4CF7-B7D3-925E90B7E8BB}"/>
    <cellStyle name="Normal 3 2 2 2 6" xfId="16947" xr:uid="{1C6DC631-D7FF-432D-8149-5A7BA1A1EC1A}"/>
    <cellStyle name="Normal 3 2 2 2 6 2" xfId="16948" xr:uid="{1F75F3DE-E3B2-4ED2-9C07-F1B36A10C500}"/>
    <cellStyle name="Normal 3 2 2 2 7" xfId="16949" xr:uid="{A1576011-8C0E-4D4C-944B-2615E0EC8FFD}"/>
    <cellStyle name="Normal 3 2 2 2 8" xfId="16950" xr:uid="{A819DE3F-78AA-4607-8013-BDA946DE565F}"/>
    <cellStyle name="Normal 3 2 2 2_CAD-L.C." xfId="16951" xr:uid="{10CE15A7-17C4-487B-A795-38BE63C59746}"/>
    <cellStyle name="Normal 3 2 2 3" xfId="16952" xr:uid="{B8DBB80B-1779-411C-9796-66462F528578}"/>
    <cellStyle name="Normal 3 2 2 3 2" xfId="16953" xr:uid="{B36ACB3F-FF92-4C88-86BD-BAC272BFB2FC}"/>
    <cellStyle name="Normal 3 2 2 3 2 2" xfId="16954" xr:uid="{6D0659B4-888D-445B-BB5E-735D3CD4A99E}"/>
    <cellStyle name="Normal 3 2 2 3 2 2 2" xfId="16955" xr:uid="{0665D387-02D0-4954-97A4-4496C334CACD}"/>
    <cellStyle name="Normal 3 2 2 3 2 2 2 2" xfId="16956" xr:uid="{26D4AD34-E449-4ED2-B990-6A5F59572C0D}"/>
    <cellStyle name="Normal 3 2 2 3 2 2 2 2 2" xfId="16957" xr:uid="{8879CBDC-CFBA-4BA0-856F-98E3C1709B11}"/>
    <cellStyle name="Normal 3 2 2 3 2 2 2 3" xfId="16958" xr:uid="{8B8EDE6F-2EBE-4B12-8724-6DB249E95039}"/>
    <cellStyle name="Normal 3 2 2 3 2 2 2_Volatility" xfId="16959" xr:uid="{B8DBA074-AD6E-47F6-8964-66A23FC2FE7D}"/>
    <cellStyle name="Normal 3 2 2 3 2 2 3" xfId="16960" xr:uid="{28328CB8-28AD-4330-8109-5B093D323FA4}"/>
    <cellStyle name="Normal 3 2 2 3 2 2 3 2" xfId="16961" xr:uid="{5B40B5D1-C3B3-48B7-B510-EE01D454CC30}"/>
    <cellStyle name="Normal 3 2 2 3 2 2 4" xfId="16962" xr:uid="{CC0AAC26-5D7F-4AD6-9301-9C5201933C7A}"/>
    <cellStyle name="Normal 3 2 2 3 2 2_Volatility" xfId="16963" xr:uid="{C93A74CE-97D4-47CB-8DD3-BD3A52632E12}"/>
    <cellStyle name="Normal 3 2 2 3 2 3" xfId="16964" xr:uid="{60C1B027-8022-418D-8D46-F91B066AB0F8}"/>
    <cellStyle name="Normal 3 2 2 3 2 3 2" xfId="16965" xr:uid="{56F37C16-D24D-4B8B-A8A6-359D21349C06}"/>
    <cellStyle name="Normal 3 2 2 3 2 3 2 2" xfId="16966" xr:uid="{D984423A-0E59-430F-ABF6-A0CBB4E4FDDD}"/>
    <cellStyle name="Normal 3 2 2 3 2 3 3" xfId="16967" xr:uid="{7B1F778E-B951-4DEC-9FC4-96CEDCCFD6BD}"/>
    <cellStyle name="Normal 3 2 2 3 2 3_Volatility" xfId="16968" xr:uid="{EA78C9B8-2626-41D6-B60C-AAE8A708E7CE}"/>
    <cellStyle name="Normal 3 2 2 3 2 4" xfId="16969" xr:uid="{8845EAB5-4452-403B-9D50-0F79D3F9CBB2}"/>
    <cellStyle name="Normal 3 2 2 3 2 4 2" xfId="16970" xr:uid="{C38F6576-E76C-4C6C-8D28-BA70F86F49A8}"/>
    <cellStyle name="Normal 3 2 2 3 2 5" xfId="16971" xr:uid="{D775749D-63AF-4161-93DC-40577DEF89CB}"/>
    <cellStyle name="Normal 3 2 2 3 2_Volatility" xfId="16972" xr:uid="{8A9AEB4B-3096-4145-8549-61D4E18D4219}"/>
    <cellStyle name="Normal 3 2 2 3 3" xfId="16973" xr:uid="{F20492E2-71A6-47BA-9F8C-AE7318BDC8BA}"/>
    <cellStyle name="Normal 3 2 2 3 3 2" xfId="16974" xr:uid="{A34C629E-50E2-4B1B-8141-2149EF31C2AF}"/>
    <cellStyle name="Normal 3 2 2 3 3 2 2" xfId="16975" xr:uid="{5C24123A-BCCE-4433-A431-723C01516236}"/>
    <cellStyle name="Normal 3 2 2 3 3 2 2 2" xfId="16976" xr:uid="{49A4A9EF-6C1E-4D26-BE76-C55F23F1098A}"/>
    <cellStyle name="Normal 3 2 2 3 3 2 3" xfId="16977" xr:uid="{8150AB4D-275D-40BD-9C53-4E33DDC591F2}"/>
    <cellStyle name="Normal 3 2 2 3 3 2_Volatility" xfId="16978" xr:uid="{18A8A07F-63BF-4ECE-817D-5CA8EF4FE47B}"/>
    <cellStyle name="Normal 3 2 2 3 3 3" xfId="16979" xr:uid="{187FF7FE-EB5C-4E82-8BD1-612F464059B0}"/>
    <cellStyle name="Normal 3 2 2 3 3 3 2" xfId="16980" xr:uid="{2A6A3A00-4F40-4654-AB1D-578CB14E5C1F}"/>
    <cellStyle name="Normal 3 2 2 3 3 4" xfId="16981" xr:uid="{B2B1DD55-21A6-490C-9AD9-83BA114B6058}"/>
    <cellStyle name="Normal 3 2 2 3 3_Volatility" xfId="16982" xr:uid="{A49C95B5-E2D1-4466-B371-359ED3C7AAB1}"/>
    <cellStyle name="Normal 3 2 2 3 4" xfId="16983" xr:uid="{BE09572B-5F9E-4E8D-9CC5-96A034AB562A}"/>
    <cellStyle name="Normal 3 2 2 3 4 2" xfId="16984" xr:uid="{C7C2295D-389C-492F-BACC-FDA17963BB7C}"/>
    <cellStyle name="Normal 3 2 2 3 4 2 2" xfId="16985" xr:uid="{B816C30F-37A0-437B-888B-C33C7A913265}"/>
    <cellStyle name="Normal 3 2 2 3 4 3" xfId="16986" xr:uid="{837819D4-EBAA-479A-A17D-4178B8121B15}"/>
    <cellStyle name="Normal 3 2 2 3 4_Volatility" xfId="16987" xr:uid="{5B7737FE-A78D-4EB9-9947-E2C3B6DBF2E1}"/>
    <cellStyle name="Normal 3 2 2 3 5" xfId="16988" xr:uid="{A0B424F8-C31F-4B6A-98C2-245DABAD2583}"/>
    <cellStyle name="Normal 3 2 2 3 5 2" xfId="16989" xr:uid="{5366BC49-50FD-4BB3-8DD1-E5308CA07B90}"/>
    <cellStyle name="Normal 3 2 2 3 6" xfId="16990" xr:uid="{741D38EB-70BE-4A87-9B88-E05973197FFC}"/>
    <cellStyle name="Normal 3 2 2 3 7" xfId="16991" xr:uid="{548B4818-21FA-466C-8844-63D04CD7B98E}"/>
    <cellStyle name="Normal 3 2 2 3_Summary_Gap_Balance_exNIB" xfId="16992" xr:uid="{E8B3E28A-2859-4064-91FC-F3B4128E8367}"/>
    <cellStyle name="Normal 3 2 2 4" xfId="16993" xr:uid="{1581DD03-C053-446E-BCFD-7C5A9E9B0E6D}"/>
    <cellStyle name="Normal 3 2 2 4 2" xfId="16994" xr:uid="{DBCAAE51-F9C7-4F6A-B8A0-FCDEF6788730}"/>
    <cellStyle name="Normal 3 2 2 4 2 2" xfId="16995" xr:uid="{5E0EBB55-65FB-4BD2-B57B-F51CD27E6169}"/>
    <cellStyle name="Normal 3 2 2 4 2 2 2" xfId="16996" xr:uid="{EC06D5DF-8F68-4C9B-9B43-567172623BB1}"/>
    <cellStyle name="Normal 3 2 2 4 2 2 2 2" xfId="16997" xr:uid="{1F267835-185E-46BF-90F0-805FE9170BE6}"/>
    <cellStyle name="Normal 3 2 2 4 2 2 3" xfId="16998" xr:uid="{BFB6BC8E-AAFD-44D6-BFB2-D73879E6B9EF}"/>
    <cellStyle name="Normal 3 2 2 4 2 2_Volatility" xfId="16999" xr:uid="{6895D987-BBFD-4349-9892-8D2D8229E089}"/>
    <cellStyle name="Normal 3 2 2 4 2 3" xfId="17000" xr:uid="{A2ECD163-CE95-493E-9563-5578A95D5447}"/>
    <cellStyle name="Normal 3 2 2 4 2 3 2" xfId="17001" xr:uid="{202DBC4D-1A65-4215-8948-567F0B914F2D}"/>
    <cellStyle name="Normal 3 2 2 4 2 4" xfId="17002" xr:uid="{66EFF7F8-356B-43B7-B612-D485B672966F}"/>
    <cellStyle name="Normal 3 2 2 4 2_Volatility" xfId="17003" xr:uid="{B66D1E43-5DF2-4CEE-B515-BC6066DCC0E6}"/>
    <cellStyle name="Normal 3 2 2 4 3" xfId="17004" xr:uid="{99173056-D1E4-46AE-B637-5131E040F9CC}"/>
    <cellStyle name="Normal 3 2 2 4 3 2" xfId="17005" xr:uid="{46F39692-7C67-4D41-9116-6AD2842BF4B1}"/>
    <cellStyle name="Normal 3 2 2 4 3 2 2" xfId="17006" xr:uid="{E1BF9598-47B0-4280-83A6-1D950C9C58AD}"/>
    <cellStyle name="Normal 3 2 2 4 3 3" xfId="17007" xr:uid="{49C69F8C-CA3F-4855-84D2-9980BF8041AA}"/>
    <cellStyle name="Normal 3 2 2 4 3_Volatility" xfId="17008" xr:uid="{30D255C5-37EB-4C59-8D9A-44D4AFB12364}"/>
    <cellStyle name="Normal 3 2 2 4 4" xfId="17009" xr:uid="{D136D765-69D5-4BA4-A592-1D47F2A843AA}"/>
    <cellStyle name="Normal 3 2 2 4 4 2" xfId="17010" xr:uid="{76C68BBF-895B-4B19-8F1B-4F7165FD2D08}"/>
    <cellStyle name="Normal 3 2 2 4 5" xfId="17011" xr:uid="{CFECBB49-E644-4A17-850D-A48F55F95539}"/>
    <cellStyle name="Normal 3 2 2 4_Volatility" xfId="17012" xr:uid="{616D4C05-EF65-46CE-BEF2-2610B49B2A10}"/>
    <cellStyle name="Normal 3 2 2 5" xfId="17013" xr:uid="{2BA31BE6-5CC2-4980-A0CE-DB50FE2A6F81}"/>
    <cellStyle name="Normal 3 2 2 5 2" xfId="17014" xr:uid="{95DAEC95-51AD-4042-8F74-CFB467933CBE}"/>
    <cellStyle name="Normal 3 2 2 5 2 2" xfId="17015" xr:uid="{71D958F4-9BF4-4981-BC09-A5671E8973A2}"/>
    <cellStyle name="Normal 3 2 2 5 2 2 2" xfId="17016" xr:uid="{107CD947-E6E9-4445-ADC6-612DEA1BBF8F}"/>
    <cellStyle name="Normal 3 2 2 5 2 3" xfId="17017" xr:uid="{FAA599D2-122D-4910-BF84-CC36B6A5D6C5}"/>
    <cellStyle name="Normal 3 2 2 5 2_Volatility" xfId="17018" xr:uid="{E188298C-7794-49D6-B29F-5E8730AD1160}"/>
    <cellStyle name="Normal 3 2 2 5 3" xfId="17019" xr:uid="{F8D0CC76-BB78-42D9-9207-B1243B911F7F}"/>
    <cellStyle name="Normal 3 2 2 5 3 2" xfId="17020" xr:uid="{D91DBB50-DD93-452C-8327-9FAE936D62E9}"/>
    <cellStyle name="Normal 3 2 2 5 4" xfId="17021" xr:uid="{456D8D43-0AE1-4B27-97EB-3439E0F62B83}"/>
    <cellStyle name="Normal 3 2 2 5_Volatility" xfId="17022" xr:uid="{AB715356-D7BA-489C-9D2D-FEF8E28EB3AA}"/>
    <cellStyle name="Normal 3 2 2 6" xfId="17023" xr:uid="{5AD3801D-8CB1-4E90-A106-7B547738128D}"/>
    <cellStyle name="Normal 3 2 2 6 2" xfId="17024" xr:uid="{25CBFC7D-2430-4749-8F4E-70935610F765}"/>
    <cellStyle name="Normal 3 2 2 6 2 2" xfId="17025" xr:uid="{FAA90864-0E09-431C-BED6-2E9AD7B0D179}"/>
    <cellStyle name="Normal 3 2 2 6 3" xfId="17026" xr:uid="{C5A503B9-4F4E-4317-9BE6-BFE1DC46749F}"/>
    <cellStyle name="Normal 3 2 2 6_Volatility" xfId="17027" xr:uid="{CA9E739E-58BC-407F-89E3-B608C894C37C}"/>
    <cellStyle name="Normal 3 2 2 7" xfId="17028" xr:uid="{E5A00F87-E4D4-4B7F-8E4A-C9AEDE023192}"/>
    <cellStyle name="Normal 3 2 2 7 2" xfId="17029" xr:uid="{E2996D6C-9ACE-485D-80FC-F6D562DFF3F5}"/>
    <cellStyle name="Normal 3 2 2 8" xfId="17030" xr:uid="{1E2DF579-BBDA-4296-B0D4-84C06D396980}"/>
    <cellStyle name="Normal 3 2 2 9" xfId="17031" xr:uid="{13D41311-C1F2-48CF-AEE9-CF73CB65E18E}"/>
    <cellStyle name="Normal 3 2 2_CAD-L.C." xfId="17032" xr:uid="{B4E520DC-3986-43D0-9190-A8C71B031FD0}"/>
    <cellStyle name="Normal 3 2 3" xfId="17033" xr:uid="{576204F3-B566-4DD1-9AE1-E8CB4013D636}"/>
    <cellStyle name="Normal 3 2 3 2" xfId="17034" xr:uid="{6F041DFF-F96C-4BFC-B108-E16847B56723}"/>
    <cellStyle name="Normal 3 2 3 2 2" xfId="17035" xr:uid="{69721891-4720-4179-9A5D-38F15A45F952}"/>
    <cellStyle name="Normal 3 2 3 2 2 2" xfId="17036" xr:uid="{F08C179A-54E4-48C1-9318-B6C1A200609E}"/>
    <cellStyle name="Normal 3 2 3 2 2 2 2" xfId="17037" xr:uid="{DC6D8262-3573-46B2-A595-D8611C8676F6}"/>
    <cellStyle name="Normal 3 2 3 2 2 2 2 2" xfId="17038" xr:uid="{B40848B9-1E08-4FE3-87EC-E173CE3CF94A}"/>
    <cellStyle name="Normal 3 2 3 2 2 2 2 2 2" xfId="17039" xr:uid="{5EDCCB20-9FB7-4C3D-9AD2-0CB1E235D907}"/>
    <cellStyle name="Normal 3 2 3 2 2 2 2 3" xfId="17040" xr:uid="{729ED56C-FE52-44AC-9A0A-FED9EEDADCAC}"/>
    <cellStyle name="Normal 3 2 3 2 2 2 2_Volatility" xfId="17041" xr:uid="{1DFF2FE9-025E-4383-B816-ED4AC1893EE8}"/>
    <cellStyle name="Normal 3 2 3 2 2 2 3" xfId="17042" xr:uid="{685BF47B-63B2-4B18-BA14-D6A16EB37335}"/>
    <cellStyle name="Normal 3 2 3 2 2 2 3 2" xfId="17043" xr:uid="{8E0B259A-58F0-4A7A-85EE-B4AAE0AB998B}"/>
    <cellStyle name="Normal 3 2 3 2 2 2 4" xfId="17044" xr:uid="{9A2B827A-A585-4F77-A16D-EB6E73A736B4}"/>
    <cellStyle name="Normal 3 2 3 2 2 2_Volatility" xfId="17045" xr:uid="{E4041CC5-5027-4689-AF02-B637E715E08B}"/>
    <cellStyle name="Normal 3 2 3 2 2 3" xfId="17046" xr:uid="{B1414A54-63C5-4A9E-A6E2-786E4289AA35}"/>
    <cellStyle name="Normal 3 2 3 2 2 3 2" xfId="17047" xr:uid="{93A2979D-F491-44FA-AEE2-A1605A9833A0}"/>
    <cellStyle name="Normal 3 2 3 2 2 3 2 2" xfId="17048" xr:uid="{E27B26D1-9976-403A-86C8-B2DC314020AC}"/>
    <cellStyle name="Normal 3 2 3 2 2 3 3" xfId="17049" xr:uid="{035F8A1F-E2DB-419A-8369-E2DBDD91CAE2}"/>
    <cellStyle name="Normal 3 2 3 2 2 3_Volatility" xfId="17050" xr:uid="{8646F557-4DAD-47F3-A39B-3A4B3A8F8281}"/>
    <cellStyle name="Normal 3 2 3 2 2 4" xfId="17051" xr:uid="{6A074C80-E82E-4FA2-9A57-1E7D25CA1A62}"/>
    <cellStyle name="Normal 3 2 3 2 2 4 2" xfId="17052" xr:uid="{D9DE2537-0D4F-48E0-9BC8-A14F7729F77A}"/>
    <cellStyle name="Normal 3 2 3 2 2 5" xfId="17053" xr:uid="{C5D23BD3-54D4-428E-BBEE-1C7336641291}"/>
    <cellStyle name="Normal 3 2 3 2 2_Volatility" xfId="17054" xr:uid="{716711A3-3191-4882-A05F-C0108C443AA6}"/>
    <cellStyle name="Normal 3 2 3 2 3" xfId="17055" xr:uid="{AA3BEA54-06E7-4C5C-BFC7-451EFD511930}"/>
    <cellStyle name="Normal 3 2 3 2 3 2" xfId="17056" xr:uid="{474615D4-655F-4522-B443-187DAA239028}"/>
    <cellStyle name="Normal 3 2 3 2 3 2 2" xfId="17057" xr:uid="{F43DC25C-EB87-4702-A282-5BC93FB5A1EB}"/>
    <cellStyle name="Normal 3 2 3 2 3 2 2 2" xfId="17058" xr:uid="{C1352427-63BE-47DB-9AEA-5F8737CAF4A1}"/>
    <cellStyle name="Normal 3 2 3 2 3 2 3" xfId="17059" xr:uid="{5CE1B026-50FA-4BC8-8940-BAE742C1C83D}"/>
    <cellStyle name="Normal 3 2 3 2 3 2_Volatility" xfId="17060" xr:uid="{E839296E-F182-4A44-A7BE-DD7A786B3D81}"/>
    <cellStyle name="Normal 3 2 3 2 3 3" xfId="17061" xr:uid="{BC2E405B-803C-4794-9B63-823D0B5794D8}"/>
    <cellStyle name="Normal 3 2 3 2 3 3 2" xfId="17062" xr:uid="{7C49A0B6-DE07-44B2-BE67-CD2204AF9C26}"/>
    <cellStyle name="Normal 3 2 3 2 3 4" xfId="17063" xr:uid="{EC8B1F03-1A83-4D78-9104-EA24BE5278F3}"/>
    <cellStyle name="Normal 3 2 3 2 3_Volatility" xfId="17064" xr:uid="{2436F4DF-1038-4180-B685-4416F4FE3151}"/>
    <cellStyle name="Normal 3 2 3 2 4" xfId="17065" xr:uid="{0702A181-ED91-4B52-9B6D-E7D183926104}"/>
    <cellStyle name="Normal 3 2 3 2 4 2" xfId="17066" xr:uid="{58CCB1A1-8EC3-43CC-80EA-0DE0CA308FF4}"/>
    <cellStyle name="Normal 3 2 3 2 4 2 2" xfId="17067" xr:uid="{2CCEA730-9F1A-4BB2-8A01-60F29B2534AA}"/>
    <cellStyle name="Normal 3 2 3 2 4 3" xfId="17068" xr:uid="{9A58EBFE-27B2-4068-A7DC-C9E3F71531C5}"/>
    <cellStyle name="Normal 3 2 3 2 4_Volatility" xfId="17069" xr:uid="{AFDC7689-9018-44E9-AD04-67708EEDCCDC}"/>
    <cellStyle name="Normal 3 2 3 2 5" xfId="17070" xr:uid="{86F22749-F84C-41A0-ADDC-99B136D36348}"/>
    <cellStyle name="Normal 3 2 3 2 5 2" xfId="17071" xr:uid="{C3497B08-E33A-45EA-8ABB-D4318FEA0102}"/>
    <cellStyle name="Normal 3 2 3 2 6" xfId="17072" xr:uid="{6647011A-6FAE-492F-A383-50582925E162}"/>
    <cellStyle name="Normal 3 2 3 2 7" xfId="17073" xr:uid="{59CFF80F-F252-416C-B1E2-6454EB2FA2A2}"/>
    <cellStyle name="Normal 3 2 3 2_Summary_Gap_Balance_exNIB" xfId="17074" xr:uid="{853745BB-65A7-456C-9410-9E7B6B8F0050}"/>
    <cellStyle name="Normal 3 2 3 3" xfId="17075" xr:uid="{37331C0C-EA2F-438E-9907-748901D6C579}"/>
    <cellStyle name="Normal 3 2 3 3 2" xfId="17076" xr:uid="{40F1A9DD-88EC-4C21-87F8-8576C578EC08}"/>
    <cellStyle name="Normal 3 2 3 3 2 2" xfId="17077" xr:uid="{A4CC73CC-8CEC-499E-9D57-6F9800B8371B}"/>
    <cellStyle name="Normal 3 2 3 3 2 2 2" xfId="17078" xr:uid="{20235D44-C9BC-41BE-AC41-BD128A9F939E}"/>
    <cellStyle name="Normal 3 2 3 3 2 2 2 2" xfId="17079" xr:uid="{5950F0DE-25E4-429F-A929-723DF2FCB655}"/>
    <cellStyle name="Normal 3 2 3 3 2 2 3" xfId="17080" xr:uid="{A517D8EB-F1C9-4349-8B19-64B50BE405C7}"/>
    <cellStyle name="Normal 3 2 3 3 2 2_Volatility" xfId="17081" xr:uid="{C5E27010-049A-45E5-AB67-952B1CD9C90D}"/>
    <cellStyle name="Normal 3 2 3 3 2 3" xfId="17082" xr:uid="{EBE83C6B-3F55-47B4-8837-320D671A6382}"/>
    <cellStyle name="Normal 3 2 3 3 2 3 2" xfId="17083" xr:uid="{74DE8C1E-E0BA-4080-92A1-B3C41A98FC0E}"/>
    <cellStyle name="Normal 3 2 3 3 2 4" xfId="17084" xr:uid="{1789BA3D-4087-489D-BCFD-42EE53F02160}"/>
    <cellStyle name="Normal 3 2 3 3 2_Volatility" xfId="17085" xr:uid="{4C165E93-BA4A-459C-843D-8DB494B0DCDB}"/>
    <cellStyle name="Normal 3 2 3 3 3" xfId="17086" xr:uid="{D5BBD2E8-F3A4-4B7A-B993-623F4BF04F4F}"/>
    <cellStyle name="Normal 3 2 3 3 3 2" xfId="17087" xr:uid="{F0C41AF1-12B8-4188-8060-F020C5DB7E1F}"/>
    <cellStyle name="Normal 3 2 3 3 3 2 2" xfId="17088" xr:uid="{78BFA1BE-2A44-4321-A066-7AF6F309FE44}"/>
    <cellStyle name="Normal 3 2 3 3 3 3" xfId="17089" xr:uid="{F8D16624-1E93-4360-9664-BA618A43158B}"/>
    <cellStyle name="Normal 3 2 3 3 3_Volatility" xfId="17090" xr:uid="{8FF2F160-B349-4424-A5ED-5A03C4C02383}"/>
    <cellStyle name="Normal 3 2 3 3 4" xfId="17091" xr:uid="{C5E0B5BB-1F18-47F1-B3A3-12778349E743}"/>
    <cellStyle name="Normal 3 2 3 3 4 2" xfId="17092" xr:uid="{C05B378D-401D-4D6C-B252-F1C954F23900}"/>
    <cellStyle name="Normal 3 2 3 3 5" xfId="17093" xr:uid="{7CA99DD9-7A56-43FA-BC11-CACBF5E62ED0}"/>
    <cellStyle name="Normal 3 2 3 3_Volatility" xfId="17094" xr:uid="{67A3CC6C-CCC1-4AF0-A98B-353B21380E0B}"/>
    <cellStyle name="Normal 3 2 3 4" xfId="17095" xr:uid="{E3B123BA-1954-444B-BB88-CE112C5F12C1}"/>
    <cellStyle name="Normal 3 2 3 4 2" xfId="17096" xr:uid="{FB02799B-3E75-48A9-AD32-61D081B4AB33}"/>
    <cellStyle name="Normal 3 2 3 4 2 2" xfId="17097" xr:uid="{05883757-BEE0-4D17-843A-5687946CA621}"/>
    <cellStyle name="Normal 3 2 3 4 2 2 2" xfId="17098" xr:uid="{BCEBCEDA-6F1F-44BE-ADE4-DC77ED2EB5D5}"/>
    <cellStyle name="Normal 3 2 3 4 2 3" xfId="17099" xr:uid="{5685CBD9-803F-469E-B3FE-B784770DB503}"/>
    <cellStyle name="Normal 3 2 3 4 2_Volatility" xfId="17100" xr:uid="{CCC62FBD-D307-426A-AE1F-4985B5AC94FA}"/>
    <cellStyle name="Normal 3 2 3 4 3" xfId="17101" xr:uid="{AA602EB1-06BA-42D9-95FD-154F7C922B50}"/>
    <cellStyle name="Normal 3 2 3 4 3 2" xfId="17102" xr:uid="{5B9858E1-11A1-4237-97AC-5E15592BB4BD}"/>
    <cellStyle name="Normal 3 2 3 4 4" xfId="17103" xr:uid="{A7904C1E-BA91-49F1-99D6-C0319484A1E4}"/>
    <cellStyle name="Normal 3 2 3 4_Volatility" xfId="17104" xr:uid="{937224E2-EF9F-4E15-B537-E4DCE54441A4}"/>
    <cellStyle name="Normal 3 2 3 5" xfId="17105" xr:uid="{A3DE2E57-9E02-4FD6-A72D-9B5B8E820A5C}"/>
    <cellStyle name="Normal 3 2 3 5 2" xfId="17106" xr:uid="{61B5CEEB-0584-4C22-AC60-48D400BB7413}"/>
    <cellStyle name="Normal 3 2 3 5 2 2" xfId="17107" xr:uid="{37C184CE-A04F-4A16-94AB-E7E56029D423}"/>
    <cellStyle name="Normal 3 2 3 5 3" xfId="17108" xr:uid="{A202559A-4B98-4E44-A5E3-F79CCB18B1B6}"/>
    <cellStyle name="Normal 3 2 3 5_Volatility" xfId="17109" xr:uid="{7A797B5B-F88F-46C5-81F2-4D573C2A2063}"/>
    <cellStyle name="Normal 3 2 3 6" xfId="17110" xr:uid="{087C0A52-A836-4357-8757-2C83AD5441AD}"/>
    <cellStyle name="Normal 3 2 3 6 2" xfId="17111" xr:uid="{7904F8D4-69BE-46F3-B6CB-4FC9BC3D9BD8}"/>
    <cellStyle name="Normal 3 2 3 7" xfId="17112" xr:uid="{5DB29599-8F71-4710-A351-52DF7F869AB2}"/>
    <cellStyle name="Normal 3 2 3 8" xfId="17113" xr:uid="{5684800E-8B32-4431-8422-8D9B4FC39D93}"/>
    <cellStyle name="Normal 3 2 3_CAD-L.C." xfId="17114" xr:uid="{30FCF78F-FB94-4108-9FCC-9247AF2ADD2C}"/>
    <cellStyle name="Normal 3 2 4" xfId="17115" xr:uid="{E5D053FA-2E50-4ED4-AD5B-A890A4E1541F}"/>
    <cellStyle name="Normal 3 2 4 2" xfId="17116" xr:uid="{AF8FA016-76E4-4CA7-83B7-9DE933C38A3A}"/>
    <cellStyle name="Normal 3 2 4 2 2" xfId="17117" xr:uid="{8AF3753E-A600-4911-88E9-B9F116C5EC40}"/>
    <cellStyle name="Normal 3 2 4 2 2 2" xfId="17118" xr:uid="{758E8200-2D4D-4802-B91F-3F20A93D2628}"/>
    <cellStyle name="Normal 3 2 4 2 2 2 2" xfId="17119" xr:uid="{EE37A8C5-D0F8-4DB1-A846-71740159EB5F}"/>
    <cellStyle name="Normal 3 2 4 2 2 2 2 2" xfId="17120" xr:uid="{1E388F7E-E491-4C04-B2F1-E6D038908C57}"/>
    <cellStyle name="Normal 3 2 4 2 2 2 3" xfId="17121" xr:uid="{4DC676AD-4405-4BCC-81A3-F076E8D525D1}"/>
    <cellStyle name="Normal 3 2 4 2 2 2_Volatility" xfId="17122" xr:uid="{C3F9D61F-48F0-42D1-BB04-2937D5A4B42C}"/>
    <cellStyle name="Normal 3 2 4 2 2 3" xfId="17123" xr:uid="{B8316DEA-457B-4644-BFC7-C8F4D9B6604E}"/>
    <cellStyle name="Normal 3 2 4 2 2 3 2" xfId="17124" xr:uid="{AB57F107-A70C-4F62-BE98-D71074504D12}"/>
    <cellStyle name="Normal 3 2 4 2 2 4" xfId="17125" xr:uid="{F8848450-42F0-43E7-8528-968054D25C24}"/>
    <cellStyle name="Normal 3 2 4 2 2_Volatility" xfId="17126" xr:uid="{BF2DCE43-1F32-4994-A1FC-D9273BBE7C65}"/>
    <cellStyle name="Normal 3 2 4 2 3" xfId="17127" xr:uid="{FB766B03-7189-493A-AA86-8205D01BE791}"/>
    <cellStyle name="Normal 3 2 4 2 3 2" xfId="17128" xr:uid="{D590C21C-8A24-49C3-8084-14443DA263C9}"/>
    <cellStyle name="Normal 3 2 4 2 3 2 2" xfId="17129" xr:uid="{5AB9AE29-69F7-41ED-A640-0EFF63CCFFB9}"/>
    <cellStyle name="Normal 3 2 4 2 3 3" xfId="17130" xr:uid="{36EFE498-4EEB-4E9E-9165-EB2F9077BECF}"/>
    <cellStyle name="Normal 3 2 4 2 3_Volatility" xfId="17131" xr:uid="{811D0045-FF3A-4843-868B-88B512828078}"/>
    <cellStyle name="Normal 3 2 4 2 4" xfId="17132" xr:uid="{AFB39924-DE47-466A-A564-063F4AF664E8}"/>
    <cellStyle name="Normal 3 2 4 2 4 2" xfId="17133" xr:uid="{9789D90E-5EB2-4276-AA1D-736436A066B5}"/>
    <cellStyle name="Normal 3 2 4 2 5" xfId="17134" xr:uid="{0418F7F9-903D-49CA-9A74-DDCDCDC4623D}"/>
    <cellStyle name="Normal 3 2 4 2 6" xfId="17135" xr:uid="{F6A9957F-9CA1-4C36-B555-7BB69F764533}"/>
    <cellStyle name="Normal 3 2 4 2_Summary_Gap_Balance_exNIB" xfId="17136" xr:uid="{09087ED7-2450-42C8-A651-F3A1BCE60B6B}"/>
    <cellStyle name="Normal 3 2 4 3" xfId="17137" xr:uid="{336825C9-A99E-4836-BE99-A23B836642BF}"/>
    <cellStyle name="Normal 3 2 4 3 2" xfId="17138" xr:uid="{DEB902A9-4BD4-41C7-A0D2-64ABA7C5C6F3}"/>
    <cellStyle name="Normal 3 2 4 3 2 2" xfId="17139" xr:uid="{E9D0535F-04A5-4122-B371-B8B60D324DFA}"/>
    <cellStyle name="Normal 3 2 4 3 2 2 2" xfId="17140" xr:uid="{58D5E97C-08A4-4FE6-B396-2A66823FC701}"/>
    <cellStyle name="Normal 3 2 4 3 2 3" xfId="17141" xr:uid="{AAD45C7E-DDE1-47AE-8DB4-B80AE1EAB0E9}"/>
    <cellStyle name="Normal 3 2 4 3 2_Volatility" xfId="17142" xr:uid="{D5532D7A-4117-46BE-959F-7B799840D361}"/>
    <cellStyle name="Normal 3 2 4 3 3" xfId="17143" xr:uid="{ADC891D7-0576-4626-9702-29B440B423DD}"/>
    <cellStyle name="Normal 3 2 4 3 3 2" xfId="17144" xr:uid="{5FF49CC2-F997-43AF-997D-8C7CBD1A3970}"/>
    <cellStyle name="Normal 3 2 4 3 4" xfId="17145" xr:uid="{A1B33CEE-FB30-44E0-BBAF-29C9CA690FCE}"/>
    <cellStyle name="Normal 3 2 4 3_Volatility" xfId="17146" xr:uid="{D8F5B90F-A45E-4EAF-B8C4-EAEE430D5FBC}"/>
    <cellStyle name="Normal 3 2 4 4" xfId="17147" xr:uid="{BE68E489-3998-4CB4-8DA5-CE9194D4BCA6}"/>
    <cellStyle name="Normal 3 2 4 4 2" xfId="17148" xr:uid="{39DBFE65-0C1E-4D6F-BD37-85FC190ADA40}"/>
    <cellStyle name="Normal 3 2 4 4 2 2" xfId="17149" xr:uid="{B779F481-F970-4154-9434-C82776A1DC90}"/>
    <cellStyle name="Normal 3 2 4 4 3" xfId="17150" xr:uid="{1F5FB2F5-6CD5-4F69-B9B4-BDD0A7180CC6}"/>
    <cellStyle name="Normal 3 2 4 4_Volatility" xfId="17151" xr:uid="{13B961EE-688E-46DE-94BC-E6E4178DFC18}"/>
    <cellStyle name="Normal 3 2 4 5" xfId="17152" xr:uid="{0862069D-82C0-40B2-86C4-D69C809C448B}"/>
    <cellStyle name="Normal 3 2 4 5 2" xfId="17153" xr:uid="{9299E5DF-90EE-4F75-B1B1-DB11FE58B82B}"/>
    <cellStyle name="Normal 3 2 4 6" xfId="17154" xr:uid="{D5DE29CC-72D7-46A2-A2A5-6E9563A65E43}"/>
    <cellStyle name="Normal 3 2 4 7" xfId="17155" xr:uid="{28741C95-231B-4E20-A557-F852F86535C1}"/>
    <cellStyle name="Normal 3 2 4_CAD-L.C." xfId="17156" xr:uid="{22F07CEA-27C8-497B-8061-E10391964961}"/>
    <cellStyle name="Normal 3 2 5" xfId="17157" xr:uid="{B5C44F34-5517-46E5-85D9-3C2517FFF5E3}"/>
    <cellStyle name="Normal 3 2 5 2" xfId="17158" xr:uid="{0754F3DE-7784-4173-B831-81B3341EC0AB}"/>
    <cellStyle name="Normal 3 2 5 2 2" xfId="17159" xr:uid="{40706138-6286-43C0-B93E-27FADE2421AD}"/>
    <cellStyle name="Normal 3 2 5 2 2 2" xfId="17160" xr:uid="{23A0B519-A66A-4761-9848-D86BE828A9E6}"/>
    <cellStyle name="Normal 3 2 5 2 2 2 2" xfId="17161" xr:uid="{B51E612B-B80A-4FF4-81BC-546EFE13955F}"/>
    <cellStyle name="Normal 3 2 5 2 2 3" xfId="17162" xr:uid="{E7A31D3A-2F26-443B-95E8-D276A664E0E9}"/>
    <cellStyle name="Normal 3 2 5 2 2_Volatility" xfId="17163" xr:uid="{2C39E6EF-D1C3-4669-B7A9-2C28FC7AA100}"/>
    <cellStyle name="Normal 3 2 5 2 3" xfId="17164" xr:uid="{FAFBFA48-BE0B-41EE-8262-10DC8E21EFC7}"/>
    <cellStyle name="Normal 3 2 5 2 3 2" xfId="17165" xr:uid="{69287E00-A70A-4E48-8D75-3C66DE2CCEF1}"/>
    <cellStyle name="Normal 3 2 5 2 4" xfId="17166" xr:uid="{47DE69DF-BF78-487C-B534-37E3D0A6BD29}"/>
    <cellStyle name="Normal 3 2 5 2 5" xfId="17167" xr:uid="{2D7E6ACD-70E2-4410-A5B8-384266DDC5C4}"/>
    <cellStyle name="Normal 3 2 5 2_Summary_Gap_Balance_exNIB" xfId="17168" xr:uid="{E77E73B5-74E2-488D-BFA9-2F2D339C07AF}"/>
    <cellStyle name="Normal 3 2 5 3" xfId="17169" xr:uid="{1D59F4B7-7EA4-406C-A2EB-FB10A165D379}"/>
    <cellStyle name="Normal 3 2 5 3 2" xfId="17170" xr:uid="{D5497A99-56B1-41E8-80BB-483C8295B24F}"/>
    <cellStyle name="Normal 3 2 5 3 2 2" xfId="17171" xr:uid="{9936F015-8970-4D7B-88B0-9FEC9EF5D559}"/>
    <cellStyle name="Normal 3 2 5 3 3" xfId="17172" xr:uid="{2704A86A-A688-4D99-A722-B3A8D2BD7863}"/>
    <cellStyle name="Normal 3 2 5 3_Volatility" xfId="17173" xr:uid="{F1975598-5EBD-4610-A3D8-E0DFFEB568BE}"/>
    <cellStyle name="Normal 3 2 5 4" xfId="17174" xr:uid="{A1E8E29A-F0CD-4C2A-9063-4BAC1A7E1FE0}"/>
    <cellStyle name="Normal 3 2 5 4 2" xfId="17175" xr:uid="{130EC7D1-816C-4420-9940-2CD0A0F0D205}"/>
    <cellStyle name="Normal 3 2 5 5" xfId="17176" xr:uid="{3414E8B4-6C3B-4F33-87EA-3F64F0843EBA}"/>
    <cellStyle name="Normal 3 2 5 6" xfId="17177" xr:uid="{9D7770E6-2BF4-40AD-AAB7-F4F1C8DA7314}"/>
    <cellStyle name="Normal 3 2 5_Summary_Gap_Balance_exNIB" xfId="17178" xr:uid="{53D39AC5-062D-4A25-A434-6EB7D2D50CBD}"/>
    <cellStyle name="Normal 3 2 6" xfId="17179" xr:uid="{558197BD-FC7A-4FA2-A4B2-7E650F0BB081}"/>
    <cellStyle name="Normal 3 2 6 2" xfId="17180" xr:uid="{097FEABB-136F-4C9B-9257-23B57155703B}"/>
    <cellStyle name="Normal 3 2 6 2 2" xfId="17181" xr:uid="{5837B2BC-3EAB-4172-A940-AF1CD6FD33BE}"/>
    <cellStyle name="Normal 3 2 6 2 2 2" xfId="17182" xr:uid="{2CD88F5C-3DE8-4D4C-8034-EF490AE7E88B}"/>
    <cellStyle name="Normal 3 2 6 2 3" xfId="17183" xr:uid="{E3C386C5-2924-46F1-B4D1-EA27B5465AC5}"/>
    <cellStyle name="Normal 3 2 6 2 4" xfId="17184" xr:uid="{F9BBBF35-D6A1-45B2-9580-717D7DEF6BC8}"/>
    <cellStyle name="Normal 3 2 6 2_Summary_Gap_Balance_exNIB" xfId="17185" xr:uid="{49D3C646-1FA8-4D9B-AFC8-25A676CFDF61}"/>
    <cellStyle name="Normal 3 2 6 3" xfId="17186" xr:uid="{392D2A62-0A18-42EB-91DF-7AFF83D7ABD9}"/>
    <cellStyle name="Normal 3 2 6 3 2" xfId="17187" xr:uid="{CA904B7D-8D62-4C4B-88D9-73B5DD468AB9}"/>
    <cellStyle name="Normal 3 2 6 4" xfId="17188" xr:uid="{EE013CB2-3042-41E7-820B-630596F0EDA9}"/>
    <cellStyle name="Normal 3 2 6 5" xfId="17189" xr:uid="{D154D7B0-7C52-47F4-911F-B7AB2758A721}"/>
    <cellStyle name="Normal 3 2 6_CAD-L.C." xfId="17190" xr:uid="{CACFF1E1-23E3-4FBD-BF54-8C9536403E8D}"/>
    <cellStyle name="Normal 3 2 7" xfId="17191" xr:uid="{7AC3A4C8-43A5-4EC5-8F48-4AF59404EA82}"/>
    <cellStyle name="Normal 3 2 7 2" xfId="17192" xr:uid="{16F02D50-F443-4CF5-A2BD-1291300DE38F}"/>
    <cellStyle name="Normal 3 2 7 2 2" xfId="17193" xr:uid="{FA7E8327-21BB-4633-96F8-9ACC34D2B48E}"/>
    <cellStyle name="Normal 3 2 7 3" xfId="17194" xr:uid="{FD1C9E4D-2F88-466C-8799-A8D96490A369}"/>
    <cellStyle name="Normal 3 2 7 4" xfId="17195" xr:uid="{82760836-2361-4EF6-8B51-7F163F2E1656}"/>
    <cellStyle name="Normal 3 2 7_Summary_Gap_Balance_exNIB" xfId="17196" xr:uid="{9EE36BD6-F819-4882-AED3-72256AE41136}"/>
    <cellStyle name="Normal 3 2 8" xfId="17197" xr:uid="{3DCE22D5-0208-4FEB-9921-500D23EFD2E1}"/>
    <cellStyle name="Normal 3 2 8 2" xfId="17198" xr:uid="{21C3CE4D-B5EE-4F03-A44B-850F9BC34F95}"/>
    <cellStyle name="Normal 3 2 9" xfId="17199" xr:uid="{4ACB3500-E613-4639-BED2-AEAFA73E816E}"/>
    <cellStyle name="Normal 3 2_CAD-L.C." xfId="17200" xr:uid="{AAF009B4-BA0D-40BB-A0ED-C5B41F853085}"/>
    <cellStyle name="Normal 3 3" xfId="17201" xr:uid="{7838DCFC-082E-4201-A257-75F47466C8A9}"/>
    <cellStyle name="Normal 3 3 2" xfId="17202" xr:uid="{3D55AD24-CBBF-4066-899D-A90C679076AD}"/>
    <cellStyle name="Normal 3 3 2 2" xfId="17203" xr:uid="{BEFAF339-DCCE-4C48-A8FA-968CFF666970}"/>
    <cellStyle name="Normal 3 3 2 2 2" xfId="17204" xr:uid="{7A958BC9-1D5F-41C7-B530-50CEA14EBFEE}"/>
    <cellStyle name="Normal 3 3 2 2_Volatility" xfId="17205" xr:uid="{245D6401-1269-48CE-87B8-16B3033330C7}"/>
    <cellStyle name="Normal 3 3 2 3" xfId="17206" xr:uid="{D4D4428B-636D-4ACB-B95A-78FE55DB7442}"/>
    <cellStyle name="Normal 3 3 2 4" xfId="17207" xr:uid="{83F19DEF-64C8-41B4-BF20-ADC7870FDD0E}"/>
    <cellStyle name="Normal 3 3 2_CAD-L.C." xfId="17208" xr:uid="{1E5A9C3D-5137-4297-B22D-247D0CD0CBAA}"/>
    <cellStyle name="Normal 3 3 3" xfId="17209" xr:uid="{3D5A6AF4-8E5B-4DC7-B7AB-CD9637FD421B}"/>
    <cellStyle name="Normal 3 3 3 2" xfId="17210" xr:uid="{E8A8C4FF-C6C6-4C9E-87F2-080F4F565314}"/>
    <cellStyle name="Normal 3 3 3_CAD-L.C." xfId="17211" xr:uid="{3597CEA5-A914-4ABC-A82B-56529D80E46A}"/>
    <cellStyle name="Normal 3 3 4" xfId="17212" xr:uid="{6F81BF2B-6BD4-4600-8D2F-2663B7A13F17}"/>
    <cellStyle name="Normal 3 3 4 2" xfId="17213" xr:uid="{E88EFEB0-C6F6-4B7B-B849-A4407F1F1556}"/>
    <cellStyle name="Normal 3 3 4_CAD-L.C." xfId="17214" xr:uid="{D887CBB9-697F-42B4-9195-2E548E304911}"/>
    <cellStyle name="Normal 3 3 5" xfId="17215" xr:uid="{895C6BF9-0E54-4792-B9B2-88D0EF41E635}"/>
    <cellStyle name="Normal 3 3 5 2" xfId="17216" xr:uid="{E958CBCE-2513-4811-A64E-78B6AB24BC6F}"/>
    <cellStyle name="Normal 3 3 5_Summary_Gap_Balance_exNIB" xfId="17217" xr:uid="{F1A52F3C-D166-4163-B80F-0DAAD71B54FF}"/>
    <cellStyle name="Normal 3 3 6" xfId="17218" xr:uid="{F75D8E8F-BADC-4F6C-B95D-F48056290E02}"/>
    <cellStyle name="Normal 3 3 7" xfId="17219" xr:uid="{F8C4731B-D91B-491D-B2B5-3C1B9DF8B2FB}"/>
    <cellStyle name="Normal 3 3_PL tabela" xfId="17220" xr:uid="{F2A9C084-3423-4086-910B-28B9A4D640F3}"/>
    <cellStyle name="Normal 3 4" xfId="17221" xr:uid="{00FF0FAE-23C1-4465-99F5-EE47B351D84C}"/>
    <cellStyle name="Normal 3 4 2" xfId="17222" xr:uid="{24BB0F5E-0A1F-4232-8318-DAED05E80B51}"/>
    <cellStyle name="Normal 3 4 2 2" xfId="17223" xr:uid="{8309C35A-DCAE-4B84-9D86-3A73B8B57BEF}"/>
    <cellStyle name="Normal 3 4 2 3" xfId="17224" xr:uid="{955C296A-DFFD-41C1-9571-917285FADB3A}"/>
    <cellStyle name="Normal 3 4 2 4" xfId="17225" xr:uid="{9CA4D839-7F1E-4E7C-8A47-871265B2DF23}"/>
    <cellStyle name="Normal 3 4 2_Summary_Gap_Balance_exNIB" xfId="17226" xr:uid="{F7DEC4D2-9B5C-4742-BDF4-67A9078415FF}"/>
    <cellStyle name="Normal 3 4 3" xfId="17227" xr:uid="{A7604C4D-C2F6-428E-BF53-22B2D3CEC5E4}"/>
    <cellStyle name="Normal 3 4 3 2" xfId="17228" xr:uid="{0A719012-809F-4FA6-8441-E7DCE2E458FE}"/>
    <cellStyle name="Normal 3 4 3 3" xfId="17229" xr:uid="{63F3499C-362D-4650-B850-0AC0DDBE0FE4}"/>
    <cellStyle name="Normal 3 4 3 4" xfId="17230" xr:uid="{EECD4C21-81C8-4C35-AA09-6AE73CC23CE7}"/>
    <cellStyle name="Normal 3 4 3_CAD-L.C." xfId="17231" xr:uid="{6CB95CC5-ED28-4031-B6C3-A9E73C16B63C}"/>
    <cellStyle name="Normal 3 4 4" xfId="17232" xr:uid="{82DC3BA0-9E89-4694-9FF6-3786D7973150}"/>
    <cellStyle name="Normal 3 4 4 2" xfId="17233" xr:uid="{9F0EB82B-BE5E-4E8C-AF41-2D702A385321}"/>
    <cellStyle name="Normal 3 4 4 3" xfId="17234" xr:uid="{EABEEB26-7C6D-4BB7-985E-CF680E8A32BA}"/>
    <cellStyle name="Normal 3 4 4_Summary_Gap_Balance_exNIB" xfId="17235" xr:uid="{E3579D10-34E9-42F4-993A-21A2EE4FAB35}"/>
    <cellStyle name="Normal 3 4 5" xfId="17236" xr:uid="{2503DFC1-7735-4C42-9917-FF1053F1181C}"/>
    <cellStyle name="Normal 3 4 6" xfId="17237" xr:uid="{1B7ADF03-1691-4CBA-99FA-11F18699127C}"/>
    <cellStyle name="Normal 3 4 7" xfId="17238" xr:uid="{5266B99C-B288-4613-BDB6-4E936D3A56DC}"/>
    <cellStyle name="Normal 3 4_CAD-L.C." xfId="17239" xr:uid="{F4C075FE-4E10-43D8-9421-E03FFC0F8985}"/>
    <cellStyle name="Normal 3 5" xfId="17240" xr:uid="{D26790A6-F7BB-4E6B-ADF2-98DDC17F888F}"/>
    <cellStyle name="Normal 3 5 2" xfId="17241" xr:uid="{E55B8D4B-A415-42F9-BEF9-A064696C8EAF}"/>
    <cellStyle name="Normal 3 5 3" xfId="17242" xr:uid="{6BC5D29B-424F-437F-A994-41A8FF8A9A9B}"/>
    <cellStyle name="Normal 3 5 4" xfId="17243" xr:uid="{13920AF5-83CC-41B7-A610-D94332257B56}"/>
    <cellStyle name="Normal 3 5_Summary_Gap_Balance_exNIB" xfId="17244" xr:uid="{14E8A563-8DA7-490A-A144-56E18329DC48}"/>
    <cellStyle name="Normal 3 6" xfId="17245" xr:uid="{1BDE4103-125A-4F23-A9C2-B0B105A0B0F0}"/>
    <cellStyle name="Normal 3 6 2" xfId="17246" xr:uid="{CAB1E19D-540B-4C46-AEBB-24E9DFB1593C}"/>
    <cellStyle name="Normal 3 6 3" xfId="17247" xr:uid="{70897B84-7AB4-4055-8783-EC8DAFE4F38D}"/>
    <cellStyle name="Normal 3 6 4" xfId="17248" xr:uid="{B76325AF-D6FE-4891-B02F-4475D1774497}"/>
    <cellStyle name="Normal 3 6_Summary_Gap_Balance_exNIB" xfId="17249" xr:uid="{979C1B23-B388-4AAC-A849-0A3430341054}"/>
    <cellStyle name="Normal 3 7" xfId="17250" xr:uid="{2A81D13F-2758-4FD6-9A70-5E77CC286868}"/>
    <cellStyle name="Normal 3 7 2" xfId="17251" xr:uid="{4794FCE1-F632-4496-91B9-08805351AD2E}"/>
    <cellStyle name="Normal 3 7 3" xfId="17252" xr:uid="{23E432D9-0761-41DB-9F6F-49EA98F624D8}"/>
    <cellStyle name="Normal 3 7 4" xfId="17253" xr:uid="{6DFCF7C3-1434-4F50-95B2-E87B4D6D0F31}"/>
    <cellStyle name="Normal 3 7_Summary_Gap_Balance_exNIB" xfId="17254" xr:uid="{E318E1E1-5F66-44C0-91AE-1A2A74B05942}"/>
    <cellStyle name="Normal 3 8" xfId="17255" xr:uid="{457A71E8-75C5-4F11-9FA9-B61D349514ED}"/>
    <cellStyle name="Normal 3 8 2" xfId="17256" xr:uid="{37B173C2-4B25-4453-A669-212650208BD1}"/>
    <cellStyle name="Normal 3 8 3" xfId="17257" xr:uid="{E49FE1AD-6BB9-4C84-BF37-CC72061F98D1}"/>
    <cellStyle name="Normal 3 8 4" xfId="17258" xr:uid="{6F821B85-B811-4157-AD14-D1F2AB2014F0}"/>
    <cellStyle name="Normal 3 8_Summary_Gap_Balance_exNIB" xfId="17259" xr:uid="{878879D6-8E99-40C8-9BF9-9DE1B38D2DB9}"/>
    <cellStyle name="Normal 3 9" xfId="17260" xr:uid="{630A3356-2CC1-48F0-919B-E376F5620193}"/>
    <cellStyle name="Normal 3 9 2" xfId="17261" xr:uid="{283E3881-E285-44D8-885A-2F4B6578E9AA}"/>
    <cellStyle name="Normal 3 9 3" xfId="17262" xr:uid="{7C1287E7-D4FD-48F4-B08F-D070C121D822}"/>
    <cellStyle name="Normal 3 9 4" xfId="17263" xr:uid="{E22B8F78-E405-4D22-978F-4DDB88B9A7D6}"/>
    <cellStyle name="Normal 3 9_Summary_Gap_Balance_exNIB" xfId="17264" xr:uid="{9BF66F07-F043-4E8E-BD36-9FF5915ECB84}"/>
    <cellStyle name="Normal 3_~1520012" xfId="17265" xr:uid="{9EE88152-74F4-428B-8BF2-3DFB47989D57}"/>
    <cellStyle name="Normal 30" xfId="17266" xr:uid="{CB5961C5-7F61-4BD7-92B9-BA13C29288EA}"/>
    <cellStyle name="Normal 30 2" xfId="17267" xr:uid="{1874D6DD-B7A7-431D-9FAE-E705E1F911CF}"/>
    <cellStyle name="Normal 30_Summary_Gap_Balance_exNIB" xfId="17268" xr:uid="{D0D2EE07-BECA-4CC4-9154-AE71F993E309}"/>
    <cellStyle name="Normal 31" xfId="17269" xr:uid="{12891925-6E3A-45DF-9106-C534A6D741EF}"/>
    <cellStyle name="Normal 31 2" xfId="17270" xr:uid="{AD775718-EF34-4ABA-9EBB-62042C30E9AD}"/>
    <cellStyle name="Normal 31_CAD-L.C." xfId="17271" xr:uid="{ADF16754-A082-4A9B-BE60-06AF4EDCD7FA}"/>
    <cellStyle name="Normal 32" xfId="17272" xr:uid="{2687389A-6DE7-40E1-93E3-5B825C4D1969}"/>
    <cellStyle name="Normal 32 2" xfId="17273" xr:uid="{A0AAA2E9-1944-4D16-997C-4AAFCAD606E2}"/>
    <cellStyle name="Normal 32_CAD-L.C." xfId="17274" xr:uid="{EDC16DE1-4055-4C47-9914-FAA2C4788350}"/>
    <cellStyle name="Normal 33" xfId="17275" xr:uid="{EBAEC4F6-6827-4F0F-AE53-C8CE7C012BDC}"/>
    <cellStyle name="Normal 33 2" xfId="17276" xr:uid="{A744047F-6D1B-444F-B691-605866A4B9E8}"/>
    <cellStyle name="Normal 33_Summary_Gap_Balance_exNIB" xfId="17277" xr:uid="{E09378E2-1D7F-4693-AF1B-45F8E3518336}"/>
    <cellStyle name="Normal 34" xfId="17278" xr:uid="{D0E128BD-6701-4849-B2FE-9D24DE4FB9D8}"/>
    <cellStyle name="Normal 34 2" xfId="17279" xr:uid="{92603409-992C-43A4-9FC3-AFE4D59F1CE6}"/>
    <cellStyle name="Normal 34_Summary_Gap_Balance_exNIB" xfId="17280" xr:uid="{F493AF6D-3E8A-4E5B-B575-2BBAD34C88D7}"/>
    <cellStyle name="Normal 35" xfId="17281" xr:uid="{F71EA416-BA86-491A-869C-62FC892838BE}"/>
    <cellStyle name="Normal 35 2" xfId="17282" xr:uid="{2527CC2B-3E52-419D-8BFE-AF4C09574A3F}"/>
    <cellStyle name="Normal 35_Summary_Gap_Balance_exNIB" xfId="17283" xr:uid="{25D19F71-B8E9-4D11-9B47-94A643323F39}"/>
    <cellStyle name="Normal 36" xfId="17284" xr:uid="{FFC121A8-F476-417E-AC79-860B9660543E}"/>
    <cellStyle name="Normal 36 2" xfId="17285" xr:uid="{95FC1666-73D7-460E-BEC3-B5854777F3B7}"/>
    <cellStyle name="Normal 36_CAD-L.C." xfId="17286" xr:uid="{980F8B32-D730-44E4-A70E-4868416C8EB0}"/>
    <cellStyle name="Normal 37" xfId="17287" xr:uid="{BBF5D655-46AB-4F31-9F97-C9419FE503B1}"/>
    <cellStyle name="Normal 37 2" xfId="17288" xr:uid="{1FD38D04-F7FA-4742-A9AE-6A6C013957A6}"/>
    <cellStyle name="Normal 37_CAD-L.C." xfId="17289" xr:uid="{890669FE-E922-4CA7-9232-B9B37F0CD652}"/>
    <cellStyle name="Normal 38" xfId="17290" xr:uid="{9A2A0762-55EC-412D-8313-EBF416207B6B}"/>
    <cellStyle name="Normal 38 2" xfId="17291" xr:uid="{0AB5E5B1-5327-41D5-9560-75728C88664F}"/>
    <cellStyle name="Normal 38_CAD-L.C." xfId="17292" xr:uid="{E2D27858-E5E2-4FF1-B36F-9F9D3D2E2609}"/>
    <cellStyle name="Normal 39" xfId="17293" xr:uid="{8C3CFBD1-5A20-47F2-9775-C9462E7297B3}"/>
    <cellStyle name="Normal 39 2" xfId="17294" xr:uid="{31187696-1C56-469B-ABC5-D67F60356F13}"/>
    <cellStyle name="Normal 39_CAD-L.C." xfId="17295" xr:uid="{771FFCD8-7D22-4E7D-A532-37776366E4E6}"/>
    <cellStyle name="Normal 4" xfId="13" xr:uid="{D5717DD2-EEB5-43D2-83D7-F7CD2DEC615F}"/>
    <cellStyle name="Normal 4 10" xfId="17296" xr:uid="{0510D81A-2B18-4456-B758-94DDF904B947}"/>
    <cellStyle name="Normal 4 10 2" xfId="17297" xr:uid="{24615365-DE27-406B-8192-173E129655B1}"/>
    <cellStyle name="Normal 4 10_Summary_Gap_Balance_exNIB" xfId="17298" xr:uid="{B96BDEF7-17E6-4BBE-B646-BB3F111C0C18}"/>
    <cellStyle name="Normal 4 11" xfId="17299" xr:uid="{02DE6402-26B1-41A2-A7B3-98F761944DA8}"/>
    <cellStyle name="Normal 4 11 2" xfId="17300" xr:uid="{4064433D-D841-471C-ABA5-DD5C239BE9E3}"/>
    <cellStyle name="Normal 4 11 2 2" xfId="17301" xr:uid="{B1201D8F-F082-4760-B3AA-6803BE23D8CD}"/>
    <cellStyle name="Normal 4 11 2_CAD-L.C." xfId="17302" xr:uid="{16CAB06E-706B-475A-B9A9-0503584D89E0}"/>
    <cellStyle name="Normal 4 11 3" xfId="17303" xr:uid="{01F761CB-582F-45F4-A2E6-8C798E7A78AD}"/>
    <cellStyle name="Normal 4 11_Summary_Gap_Balance_exNIB" xfId="17304" xr:uid="{91D4DDE1-D18B-4E94-BC19-2DB1D3D0726A}"/>
    <cellStyle name="Normal 4 12" xfId="17305" xr:uid="{2A62B456-9DE8-4F6A-A432-4EFE30CA63FD}"/>
    <cellStyle name="Normal 4 12 2" xfId="17306" xr:uid="{6B6F3AF7-8341-42AE-ACA6-F65AE963DED0}"/>
    <cellStyle name="Normal 4 12_CAD-L.C." xfId="17307" xr:uid="{013B635C-0F1A-4108-BA01-58735C9D64CB}"/>
    <cellStyle name="Normal 4 13" xfId="17308" xr:uid="{F43538F9-7F7F-47CC-B847-7430566BAE72}"/>
    <cellStyle name="Normal 4 13 2" xfId="17309" xr:uid="{42B789A5-6A2B-4E43-AE33-926B0EEA17C9}"/>
    <cellStyle name="Normal 4 13_CAD-L.C." xfId="17310" xr:uid="{86E5EA8D-BB83-4FDA-84BD-6F4B3F40A07F}"/>
    <cellStyle name="Normal 4 14" xfId="17311" xr:uid="{7259864A-CD2E-4735-A2B2-D4A4AD2112D5}"/>
    <cellStyle name="Normal 4 14 2" xfId="17312" xr:uid="{5A0B6E9D-E525-490B-8D99-2341590FFEC4}"/>
    <cellStyle name="Normal 4 14_Summary_Gap_Balance_exNIB" xfId="17313" xr:uid="{1A0DCFEF-93A0-4DF7-BED2-948F4DD7E115}"/>
    <cellStyle name="Normal 4 15" xfId="17314" xr:uid="{06889908-99F3-4C9F-A5B2-1567254AE9CE}"/>
    <cellStyle name="Normal 4 15 2" xfId="17315" xr:uid="{CBAD2C72-97BF-4269-8105-FAA6DE359DF1}"/>
    <cellStyle name="Normal 4 15_CAD-L.C." xfId="17316" xr:uid="{FCE37AB2-5F69-4CD1-BCE8-E28E6FBF7F86}"/>
    <cellStyle name="Normal 4 16" xfId="17317" xr:uid="{56EF2BB8-E49A-49E5-9A61-BC7B45189441}"/>
    <cellStyle name="Normal 4 16 2" xfId="17318" xr:uid="{0F1B979B-203C-43A5-9844-2855D456FBF2}"/>
    <cellStyle name="Normal 4 16_Volatility" xfId="17319" xr:uid="{0349250C-392D-4FD7-AD5E-698FE5B52EC0}"/>
    <cellStyle name="Normal 4 17" xfId="17320" xr:uid="{30ED60A4-7508-4400-A7A5-22D7FCBE93A3}"/>
    <cellStyle name="Normal 4 18" xfId="17321" xr:uid="{22D85A99-4DE3-4FFF-8CE8-B192BAB60994}"/>
    <cellStyle name="Normal 4 2" xfId="17322" xr:uid="{69BFFBF9-F0CB-4CED-B119-A45BDCC8AA61}"/>
    <cellStyle name="Normal 4 2 2" xfId="17323" xr:uid="{55B69057-DE9F-4FA7-8F84-AF2FE8323273}"/>
    <cellStyle name="Normal 4 2 2 2" xfId="17324" xr:uid="{AA875205-539F-4FE5-8961-427BDF5692DF}"/>
    <cellStyle name="Normal 4 2 2 3" xfId="17325" xr:uid="{BEAA01DF-90DC-4FF4-BB24-54C14C5B4B9B}"/>
    <cellStyle name="Normal 4 2 2 4" xfId="17326" xr:uid="{A24E31F1-1CA9-4B36-9FA7-02476DED0D1C}"/>
    <cellStyle name="Normal 4 2 2_Summary_Gap_Balance_exNIB" xfId="17327" xr:uid="{B8FDDC5A-5398-43A5-BBCD-B933696018C1}"/>
    <cellStyle name="Normal 4 2 3" xfId="17328" xr:uid="{9A45565F-D79A-4A60-9E3F-35D6D5B49209}"/>
    <cellStyle name="Normal 4 2 4" xfId="17329" xr:uid="{F13009D6-B58C-4228-9ACE-850C086E2984}"/>
    <cellStyle name="Normal 4 2_Summary_Gap_Balance_exNIB" xfId="17330" xr:uid="{938D49F6-7383-4BDE-A056-2B75728DF0C9}"/>
    <cellStyle name="Normal 4 3" xfId="17331" xr:uid="{D382BC5C-F6DC-432A-9556-FDEA925AC025}"/>
    <cellStyle name="Normal 4 3 2" xfId="17332" xr:uid="{1E96723A-0974-4D5C-9045-667228F52AF0}"/>
    <cellStyle name="Normal 4 3 2 2" xfId="17333" xr:uid="{9F02467C-B6FB-4A75-AACC-07D4BB68A6A1}"/>
    <cellStyle name="Normal 4 3 2 3" xfId="17334" xr:uid="{F45FCE0D-1AB5-497C-A8C3-0784C52C5DD9}"/>
    <cellStyle name="Normal 4 3 2 4" xfId="17335" xr:uid="{436E537F-8909-4BA5-BDF1-55D661CD3F80}"/>
    <cellStyle name="Normal 4 3 2_Summary_Gap_Balance_exNIB" xfId="17336" xr:uid="{D0D7CEF3-3307-4C0C-AC48-E436E51666DE}"/>
    <cellStyle name="Normal 4 3 3" xfId="17337" xr:uid="{A1D714D4-A0B1-431B-A8B8-CF0F7A6923C4}"/>
    <cellStyle name="Normal 4 3 3 2" xfId="17338" xr:uid="{8B03B8D1-CE25-4AB3-A3F4-7B88EF3598B5}"/>
    <cellStyle name="Normal 4 3 3_CAD-L.C." xfId="17339" xr:uid="{447D0BB3-C2F8-4F5F-8CB2-7AF4A68EC55A}"/>
    <cellStyle name="Normal 4 3 4" xfId="17340" xr:uid="{28FECA3F-5127-4ED0-9342-DA8063E5E7AF}"/>
    <cellStyle name="Normal 4 3 4 2" xfId="17341" xr:uid="{011EEFA3-E469-402C-B942-BC5E245901D8}"/>
    <cellStyle name="Normal 4 3 4_Volatility" xfId="17342" xr:uid="{6D0DD55E-434A-449A-9093-9BE5B89E3F12}"/>
    <cellStyle name="Normal 4 3 5" xfId="17343" xr:uid="{D4593D81-AD72-4317-B67C-6B1613C5D8AE}"/>
    <cellStyle name="Normal 4 3_CAD-L.C." xfId="17344" xr:uid="{4CC04870-8674-4094-A5AC-6818E12C5746}"/>
    <cellStyle name="Normal 4 4" xfId="17345" xr:uid="{2D4C36F9-CBE8-4404-9972-7428CD25C29C}"/>
    <cellStyle name="Normal 4 4 2" xfId="17346" xr:uid="{1A698DE5-CB9A-40D9-AB16-4E79C07C4B7A}"/>
    <cellStyle name="Normal 4 4 3" xfId="17347" xr:uid="{F3BE44C5-9A26-4929-9C7C-4B0E07730861}"/>
    <cellStyle name="Normal 4 4 4" xfId="17348" xr:uid="{62A69A45-6401-458D-B4EF-78D0F3B1A1E4}"/>
    <cellStyle name="Normal 4 4_Summary_Gap_Balance_exNIB" xfId="17349" xr:uid="{4E6CDC88-165B-4F48-91A7-745A4E0B1CA1}"/>
    <cellStyle name="Normal 4 5" xfId="17350" xr:uid="{D0B30E26-B14F-4BD0-9761-C0BFBE842221}"/>
    <cellStyle name="Normal 4 5 2" xfId="17351" xr:uid="{AC5D54DA-B45D-4A94-873B-EBF42ED09E37}"/>
    <cellStyle name="Normal 4 5_Summary_Gap_Balance_exNIB" xfId="17352" xr:uid="{520CF43A-26BD-486E-9E07-9F8231FF63E9}"/>
    <cellStyle name="Normal 4 6" xfId="17353" xr:uid="{3ACDA527-539A-4772-9758-43D1D4C8FA0C}"/>
    <cellStyle name="Normal 4 6 2" xfId="17354" xr:uid="{EA001F9D-2312-438B-A9B7-6B1826265E25}"/>
    <cellStyle name="Normal 4 6_Summary_Gap_Balance_exNIB" xfId="17355" xr:uid="{DF082106-87D5-4F41-89DD-9C6F22CE8505}"/>
    <cellStyle name="Normal 4 7" xfId="17356" xr:uid="{210D1AE1-ED9B-43EA-BE33-D996CD06AA5C}"/>
    <cellStyle name="Normal 4 7 2" xfId="17357" xr:uid="{CF47D34D-95B9-4281-B074-FD7081F7011C}"/>
    <cellStyle name="Normal 4 7_Summary_Gap_Balance_exNIB" xfId="17358" xr:uid="{1EF8B9C9-225A-4E98-B482-DD439A2ED943}"/>
    <cellStyle name="Normal 4 8" xfId="17359" xr:uid="{865AACC4-2EF4-4EF8-9C8C-F441CE2B3E98}"/>
    <cellStyle name="Normal 4 8 2" xfId="17360" xr:uid="{43A60BB8-9B08-4247-A47E-788E60B47404}"/>
    <cellStyle name="Normal 4 8_Summary_Gap_Balance_exNIB" xfId="17361" xr:uid="{C57C665D-AC88-4D57-9A32-31EEE1B96A3B}"/>
    <cellStyle name="Normal 4 9" xfId="17362" xr:uid="{BE770C75-0E15-4596-986F-9432239D0ABC}"/>
    <cellStyle name="Normal 4 9 2" xfId="17363" xr:uid="{296149DC-D105-4968-B311-0110C127C3FC}"/>
    <cellStyle name="Normal 4 9_Summary_Gap_Balance_exNIB" xfId="17364" xr:uid="{69DEF62B-ACD2-4502-A42D-ECD0B67D433A}"/>
    <cellStyle name="Normal 4_CAD-L.C." xfId="17365" xr:uid="{EB8E25B5-885E-45D3-8B3D-D0AFE03AA671}"/>
    <cellStyle name="Normal 40" xfId="17366" xr:uid="{CEA35F8E-3951-4F21-BE3D-2A7A8D9A9286}"/>
    <cellStyle name="Normal 40 2" xfId="17367" xr:uid="{032F4A1F-796B-4267-BAEC-889A18306E6F}"/>
    <cellStyle name="Normal 40_CAD-L.C." xfId="17368" xr:uid="{3E3DD8D7-FFA9-4C89-A5EA-EBBDE07BD55D}"/>
    <cellStyle name="Normal 41" xfId="17369" xr:uid="{5CB57317-F195-4DD4-BF37-9CE0A8583668}"/>
    <cellStyle name="Normal 41 2" xfId="17370" xr:uid="{F2F1A9AB-1B25-4380-B21A-0B3C34AB4522}"/>
    <cellStyle name="Normal 41_Summary_Gap_Balance_exNIB" xfId="17371" xr:uid="{5337B902-E220-4973-897F-1BD2C9654D42}"/>
    <cellStyle name="Normal 42" xfId="17372" xr:uid="{FAA65704-CC95-46C4-844C-11ACEC1968DE}"/>
    <cellStyle name="Normal 42 2" xfId="17373" xr:uid="{6CC73154-D0E4-4FB8-B93A-1AC809EE0F00}"/>
    <cellStyle name="Normal 42_Summary_Gap_Balance_exNIB" xfId="17374" xr:uid="{9440D091-4E67-4715-B62D-549F9C21552B}"/>
    <cellStyle name="Normal 43" xfId="17375" xr:uid="{BFD67A0F-9761-4C6F-94BD-D0F3BEDEF5DF}"/>
    <cellStyle name="Normal 43 2" xfId="17376" xr:uid="{E2D36E02-CFBD-497A-989C-0EA8E0ACFCC6}"/>
    <cellStyle name="Normal 43_Summary_Gap_Balance_exNIB" xfId="17377" xr:uid="{A07DAB02-20D0-48D2-9823-C2DCAFA19A69}"/>
    <cellStyle name="Normal 44" xfId="17378" xr:uid="{C4565863-BC5B-4E0D-9169-549C0324A347}"/>
    <cellStyle name="Normal 44 2" xfId="17379" xr:uid="{67FDB32C-8597-4796-BFAC-058D4DD1AAB9}"/>
    <cellStyle name="Normal 44_Volatility" xfId="17380" xr:uid="{A62ABB3E-090C-40C8-827A-7E36E1C88CCE}"/>
    <cellStyle name="Normal 45" xfId="17381" xr:uid="{99E9488A-B731-4EDA-9B20-622F63E0D82F}"/>
    <cellStyle name="Normal 45 2" xfId="17382" xr:uid="{4A45C3BD-C73E-44C9-9463-CDD16FD0F880}"/>
    <cellStyle name="Normal 45_Volatility" xfId="17383" xr:uid="{DFEF996A-0321-408D-BB1A-CFCD2B3016E2}"/>
    <cellStyle name="Normal 46" xfId="17384" xr:uid="{32401AEE-E5F3-478E-866F-35109DA95ADC}"/>
    <cellStyle name="Normal 46 2" xfId="17385" xr:uid="{067DEF4B-C22C-4B12-9820-C7A1AFF8BC52}"/>
    <cellStyle name="Normal 46_Volatility" xfId="17386" xr:uid="{4049AA84-713B-4DF7-8FEF-5E46081C93D3}"/>
    <cellStyle name="Normal 47" xfId="17387" xr:uid="{DBE5EC05-6376-4197-9A99-DB1BBC4B2C4F}"/>
    <cellStyle name="Normal 47 2" xfId="17388" xr:uid="{01A30873-2C76-49D9-AADB-1A858F90BABA}"/>
    <cellStyle name="Normal 47_FVOCI_reclas" xfId="17389" xr:uid="{AEACAD60-AF00-4C02-BCF3-CFD5FB925591}"/>
    <cellStyle name="Normal 48" xfId="17390" xr:uid="{6FFA919E-C672-4710-A86D-C349D72F5107}"/>
    <cellStyle name="Normal 48 2" xfId="17391" xr:uid="{48113C5F-B496-4447-A78A-79F896C825A5}"/>
    <cellStyle name="Normal 48_Summary_Gap_Balance_exNIB" xfId="17392" xr:uid="{F749D3FA-AB27-4598-9AC6-469C7C6534AB}"/>
    <cellStyle name="Normal 49" xfId="17393" xr:uid="{442B1E64-22E7-42D6-A1A7-DFE731CF143A}"/>
    <cellStyle name="Normal 49 2" xfId="17394" xr:uid="{F520F5F6-494D-4B39-9D3A-5158D09562D4}"/>
    <cellStyle name="Normal 49_FVOCI_reclas" xfId="17395" xr:uid="{2812724C-6177-46A9-8694-F12F4B457153}"/>
    <cellStyle name="Normal 5" xfId="17396" xr:uid="{4222F8F5-D75F-4ACB-A636-4E259A88E9B1}"/>
    <cellStyle name="Normal 5 10" xfId="17397" xr:uid="{01E81155-8051-49B1-8F20-602ED8BB5A6C}"/>
    <cellStyle name="Normal 5 10 2" xfId="17398" xr:uid="{69C84206-529D-405D-BD06-2A29AF963D6F}"/>
    <cellStyle name="Normal 5 10 3" xfId="17399" xr:uid="{D0891222-D381-4104-B96F-A6AB14C65BBF}"/>
    <cellStyle name="Normal 5 10_Summary_Gap_Balance_exNIB" xfId="17400" xr:uid="{2A269B45-611F-4BA0-BB37-1C5B81D25A9D}"/>
    <cellStyle name="Normal 5 11" xfId="17401" xr:uid="{75ED0F9B-880D-439D-8F09-E582400414CB}"/>
    <cellStyle name="Normal 5 2" xfId="17402" xr:uid="{3FBE1C6B-7291-48B8-8674-25DEA49BD3F1}"/>
    <cellStyle name="Normal 5 2 10" xfId="17403" xr:uid="{091188A3-3CCE-4DA0-B5B0-D7C07BBC6E15}"/>
    <cellStyle name="Normal 5 2 2" xfId="17404" xr:uid="{C2E48E65-BE73-4625-80B0-4020CB14A703}"/>
    <cellStyle name="Normal 5 2 2 2" xfId="17405" xr:uid="{55FF7BBD-6AEB-42B0-9700-BFBCD4E6B123}"/>
    <cellStyle name="Normal 5 2 2 2 2" xfId="17406" xr:uid="{8308ACF1-B01F-4B87-AE0C-5E2DEAA57851}"/>
    <cellStyle name="Normal 5 2 2 2 2 2" xfId="17407" xr:uid="{038D548D-1044-4894-919E-EC218A907C93}"/>
    <cellStyle name="Normal 5 2 2 2 2 2 2" xfId="17408" xr:uid="{FCB70C12-CBE2-4ECF-81A4-E1F8CA1F788A}"/>
    <cellStyle name="Normal 5 2 2 2 2 2 2 2" xfId="17409" xr:uid="{4138A094-1C38-4FA0-8464-2E07AFD34C73}"/>
    <cellStyle name="Normal 5 2 2 2 2 2 2 2 2" xfId="17410" xr:uid="{221468A7-77E8-46C4-9ECA-88C01633C0A6}"/>
    <cellStyle name="Normal 5 2 2 2 2 2 2 3" xfId="17411" xr:uid="{55123B06-AC79-4B06-966D-15427216CFC7}"/>
    <cellStyle name="Normal 5 2 2 2 2 2 2_Volatility" xfId="17412" xr:uid="{E3D20788-9F7E-4F8B-9D0C-A9A7CC37BEF6}"/>
    <cellStyle name="Normal 5 2 2 2 2 2 3" xfId="17413" xr:uid="{4861A47A-EC03-4F4C-9A19-DF42EA2C8636}"/>
    <cellStyle name="Normal 5 2 2 2 2 2 3 2" xfId="17414" xr:uid="{DB0C35E6-B041-4D01-8476-AC3992E1FF1D}"/>
    <cellStyle name="Normal 5 2 2 2 2 2 4" xfId="17415" xr:uid="{AAB8AFBC-D919-406D-A5C0-3227C981AD00}"/>
    <cellStyle name="Normal 5 2 2 2 2 2_Volatility" xfId="17416" xr:uid="{21E28829-36B8-46A7-B8CE-A66BACA21D4E}"/>
    <cellStyle name="Normal 5 2 2 2 2 3" xfId="17417" xr:uid="{248D7BDA-A1FA-4743-967E-96332F308A49}"/>
    <cellStyle name="Normal 5 2 2 2 2 3 2" xfId="17418" xr:uid="{F36A2B40-857B-49BB-ABE5-19306DABA933}"/>
    <cellStyle name="Normal 5 2 2 2 2 3 2 2" xfId="17419" xr:uid="{B49D9E86-D6BB-4CDE-8350-52878CA2DB7F}"/>
    <cellStyle name="Normal 5 2 2 2 2 3 3" xfId="17420" xr:uid="{C8AF7F85-6E47-4FBF-B4AB-19445B9DA85A}"/>
    <cellStyle name="Normal 5 2 2 2 2 3_Volatility" xfId="17421" xr:uid="{EFBF9EFF-FBC2-444D-9F16-F89716F5981C}"/>
    <cellStyle name="Normal 5 2 2 2 2 4" xfId="17422" xr:uid="{9BCF13B6-934B-41E5-BC03-191A1B99099C}"/>
    <cellStyle name="Normal 5 2 2 2 2 4 2" xfId="17423" xr:uid="{1EB1EB08-C761-4055-AD5A-4963E7B58586}"/>
    <cellStyle name="Normal 5 2 2 2 2 5" xfId="17424" xr:uid="{90F97C47-383B-4EF3-B981-D2B3AB1F89EB}"/>
    <cellStyle name="Normal 5 2 2 2 2_Volatility" xfId="17425" xr:uid="{C51A6182-1F2D-4E97-9498-58749FDE8DC6}"/>
    <cellStyle name="Normal 5 2 2 2 3" xfId="17426" xr:uid="{E594A1B3-BA7E-415E-8BFD-75A45B387D53}"/>
    <cellStyle name="Normal 5 2 2 2 3 2" xfId="17427" xr:uid="{76388F0E-AB3B-4D04-821E-93D2DE33187B}"/>
    <cellStyle name="Normal 5 2 2 2 3 2 2" xfId="17428" xr:uid="{D917E7C8-36A2-461A-98BF-CE2C0E61AC3A}"/>
    <cellStyle name="Normal 5 2 2 2 3 2 2 2" xfId="17429" xr:uid="{EEA5F759-35B6-4E0D-8B62-B4FEEAE90DD8}"/>
    <cellStyle name="Normal 5 2 2 2 3 2 3" xfId="17430" xr:uid="{AFFC3C70-F1FE-4BF9-A992-BA31220DC054}"/>
    <cellStyle name="Normal 5 2 2 2 3 2_Volatility" xfId="17431" xr:uid="{4A52C2E8-15B2-480B-B0F8-B81DBB9E83C2}"/>
    <cellStyle name="Normal 5 2 2 2 3 3" xfId="17432" xr:uid="{2E47494F-E0AE-4135-B6E8-EDE6272EC6FB}"/>
    <cellStyle name="Normal 5 2 2 2 3 3 2" xfId="17433" xr:uid="{AC94974E-2B4F-468E-8511-BD38E61F0E9D}"/>
    <cellStyle name="Normal 5 2 2 2 3 4" xfId="17434" xr:uid="{AA5D335B-5275-45C4-8A93-78BDFC2E2D50}"/>
    <cellStyle name="Normal 5 2 2 2 3_Volatility" xfId="17435" xr:uid="{03257C7F-3A3C-46CA-8484-A3B51D419444}"/>
    <cellStyle name="Normal 5 2 2 2 4" xfId="17436" xr:uid="{2205ED54-90C2-452C-8BA2-C706FF493BE6}"/>
    <cellStyle name="Normal 5 2 2 2 4 2" xfId="17437" xr:uid="{422A7815-15CE-4E27-8DD3-0CC1E5D5A28C}"/>
    <cellStyle name="Normal 5 2 2 2 4 2 2" xfId="17438" xr:uid="{BA12EDC6-ECEC-4E5E-B8F4-D65C7A96FAA1}"/>
    <cellStyle name="Normal 5 2 2 2 4 3" xfId="17439" xr:uid="{A69C2B33-8F0F-44EB-85FC-4465179B9668}"/>
    <cellStyle name="Normal 5 2 2 2 4_Volatility" xfId="17440" xr:uid="{3634BB0A-B05B-4654-A62E-7D33A85F17DB}"/>
    <cellStyle name="Normal 5 2 2 2 5" xfId="17441" xr:uid="{30B2045A-3F42-4A61-A025-2C4C645B5B73}"/>
    <cellStyle name="Normal 5 2 2 2 5 2" xfId="17442" xr:uid="{667735B8-A361-4EE0-B0D0-41465EFB7523}"/>
    <cellStyle name="Normal 5 2 2 2 6" xfId="17443" xr:uid="{6876E821-5FCA-4D3A-B19B-574B0D102E99}"/>
    <cellStyle name="Normal 5 2 2 2_Volatility" xfId="17444" xr:uid="{251CD535-5202-453B-91CB-20BE37205A2D}"/>
    <cellStyle name="Normal 5 2 2 3" xfId="17445" xr:uid="{75C0B5EF-A735-48A8-BD0C-F42449342E22}"/>
    <cellStyle name="Normal 5 2 2 3 2" xfId="17446" xr:uid="{016D983F-8480-4DA1-946B-8A91EDB07D30}"/>
    <cellStyle name="Normal 5 2 2 3 2 2" xfId="17447" xr:uid="{6C55712E-6350-4E18-A21A-83463573109A}"/>
    <cellStyle name="Normal 5 2 2 3 2 2 2" xfId="17448" xr:uid="{47B2F7B2-775C-4F75-A0C9-E08C7DFEC877}"/>
    <cellStyle name="Normal 5 2 2 3 2 2 2 2" xfId="17449" xr:uid="{1E70B0B9-20F4-4706-B38B-A9C35B94BA04}"/>
    <cellStyle name="Normal 5 2 2 3 2 2 3" xfId="17450" xr:uid="{9C88CEC4-DBE3-4C8F-8EC3-243BB3810BD5}"/>
    <cellStyle name="Normal 5 2 2 3 2 2_Volatility" xfId="17451" xr:uid="{9082A1A6-0FBD-4746-AFF0-782450C0FBC3}"/>
    <cellStyle name="Normal 5 2 2 3 2 3" xfId="17452" xr:uid="{127711BC-7E35-4EF5-82E1-1EE1C4250852}"/>
    <cellStyle name="Normal 5 2 2 3 2 3 2" xfId="17453" xr:uid="{C459EA24-ED5F-426B-B7B7-E39518C7CEF7}"/>
    <cellStyle name="Normal 5 2 2 3 2 4" xfId="17454" xr:uid="{EA3264E0-187E-4E77-A13E-4C17020CA1C3}"/>
    <cellStyle name="Normal 5 2 2 3 2_Volatility" xfId="17455" xr:uid="{9DE36988-3366-41F2-8529-9C915B121D2D}"/>
    <cellStyle name="Normal 5 2 2 3 3" xfId="17456" xr:uid="{1F6AB17E-407A-417C-928D-3A873539FF4F}"/>
    <cellStyle name="Normal 5 2 2 3 3 2" xfId="17457" xr:uid="{F34F0AA3-3D1D-44F1-9230-963BFEF80C6E}"/>
    <cellStyle name="Normal 5 2 2 3 3 2 2" xfId="17458" xr:uid="{CEF64EFB-3364-4922-AC79-D18C10589579}"/>
    <cellStyle name="Normal 5 2 2 3 3 3" xfId="17459" xr:uid="{2A0A8679-EDD4-4493-B5DD-2451F40CD8C8}"/>
    <cellStyle name="Normal 5 2 2 3 3_Volatility" xfId="17460" xr:uid="{C63B32E2-2C93-4E42-8651-BFA041333EBA}"/>
    <cellStyle name="Normal 5 2 2 3 4" xfId="17461" xr:uid="{28B2968E-3EF1-4DB9-8C0B-D7EAF93A2693}"/>
    <cellStyle name="Normal 5 2 2 3 4 2" xfId="17462" xr:uid="{6609A937-B925-466B-B52D-628A5AED1F26}"/>
    <cellStyle name="Normal 5 2 2 3 5" xfId="17463" xr:uid="{29D1B57B-32AE-4794-8804-C65C0A62EC05}"/>
    <cellStyle name="Normal 5 2 2 3_Volatility" xfId="17464" xr:uid="{D50001EE-7F6D-4075-989F-F653DE1CCF51}"/>
    <cellStyle name="Normal 5 2 2 4" xfId="17465" xr:uid="{0EAF4F11-42F9-4F2F-B9E9-ADAF7681CC53}"/>
    <cellStyle name="Normal 5 2 2 4 2" xfId="17466" xr:uid="{1D141A21-EE93-45AF-90B4-C4ED7C670173}"/>
    <cellStyle name="Normal 5 2 2 4 2 2" xfId="17467" xr:uid="{1668E920-5011-407F-9077-6B6B1C143E82}"/>
    <cellStyle name="Normal 5 2 2 4 2 2 2" xfId="17468" xr:uid="{88C00B69-4DF4-4F90-9D0B-DACF58B8A3F6}"/>
    <cellStyle name="Normal 5 2 2 4 2 3" xfId="17469" xr:uid="{C39DE0C5-DD42-4844-956B-797346AD823A}"/>
    <cellStyle name="Normal 5 2 2 4 2_Volatility" xfId="17470" xr:uid="{36545965-A649-4076-ACD1-21EA781EA9FE}"/>
    <cellStyle name="Normal 5 2 2 4 3" xfId="17471" xr:uid="{4930AF8C-6FD0-4862-8760-F65EFFD2DECC}"/>
    <cellStyle name="Normal 5 2 2 4 3 2" xfId="17472" xr:uid="{A2C8FCEA-5ACB-45DE-8A54-7346B81F6311}"/>
    <cellStyle name="Normal 5 2 2 4 4" xfId="17473" xr:uid="{58C3C568-888D-4E4D-BCB3-2AE002DB8C5E}"/>
    <cellStyle name="Normal 5 2 2 4_Volatility" xfId="17474" xr:uid="{FD3DF110-98D9-4291-ACA5-0B05D4F2B9FA}"/>
    <cellStyle name="Normal 5 2 2 5" xfId="17475" xr:uid="{5375B64A-6867-42F1-B04F-D252B81CB631}"/>
    <cellStyle name="Normal 5 2 2 5 2" xfId="17476" xr:uid="{9F9FF55A-2D31-4D79-8ECF-928397750B7E}"/>
    <cellStyle name="Normal 5 2 2 5 2 2" xfId="17477" xr:uid="{0D62AC49-EEA9-438F-B873-8007E77982D1}"/>
    <cellStyle name="Normal 5 2 2 5 3" xfId="17478" xr:uid="{F890F3DD-A25E-486C-85FE-60BD6F2A9C57}"/>
    <cellStyle name="Normal 5 2 2 5_Volatility" xfId="17479" xr:uid="{F24840D9-9E86-4D5C-AEAD-D164AEF6DA02}"/>
    <cellStyle name="Normal 5 2 2 6" xfId="17480" xr:uid="{4421A7A0-A0DD-4209-950F-3D54612E6ED4}"/>
    <cellStyle name="Normal 5 2 2 6 2" xfId="17481" xr:uid="{9D0E5ECB-B711-4298-950E-997430726071}"/>
    <cellStyle name="Normal 5 2 2 7" xfId="17482" xr:uid="{970ED89A-CB69-436C-9D04-3FF69E33280A}"/>
    <cellStyle name="Normal 5 2 2 8" xfId="17483" xr:uid="{1FE1EC42-8E43-4B6F-906F-F9C2CC90249A}"/>
    <cellStyle name="Normal 5 2 2_Summary_Gap_Balance_exNIB" xfId="17484" xr:uid="{E93F0CFB-4597-46AA-A380-176FF4EBFA31}"/>
    <cellStyle name="Normal 5 2 3" xfId="17485" xr:uid="{48D8FFB6-E102-4D1B-A516-3FB881D70FB4}"/>
    <cellStyle name="Normal 5 2 3 2" xfId="17486" xr:uid="{2492EFC7-5257-4914-BFF1-758180E042E1}"/>
    <cellStyle name="Normal 5 2 3 2 2" xfId="17487" xr:uid="{F43C00EB-4266-44F0-9825-47AC70345253}"/>
    <cellStyle name="Normal 5 2 3 2 2 2" xfId="17488" xr:uid="{8511AE5E-D83A-402B-820E-95E3EAD2ADBE}"/>
    <cellStyle name="Normal 5 2 3 2 2 2 2" xfId="17489" xr:uid="{2EF0D5F3-5723-4DE7-AE4F-CD0C783019FC}"/>
    <cellStyle name="Normal 5 2 3 2 2 2 2 2" xfId="17490" xr:uid="{912865FF-4D84-4795-B2C9-B6F3A8B87099}"/>
    <cellStyle name="Normal 5 2 3 2 2 2 3" xfId="17491" xr:uid="{66878924-9C34-4A76-9528-A7AB92344F9A}"/>
    <cellStyle name="Normal 5 2 3 2 2 2_Volatility" xfId="17492" xr:uid="{5A13264A-D114-4A14-8863-5F3B8C8E1EB7}"/>
    <cellStyle name="Normal 5 2 3 2 2 3" xfId="17493" xr:uid="{F5DFBA7F-F3BC-4DB0-A975-DE8E24F355F5}"/>
    <cellStyle name="Normal 5 2 3 2 2 3 2" xfId="17494" xr:uid="{15930D2B-ECC6-4664-A4A1-FBDE1F7D9AA8}"/>
    <cellStyle name="Normal 5 2 3 2 2 4" xfId="17495" xr:uid="{60D4A219-4764-422F-9ABC-33B5A3DB674E}"/>
    <cellStyle name="Normal 5 2 3 2 2_Volatility" xfId="17496" xr:uid="{457C3D6B-F8B8-4D01-80DB-CFBC322EDF7C}"/>
    <cellStyle name="Normal 5 2 3 2 3" xfId="17497" xr:uid="{9E3B1259-1B0B-4FCA-A1CE-7321CAC08021}"/>
    <cellStyle name="Normal 5 2 3 2 3 2" xfId="17498" xr:uid="{322A6FEE-3E73-44D0-93ED-EB859BDBB8D8}"/>
    <cellStyle name="Normal 5 2 3 2 3 2 2" xfId="17499" xr:uid="{30F87B0F-8F26-43BD-A4AF-63FD5A48EAD6}"/>
    <cellStyle name="Normal 5 2 3 2 3 3" xfId="17500" xr:uid="{7A57F608-A8CB-4120-89ED-BC55902E2A71}"/>
    <cellStyle name="Normal 5 2 3 2 3_Volatility" xfId="17501" xr:uid="{BDA3ADDE-4124-4250-9C96-EA88A8088806}"/>
    <cellStyle name="Normal 5 2 3 2 4" xfId="17502" xr:uid="{C44C5225-E59D-4E8F-A170-BE89BDFC7170}"/>
    <cellStyle name="Normal 5 2 3 2 4 2" xfId="17503" xr:uid="{548CC9B4-F2E8-4792-B190-4820272C30FA}"/>
    <cellStyle name="Normal 5 2 3 2 5" xfId="17504" xr:uid="{BA5B57BC-378A-4A72-9569-2587AFB23824}"/>
    <cellStyle name="Normal 5 2 3 2_Volatility" xfId="17505" xr:uid="{A074E638-DE0C-40F3-96D2-8F3D5F0CB7C8}"/>
    <cellStyle name="Normal 5 2 3 3" xfId="17506" xr:uid="{AE9A3E73-7EA6-4706-A0B8-22D4D5FC8758}"/>
    <cellStyle name="Normal 5 2 3 3 2" xfId="17507" xr:uid="{7DCD14AD-C55C-40F4-A793-6B2E80D3D6B3}"/>
    <cellStyle name="Normal 5 2 3 3 2 2" xfId="17508" xr:uid="{198F90B2-8443-4399-BDAA-98C0236B6E9F}"/>
    <cellStyle name="Normal 5 2 3 3 2 2 2" xfId="17509" xr:uid="{E19D9D1B-7FE2-4C28-B323-5819F7CFA8EA}"/>
    <cellStyle name="Normal 5 2 3 3 2 3" xfId="17510" xr:uid="{0C440AF5-5B99-4E2E-82DA-0A7571CEEF45}"/>
    <cellStyle name="Normal 5 2 3 3 2_Volatility" xfId="17511" xr:uid="{8ABF9B05-737C-4BEB-87D4-7B095CC15DCB}"/>
    <cellStyle name="Normal 5 2 3 3 3" xfId="17512" xr:uid="{25DF0459-E9AC-4E5F-84FC-7B8385C57CEC}"/>
    <cellStyle name="Normal 5 2 3 3 3 2" xfId="17513" xr:uid="{17962578-4EFD-4671-968F-A5E0D93CE058}"/>
    <cellStyle name="Normal 5 2 3 3 4" xfId="17514" xr:uid="{6E4D30AD-A153-438D-B32C-8740E4265174}"/>
    <cellStyle name="Normal 5 2 3 3_Volatility" xfId="17515" xr:uid="{D8FB237E-4EBD-476D-B0FD-BC47C3B1267C}"/>
    <cellStyle name="Normal 5 2 3 4" xfId="17516" xr:uid="{0355237C-D9EA-4CF4-AE6F-FDE7794A7EAF}"/>
    <cellStyle name="Normal 5 2 3 4 2" xfId="17517" xr:uid="{C3704743-2B9C-450B-9A49-EBDD9345FCCC}"/>
    <cellStyle name="Normal 5 2 3 4 2 2" xfId="17518" xr:uid="{79C3D679-9733-46C3-A121-DAB88633992D}"/>
    <cellStyle name="Normal 5 2 3 4 3" xfId="17519" xr:uid="{22052709-A15B-4AB6-B8D3-91BF58ECDAD7}"/>
    <cellStyle name="Normal 5 2 3 4_Volatility" xfId="17520" xr:uid="{1E0891A6-7FD6-4791-B9C2-AB4EB4722E73}"/>
    <cellStyle name="Normal 5 2 3 5" xfId="17521" xr:uid="{CC61FF34-8907-4F81-A652-4FE912CE118B}"/>
    <cellStyle name="Normal 5 2 3 5 2" xfId="17522" xr:uid="{221C3BE2-C02E-4126-AFED-4E46B502B7F5}"/>
    <cellStyle name="Normal 5 2 3 6" xfId="17523" xr:uid="{B95A5EDD-61DB-4F6F-B9DE-0424A177F2BB}"/>
    <cellStyle name="Normal 5 2 3_Volatility" xfId="17524" xr:uid="{85353D0F-D7A9-498D-9346-5B0C8A24EBCA}"/>
    <cellStyle name="Normal 5 2 4" xfId="17525" xr:uid="{6D003660-75D3-46CC-BB2E-7BB2209D506A}"/>
    <cellStyle name="Normal 5 2 4 2" xfId="17526" xr:uid="{A7C874CC-6B4A-4886-A6F6-D8EE7EF14528}"/>
    <cellStyle name="Normal 5 2 4 2 2" xfId="17527" xr:uid="{5A3275C3-5759-4663-A2A0-3165759DFEF7}"/>
    <cellStyle name="Normal 5 2 4 2 2 2" xfId="17528" xr:uid="{B191BDA6-2B86-447F-9FDD-0BBD37B6B9EF}"/>
    <cellStyle name="Normal 5 2 4 2 2 2 2" xfId="17529" xr:uid="{75DC7310-E34C-40C0-9F23-3B87CA36A384}"/>
    <cellStyle name="Normal 5 2 4 2 2 3" xfId="17530" xr:uid="{C900DA66-3676-4B41-89B7-D1CC393EA388}"/>
    <cellStyle name="Normal 5 2 4 2 2_Volatility" xfId="17531" xr:uid="{25292A05-DDAA-47C5-A594-DED972204261}"/>
    <cellStyle name="Normal 5 2 4 2 3" xfId="17532" xr:uid="{F1649F27-C73E-4E32-AD42-F492F7AE467E}"/>
    <cellStyle name="Normal 5 2 4 2 3 2" xfId="17533" xr:uid="{CFB4B166-FCFA-491A-B616-F070F446CBE1}"/>
    <cellStyle name="Normal 5 2 4 2 4" xfId="17534" xr:uid="{C055FA11-E619-4C14-B804-B36FF0C7C892}"/>
    <cellStyle name="Normal 5 2 4 2_Volatility" xfId="17535" xr:uid="{5DA58F3A-FEE6-4C3A-85D9-50B1A9F9D6B7}"/>
    <cellStyle name="Normal 5 2 4 3" xfId="17536" xr:uid="{8478E18A-6379-45A7-8C32-C60F128F5A50}"/>
    <cellStyle name="Normal 5 2 4 3 2" xfId="17537" xr:uid="{22DB394B-47DB-4668-9D2B-8AEF8569A31B}"/>
    <cellStyle name="Normal 5 2 4 3 2 2" xfId="17538" xr:uid="{CBA562A4-AAF5-4A44-BA31-AA377E7B780D}"/>
    <cellStyle name="Normal 5 2 4 3 3" xfId="17539" xr:uid="{62FCBD9C-24FC-4FBD-B741-417F2959273C}"/>
    <cellStyle name="Normal 5 2 4 3_Volatility" xfId="17540" xr:uid="{CDCAAF57-E125-4345-AC73-809185D1E41D}"/>
    <cellStyle name="Normal 5 2 4 4" xfId="17541" xr:uid="{915E1972-4158-4641-B5F4-70E7A7422F7C}"/>
    <cellStyle name="Normal 5 2 4 4 2" xfId="17542" xr:uid="{72FBAB80-AB38-4BAD-827A-C8DCD2D40AC0}"/>
    <cellStyle name="Normal 5 2 4 5" xfId="17543" xr:uid="{5620CF88-ECA2-434B-890B-40C1E3BC61A1}"/>
    <cellStyle name="Normal 5 2 4_Volatility" xfId="17544" xr:uid="{1DA3E4B3-E5D0-492C-AB6E-F5BD44E8F713}"/>
    <cellStyle name="Normal 5 2 5" xfId="17545" xr:uid="{316D8C56-C0D7-4709-89A0-1194F693784B}"/>
    <cellStyle name="Normal 5 2 5 2" xfId="17546" xr:uid="{E57A149D-E57E-4EA9-950A-221047B3FC11}"/>
    <cellStyle name="Normal 5 2 5 2 2" xfId="17547" xr:uid="{BF5C0BA6-9F7E-48A6-9F64-AF8510F9EA47}"/>
    <cellStyle name="Normal 5 2 5 2 2 2" xfId="17548" xr:uid="{4D3D28EA-324D-4723-8B7E-C48FCC688357}"/>
    <cellStyle name="Normal 5 2 5 2 3" xfId="17549" xr:uid="{C95957BD-A8C2-4A4C-9EDE-B56E9E7F9F2D}"/>
    <cellStyle name="Normal 5 2 5 2_Volatility" xfId="17550" xr:uid="{AC6DDEE7-A03B-4EC6-87B9-85FD114CAC95}"/>
    <cellStyle name="Normal 5 2 5 3" xfId="17551" xr:uid="{7085F9AF-823B-4DE7-B492-285757149CC7}"/>
    <cellStyle name="Normal 5 2 5 3 2" xfId="17552" xr:uid="{0F47729E-CA3A-4832-89CE-1590101C0DE5}"/>
    <cellStyle name="Normal 5 2 5 4" xfId="17553" xr:uid="{FD152016-D41A-4858-90B0-C912D0DF08EC}"/>
    <cellStyle name="Normal 5 2 5_Volatility" xfId="17554" xr:uid="{0EA79435-3927-4336-ACD3-CA96504FB7F2}"/>
    <cellStyle name="Normal 5 2 6" xfId="17555" xr:uid="{E55F6A20-0E1F-4D05-8F98-2ADEA12BA27A}"/>
    <cellStyle name="Normal 5 2 6 2" xfId="17556" xr:uid="{602F6CF3-3E3A-4658-BF25-087E58946CD7}"/>
    <cellStyle name="Normal 5 2 6 2 2" xfId="17557" xr:uid="{429CBB1A-2954-4098-99B8-81F9B707BA33}"/>
    <cellStyle name="Normal 5 2 6 3" xfId="17558" xr:uid="{9FC349EF-3EA9-4036-AE24-966FFF2FCE19}"/>
    <cellStyle name="Normal 5 2 6_Volatility" xfId="17559" xr:uid="{36506B78-9D5B-484D-8764-81C891016120}"/>
    <cellStyle name="Normal 5 2 7" xfId="17560" xr:uid="{AF5656F8-5B47-4BF6-A4DE-18CBF5711E3A}"/>
    <cellStyle name="Normal 5 2 7 2" xfId="17561" xr:uid="{DFB36600-DDB2-426F-8368-1AA20DC91F79}"/>
    <cellStyle name="Normal 5 2 8" xfId="17562" xr:uid="{F129C89C-0644-458B-B6D8-05780B747F05}"/>
    <cellStyle name="Normal 5 2 9" xfId="17563" xr:uid="{A59992AC-074B-4602-840A-E777811EB8E4}"/>
    <cellStyle name="Normal 5 2_Summary_Gap_Balance_exNIB" xfId="17564" xr:uid="{E6F36B0E-3BD9-4F16-BCC8-0F969D2FCF9E}"/>
    <cellStyle name="Normal 5 3" xfId="17565" xr:uid="{B397ECA5-6A32-46C1-8BFB-F32F146A5A0E}"/>
    <cellStyle name="Normal 5 3 2" xfId="17566" xr:uid="{898D6C51-F4E5-49EE-B14F-F580D6795A25}"/>
    <cellStyle name="Normal 5 3 2 2" xfId="17567" xr:uid="{C6031587-ABF2-4CD4-BE2F-2D4617BF4E74}"/>
    <cellStyle name="Normal 5 3 2 2 2" xfId="17568" xr:uid="{3F1538FC-2EB4-468E-879A-E798E6421ED9}"/>
    <cellStyle name="Normal 5 3 2 2 2 2" xfId="17569" xr:uid="{DA17DFEC-6E7E-4D78-BB39-77571BDF29BD}"/>
    <cellStyle name="Normal 5 3 2 2 2 2 2" xfId="17570" xr:uid="{3A9FAF41-F4B7-43CE-8577-EA2BE9037A84}"/>
    <cellStyle name="Normal 5 3 2 2 2 2 2 2" xfId="17571" xr:uid="{261F9BB4-852E-4BDF-85F6-40E865F40E5D}"/>
    <cellStyle name="Normal 5 3 2 2 2 2 3" xfId="17572" xr:uid="{5ADB2F41-6E9F-4164-A25C-AC4AE7D0D794}"/>
    <cellStyle name="Normal 5 3 2 2 2 2_Volatility" xfId="17573" xr:uid="{8F49BA97-7C7E-451E-9237-5E84E42CEDCE}"/>
    <cellStyle name="Normal 5 3 2 2 2 3" xfId="17574" xr:uid="{5D784CBA-BD1C-4F87-A8CF-0DEE35A94853}"/>
    <cellStyle name="Normal 5 3 2 2 2 3 2" xfId="17575" xr:uid="{E689822B-7CA4-4411-9FA8-23977680AA83}"/>
    <cellStyle name="Normal 5 3 2 2 2 4" xfId="17576" xr:uid="{28222286-1085-4E64-95E1-BD8EC00B4460}"/>
    <cellStyle name="Normal 5 3 2 2 2_Volatility" xfId="17577" xr:uid="{65CB2CDA-4E4E-48DC-9FF9-69438CF1515C}"/>
    <cellStyle name="Normal 5 3 2 2 3" xfId="17578" xr:uid="{B34B1E62-15CA-45E1-A645-501C339BB02E}"/>
    <cellStyle name="Normal 5 3 2 2 3 2" xfId="17579" xr:uid="{DF3332BD-D21C-4481-91FB-416BCCD87601}"/>
    <cellStyle name="Normal 5 3 2 2 3 2 2" xfId="17580" xr:uid="{2E698C3F-DDFA-4107-8907-62F7BFB52900}"/>
    <cellStyle name="Normal 5 3 2 2 3 3" xfId="17581" xr:uid="{BE318650-893B-4380-BBDE-29D0BED20C9E}"/>
    <cellStyle name="Normal 5 3 2 2 3_Volatility" xfId="17582" xr:uid="{44FC2FBE-B497-4839-9ED3-2ED490E85B2E}"/>
    <cellStyle name="Normal 5 3 2 2 4" xfId="17583" xr:uid="{36CD9BE3-E874-4E2B-B05A-0873B52C7EC7}"/>
    <cellStyle name="Normal 5 3 2 2 4 2" xfId="17584" xr:uid="{CF84A7F7-297C-436E-BF67-BD22AA868A57}"/>
    <cellStyle name="Normal 5 3 2 2 5" xfId="17585" xr:uid="{46BDF62B-04D7-4077-8714-C6159DD66AEE}"/>
    <cellStyle name="Normal 5 3 2 2_Volatility" xfId="17586" xr:uid="{64A0A059-4856-4BBD-8549-08D266C5D0FE}"/>
    <cellStyle name="Normal 5 3 2 3" xfId="17587" xr:uid="{C0E710F8-4F9D-425C-9FC9-5795DE7D78A9}"/>
    <cellStyle name="Normal 5 3 2 3 2" xfId="17588" xr:uid="{28AD3353-175B-419A-AE15-9521A4E9B7EC}"/>
    <cellStyle name="Normal 5 3 2 3 2 2" xfId="17589" xr:uid="{AE741E01-79D5-4F49-8F12-2C22B7234B69}"/>
    <cellStyle name="Normal 5 3 2 3 2 2 2" xfId="17590" xr:uid="{5CB145F5-A011-4C98-8505-F9A0BECB3C88}"/>
    <cellStyle name="Normal 5 3 2 3 2 3" xfId="17591" xr:uid="{EECB445D-0339-4E55-B8AF-D4CDF70F567E}"/>
    <cellStyle name="Normal 5 3 2 3 2_Volatility" xfId="17592" xr:uid="{FC001220-F2DD-4BDA-BA76-E937AC55F756}"/>
    <cellStyle name="Normal 5 3 2 3 3" xfId="17593" xr:uid="{8B194280-5A80-4299-869F-F17895EB52FC}"/>
    <cellStyle name="Normal 5 3 2 3 3 2" xfId="17594" xr:uid="{B3845005-C23C-4C1E-AD3B-61BFBF971371}"/>
    <cellStyle name="Normal 5 3 2 3 4" xfId="17595" xr:uid="{1CD1131C-9D47-4DB0-985C-076B66F1108D}"/>
    <cellStyle name="Normal 5 3 2 3_Volatility" xfId="17596" xr:uid="{98A8E190-E680-496C-B2B6-C0BE14D875F9}"/>
    <cellStyle name="Normal 5 3 2 4" xfId="17597" xr:uid="{D4EEED43-F8B2-4EDB-97F1-B113BCA7BC16}"/>
    <cellStyle name="Normal 5 3 2 4 2" xfId="17598" xr:uid="{E8F513BE-7058-454D-914B-2502A14F1B38}"/>
    <cellStyle name="Normal 5 3 2 4 2 2" xfId="17599" xr:uid="{F3A904E7-B9B3-41EC-9BA4-73769151D298}"/>
    <cellStyle name="Normal 5 3 2 4 3" xfId="17600" xr:uid="{D469B68A-078B-4824-ADA8-2C2FA11A3D89}"/>
    <cellStyle name="Normal 5 3 2 4_Volatility" xfId="17601" xr:uid="{F93628EE-8B87-452A-92D6-490450C1BB99}"/>
    <cellStyle name="Normal 5 3 2 5" xfId="17602" xr:uid="{E74776CB-EF8D-47C7-81E9-DE65BBA70F67}"/>
    <cellStyle name="Normal 5 3 2 5 2" xfId="17603" xr:uid="{AFD8A2CB-C3C0-4B18-8F32-A94764C45F69}"/>
    <cellStyle name="Normal 5 3 2 6" xfId="17604" xr:uid="{78D5F1AA-2A6E-4566-90E2-2A71DFD0AE6A}"/>
    <cellStyle name="Normal 5 3 2 7" xfId="17605" xr:uid="{BCEA1F70-B153-41D2-B86F-C95B39D251BC}"/>
    <cellStyle name="Normal 5 3 2_Summary_Gap_Balance_exNIB" xfId="17606" xr:uid="{CD3643B9-074B-4132-9388-883FF4905DCF}"/>
    <cellStyle name="Normal 5 3 3" xfId="17607" xr:uid="{710B6DE4-E5E1-452A-9ECE-7B28A4DE4C14}"/>
    <cellStyle name="Normal 5 3 3 2" xfId="17608" xr:uid="{4F1445FD-BCFC-4512-B8DE-DE845DA70383}"/>
    <cellStyle name="Normal 5 3 3 2 2" xfId="17609" xr:uid="{A8B9822A-BB3E-4DDF-A41C-7A04E929FA37}"/>
    <cellStyle name="Normal 5 3 3 2 2 2" xfId="17610" xr:uid="{CBE28D59-9162-4D5D-8572-7B920A5B9651}"/>
    <cellStyle name="Normal 5 3 3 2 2 2 2" xfId="17611" xr:uid="{AAF5B818-E1EF-49B9-946F-4BF49D243B19}"/>
    <cellStyle name="Normal 5 3 3 2 2 3" xfId="17612" xr:uid="{3FF16870-149B-465D-AB10-F830723C8AC6}"/>
    <cellStyle name="Normal 5 3 3 2 2_Volatility" xfId="17613" xr:uid="{4472A828-7187-4FD5-902C-29B8653AC2D2}"/>
    <cellStyle name="Normal 5 3 3 2 3" xfId="17614" xr:uid="{2BC08130-45FA-40A1-8396-CB30AD025189}"/>
    <cellStyle name="Normal 5 3 3 2 3 2" xfId="17615" xr:uid="{F49DDBC8-9A18-4BF8-8389-E42E0AC180A6}"/>
    <cellStyle name="Normal 5 3 3 2 4" xfId="17616" xr:uid="{9378AC10-F8C5-4476-8BA2-D65A37EAF68F}"/>
    <cellStyle name="Normal 5 3 3 2_Volatility" xfId="17617" xr:uid="{F1A6C2CB-33CC-46A3-9917-12ED7FA66689}"/>
    <cellStyle name="Normal 5 3 3 3" xfId="17618" xr:uid="{88D870B7-E997-491E-A7B9-0E92E92BDCE4}"/>
    <cellStyle name="Normal 5 3 3 3 2" xfId="17619" xr:uid="{7FE94C70-B5B1-4476-B3AC-73EFC6177C9A}"/>
    <cellStyle name="Normal 5 3 3 3 2 2" xfId="17620" xr:uid="{3AC3F4C8-4B2A-453D-A309-BFBDFB06B260}"/>
    <cellStyle name="Normal 5 3 3 3 3" xfId="17621" xr:uid="{D3EA99A6-9A3B-496B-B036-CA13DED74096}"/>
    <cellStyle name="Normal 5 3 3 3_Volatility" xfId="17622" xr:uid="{3BE287B7-1D63-4891-83CC-19FC2A9CB981}"/>
    <cellStyle name="Normal 5 3 3 4" xfId="17623" xr:uid="{5104BA84-9B60-4523-8393-F16DDAC45916}"/>
    <cellStyle name="Normal 5 3 3 4 2" xfId="17624" xr:uid="{110B0E8A-3497-4B51-91C1-9DFD5C697BC2}"/>
    <cellStyle name="Normal 5 3 3 5" xfId="17625" xr:uid="{18DADFC1-CC78-4C07-BC0A-8B3A55C64B6B}"/>
    <cellStyle name="Normal 5 3 3_Volatility" xfId="17626" xr:uid="{5E2DE972-52D5-4A7E-AC30-0FC068F6D712}"/>
    <cellStyle name="Normal 5 3 4" xfId="17627" xr:uid="{AFDC3A96-F059-40DF-B11B-4C41CFB70560}"/>
    <cellStyle name="Normal 5 3 4 2" xfId="17628" xr:uid="{7B662722-8015-4F42-AC44-6336DEA0E921}"/>
    <cellStyle name="Normal 5 3 4 2 2" xfId="17629" xr:uid="{590A0F52-C930-47C4-99E7-8BA6DBF2FF11}"/>
    <cellStyle name="Normal 5 3 4 2 2 2" xfId="17630" xr:uid="{FCEAA485-676F-4382-8465-9B28E8F4233F}"/>
    <cellStyle name="Normal 5 3 4 2 3" xfId="17631" xr:uid="{77E16DB7-E079-4BD9-BF78-59EA3DEA26D1}"/>
    <cellStyle name="Normal 5 3 4 2_Volatility" xfId="17632" xr:uid="{17F0A644-D911-4950-B233-7145F7C7439D}"/>
    <cellStyle name="Normal 5 3 4 3" xfId="17633" xr:uid="{E2B29EF4-4410-4F04-B56C-379138730487}"/>
    <cellStyle name="Normal 5 3 4 3 2" xfId="17634" xr:uid="{DD0EF059-BC93-41DB-A1B7-726A2FF34805}"/>
    <cellStyle name="Normal 5 3 4 4" xfId="17635" xr:uid="{C3843859-576E-4B25-B4D2-720DCEAF07B8}"/>
    <cellStyle name="Normal 5 3 4_Volatility" xfId="17636" xr:uid="{6CC9709C-C6A1-4E9B-90AA-079C0C36CFED}"/>
    <cellStyle name="Normal 5 3 5" xfId="17637" xr:uid="{1482FAFB-7EE6-45D8-8513-22CD10D70064}"/>
    <cellStyle name="Normal 5 3 5 2" xfId="17638" xr:uid="{4BB26C99-9EA3-4A65-A3D7-1E93A288BA73}"/>
    <cellStyle name="Normal 5 3 5 2 2" xfId="17639" xr:uid="{FC219141-C6BC-44A0-8A68-702FDD72D509}"/>
    <cellStyle name="Normal 5 3 5 3" xfId="17640" xr:uid="{8AC3230C-0BFA-4A98-9394-8CA8B5183984}"/>
    <cellStyle name="Normal 5 3 5_Volatility" xfId="17641" xr:uid="{3E00033E-C968-4718-AD07-687380D63779}"/>
    <cellStyle name="Normal 5 3 6" xfId="17642" xr:uid="{1D19023E-09FC-494B-9333-C05605E535FD}"/>
    <cellStyle name="Normal 5 3 6 2" xfId="17643" xr:uid="{A101FD5E-A353-4348-B4A1-12145BBFFD79}"/>
    <cellStyle name="Normal 5 3 7" xfId="17644" xr:uid="{8E92BF58-E686-44E6-AB87-35A7AE6D16C6}"/>
    <cellStyle name="Normal 5 3 8" xfId="17645" xr:uid="{961A2BF4-C54C-4400-86D5-2FE0100CCFC3}"/>
    <cellStyle name="Normal 5 3_Summary_Gap_Balance_exNIB" xfId="17646" xr:uid="{3AF9AA0E-52D5-44AD-8D3D-E2BEED95417F}"/>
    <cellStyle name="Normal 5 4" xfId="17647" xr:uid="{C322CB69-C380-4A21-A041-EE4E598B6377}"/>
    <cellStyle name="Normal 5 4 2" xfId="17648" xr:uid="{256097DB-54D0-407E-BDE7-E18555F00384}"/>
    <cellStyle name="Normal 5 4 2 2" xfId="17649" xr:uid="{B1361D8F-1621-4DB2-A460-03EDAA56B8F2}"/>
    <cellStyle name="Normal 5 4 2 2 2" xfId="17650" xr:uid="{FEA07671-BD7E-4377-9F7D-4F630C0DE525}"/>
    <cellStyle name="Normal 5 4 2 2 2 2" xfId="17651" xr:uid="{FDFD1952-B41D-4C47-B81C-EDD4051739C1}"/>
    <cellStyle name="Normal 5 4 2 2 2 2 2" xfId="17652" xr:uid="{1A2CCF15-46A3-4AAC-8E38-7FF679941FE8}"/>
    <cellStyle name="Normal 5 4 2 2 2 3" xfId="17653" xr:uid="{B7705632-B72C-4BF3-9BD2-DF0E53F07CAC}"/>
    <cellStyle name="Normal 5 4 2 2 2_Volatility" xfId="17654" xr:uid="{B944CF3C-0C6B-4AB6-9BED-C23ECE98C205}"/>
    <cellStyle name="Normal 5 4 2 2 3" xfId="17655" xr:uid="{7B0BD3D8-98C1-484A-AFE3-D1B9AA7536FE}"/>
    <cellStyle name="Normal 5 4 2 2 3 2" xfId="17656" xr:uid="{686FA556-7199-4C8A-BBCE-6A20491BEEDA}"/>
    <cellStyle name="Normal 5 4 2 2 4" xfId="17657" xr:uid="{A73F2966-59FD-4BDE-A49B-49FCD936378C}"/>
    <cellStyle name="Normal 5 4 2 2_Volatility" xfId="17658" xr:uid="{9F600454-69BC-4753-86AF-D72A09848C40}"/>
    <cellStyle name="Normal 5 4 2 3" xfId="17659" xr:uid="{27A75864-5310-4544-AE3B-4705D2A360A0}"/>
    <cellStyle name="Normal 5 4 2 3 2" xfId="17660" xr:uid="{C7C3EC5B-78B3-4F67-8958-5E61FE94A8BA}"/>
    <cellStyle name="Normal 5 4 2 3 2 2" xfId="17661" xr:uid="{9D3B08D1-E87A-4D34-BF41-95B7467ED4DF}"/>
    <cellStyle name="Normal 5 4 2 3 3" xfId="17662" xr:uid="{EE9A38BE-4082-4E85-AB9D-9EF147A889B8}"/>
    <cellStyle name="Normal 5 4 2 3_Volatility" xfId="17663" xr:uid="{777C4C46-778F-4D52-8ACD-DC6B62CFFE76}"/>
    <cellStyle name="Normal 5 4 2 4" xfId="17664" xr:uid="{EECBBC38-CFF5-4402-A00E-B180B70601DC}"/>
    <cellStyle name="Normal 5 4 2 4 2" xfId="17665" xr:uid="{C97F9EB7-D422-4A41-BEBC-90E83D89437E}"/>
    <cellStyle name="Normal 5 4 2 5" xfId="17666" xr:uid="{7DCCBC66-A65B-4777-8669-D929B2D7845A}"/>
    <cellStyle name="Normal 5 4 2 6" xfId="17667" xr:uid="{7DA436DE-2230-4F09-9AE8-5B1DA8A5F3D1}"/>
    <cellStyle name="Normal 5 4 2_Summary_Gap_Balance_exNIB" xfId="17668" xr:uid="{DEBE8A95-C6C6-43D0-9A15-E2AB45B7E484}"/>
    <cellStyle name="Normal 5 4 3" xfId="17669" xr:uid="{85C60FA6-A139-4438-AE24-B857803C6566}"/>
    <cellStyle name="Normal 5 4 3 2" xfId="17670" xr:uid="{B760256A-7276-4750-BD8B-9E274C999000}"/>
    <cellStyle name="Normal 5 4 3 2 2" xfId="17671" xr:uid="{CF130887-697C-447C-875C-480DFF52BDFC}"/>
    <cellStyle name="Normal 5 4 3 2 2 2" xfId="17672" xr:uid="{9BF90F1E-34F5-41DF-9BD8-EFA7C6463E62}"/>
    <cellStyle name="Normal 5 4 3 2 3" xfId="17673" xr:uid="{346BB241-EA18-48EB-A1E6-01D6354DDFED}"/>
    <cellStyle name="Normal 5 4 3 2_Volatility" xfId="17674" xr:uid="{2D1F1F89-9AD1-47C8-AB86-EECC1D56FA05}"/>
    <cellStyle name="Normal 5 4 3 3" xfId="17675" xr:uid="{F5D6C224-0DB8-4C98-BB52-73EBC9AB5187}"/>
    <cellStyle name="Normal 5 4 3 3 2" xfId="17676" xr:uid="{294BEEDD-BD2F-4CF7-A63D-AEFD64A90B57}"/>
    <cellStyle name="Normal 5 4 3 4" xfId="17677" xr:uid="{BB716130-3BF2-4CD5-96B7-FA7A8ADF34F6}"/>
    <cellStyle name="Normal 5 4 3_Volatility" xfId="17678" xr:uid="{E70F256A-191C-4CA4-9DF7-B38A961DD28F}"/>
    <cellStyle name="Normal 5 4 4" xfId="17679" xr:uid="{38D21D76-149E-42CB-B864-C390F97F0B7F}"/>
    <cellStyle name="Normal 5 4 4 2" xfId="17680" xr:uid="{C26933A2-02F4-4871-B0EF-E0DC7F372E74}"/>
    <cellStyle name="Normal 5 4 4 2 2" xfId="17681" xr:uid="{1E9A68D2-CF38-4059-9608-415053DBCD93}"/>
    <cellStyle name="Normal 5 4 4 3" xfId="17682" xr:uid="{197161FB-EFEF-480A-885D-B20390FC9333}"/>
    <cellStyle name="Normal 5 4 4_Volatility" xfId="17683" xr:uid="{FC9DCA67-8E50-451E-9C50-F9204F45D32B}"/>
    <cellStyle name="Normal 5 4 5" xfId="17684" xr:uid="{3C97F280-C54F-426B-87D9-703AD43DA0D6}"/>
    <cellStyle name="Normal 5 4 5 2" xfId="17685" xr:uid="{745EFD55-8293-44F4-AFE5-F0704F2B759A}"/>
    <cellStyle name="Normal 5 4 6" xfId="17686" xr:uid="{6A93B492-5BD8-4F05-BEA6-2C6B45441906}"/>
    <cellStyle name="Normal 5 4 7" xfId="17687" xr:uid="{76BE2AC5-BFF1-4A87-A7B4-454D994A48FA}"/>
    <cellStyle name="Normal 5 4_Summary_Gap_Balance_exNIB" xfId="17688" xr:uid="{1F6EDABF-462A-4DB6-955A-21F2A9AC073B}"/>
    <cellStyle name="Normal 5 5" xfId="17689" xr:uid="{ED4331CF-B873-4018-99FD-954286EE36C7}"/>
    <cellStyle name="Normal 5 5 2" xfId="17690" xr:uid="{E2607906-6940-463F-AE4A-E979CEFFD63C}"/>
    <cellStyle name="Normal 5 5 2 2" xfId="17691" xr:uid="{6F714C19-88D5-4962-AACF-F83C6DB15869}"/>
    <cellStyle name="Normal 5 5 2 2 2" xfId="17692" xr:uid="{3082647E-BA79-4FF9-8FD6-33B68A0FDD86}"/>
    <cellStyle name="Normal 5 5 2 2 2 2" xfId="17693" xr:uid="{9920A3A8-148D-418C-B93A-E25C6E5817F5}"/>
    <cellStyle name="Normal 5 5 2 2 3" xfId="17694" xr:uid="{914C829E-5117-4B36-8F40-958B3A3161B5}"/>
    <cellStyle name="Normal 5 5 2 2_Volatility" xfId="17695" xr:uid="{14839842-65CB-4539-9BA1-0C5DD67FC0E8}"/>
    <cellStyle name="Normal 5 5 2 3" xfId="17696" xr:uid="{415F0074-4F99-4DC8-8A9A-05C53A5AD67E}"/>
    <cellStyle name="Normal 5 5 2 3 2" xfId="17697" xr:uid="{61AAB6D9-42FA-4479-B3FB-F112685C2380}"/>
    <cellStyle name="Normal 5 5 2 4" xfId="17698" xr:uid="{1AB4A126-2E3B-4E66-9FD9-9A47F2C70B5B}"/>
    <cellStyle name="Normal 5 5 2 5" xfId="17699" xr:uid="{51D32449-BEFC-4A5C-BFA2-42C9ECA2476B}"/>
    <cellStyle name="Normal 5 5 2_Summary_Gap_Balance_exNIB" xfId="17700" xr:uid="{91C282CF-4A05-401E-A82D-DF7F02B22BA6}"/>
    <cellStyle name="Normal 5 5 3" xfId="17701" xr:uid="{2B1047B3-6823-4A9C-A28F-4D17542065E6}"/>
    <cellStyle name="Normal 5 5 3 2" xfId="17702" xr:uid="{9FB6ED9E-96DB-4606-AE5E-7BD4E5C2DDFA}"/>
    <cellStyle name="Normal 5 5 3 2 2" xfId="17703" xr:uid="{169703E7-5B17-449D-85E0-BAECA1CC7A1A}"/>
    <cellStyle name="Normal 5 5 3 3" xfId="17704" xr:uid="{6FD62980-7064-4D2B-B523-A9449414BE98}"/>
    <cellStyle name="Normal 5 5 3_Volatility" xfId="17705" xr:uid="{EB2348C2-A503-4F8A-9A0B-EEDF254C5E75}"/>
    <cellStyle name="Normal 5 5 4" xfId="17706" xr:uid="{49AD4910-2E49-4046-BCD6-C219440548DA}"/>
    <cellStyle name="Normal 5 5 4 2" xfId="17707" xr:uid="{714FB32F-EFDC-45D9-A741-B3A1C19EA7F4}"/>
    <cellStyle name="Normal 5 5 5" xfId="17708" xr:uid="{DB7F224B-5D6F-40A0-A805-485802F6B843}"/>
    <cellStyle name="Normal 5 5 6" xfId="17709" xr:uid="{79DAAD0E-6CAE-4774-89FF-420CC594E92F}"/>
    <cellStyle name="Normal 5 5_Summary_Gap_Balance_exNIB" xfId="17710" xr:uid="{AB8FA39A-23FF-4B20-AFD8-6E0BC5D6D8C6}"/>
    <cellStyle name="Normal 5 6" xfId="17711" xr:uid="{B338AF9C-A71E-4346-ABE3-FFEA42B38A47}"/>
    <cellStyle name="Normal 5 6 2" xfId="17712" xr:uid="{FE066594-B8FF-462C-8E62-F26E29CBB552}"/>
    <cellStyle name="Normal 5 6 2 2" xfId="17713" xr:uid="{E9B312FA-5595-4117-B568-080192553B91}"/>
    <cellStyle name="Normal 5 6 2 2 2" xfId="17714" xr:uid="{C26CF9BB-E99E-4FF7-BB68-398C430448EE}"/>
    <cellStyle name="Normal 5 6 2 3" xfId="17715" xr:uid="{C5EAD382-7270-4238-AC30-381A28D006C6}"/>
    <cellStyle name="Normal 5 6 2 4" xfId="17716" xr:uid="{965BBA3A-7676-42E2-B2A5-815EB4F142B3}"/>
    <cellStyle name="Normal 5 6 2_Summary_Gap_Balance_exNIB" xfId="17717" xr:uid="{99C87550-3005-4AC7-A1D4-FC5B92371278}"/>
    <cellStyle name="Normal 5 6 3" xfId="17718" xr:uid="{F33D9C0E-C26C-4539-AF2D-1EEFDB562BE6}"/>
    <cellStyle name="Normal 5 6 3 2" xfId="17719" xr:uid="{96590BF7-022A-4250-B1E6-61FFE65C4C1D}"/>
    <cellStyle name="Normal 5 6 4" xfId="17720" xr:uid="{B0F2385E-BAA8-463B-B735-0602930BDC0A}"/>
    <cellStyle name="Normal 5 6 5" xfId="17721" xr:uid="{BED249FC-A037-4A53-97C2-7E2D9EAADCA1}"/>
    <cellStyle name="Normal 5 6_Summary_Gap_Balance_exNIB" xfId="17722" xr:uid="{2AAFE009-67FC-4E98-8908-7FD8CEDD3BED}"/>
    <cellStyle name="Normal 5 7" xfId="17723" xr:uid="{46A478C8-7AB5-4F29-A6BB-7B949DCDFC5C}"/>
    <cellStyle name="Normal 5 7 2" xfId="17724" xr:uid="{E3A76E6D-EC7B-4320-A4B9-2465E6593BC1}"/>
    <cellStyle name="Normal 5 7 2 2" xfId="17725" xr:uid="{2C09EAE9-A860-4C46-8A4B-F304C5E081B6}"/>
    <cellStyle name="Normal 5 7 2 3" xfId="17726" xr:uid="{153F1D30-9AD4-4B1D-B4CC-68E88E5A1A78}"/>
    <cellStyle name="Normal 5 7 2_Summary_Gap_Balance_exNIB" xfId="17727" xr:uid="{CEEA5DEB-453D-445E-BDDC-BBFAEB167059}"/>
    <cellStyle name="Normal 5 7 3" xfId="17728" xr:uid="{36D4571A-FE72-4EFC-A2A8-AE05244197E0}"/>
    <cellStyle name="Normal 5 7 4" xfId="17729" xr:uid="{A5D2A27B-C2B6-4195-B405-EB3D89DD4CC2}"/>
    <cellStyle name="Normal 5 7_Summary_Gap_Balance_exNIB" xfId="17730" xr:uid="{02583D26-5A27-4A35-99E5-0BCECB10743C}"/>
    <cellStyle name="Normal 5 8" xfId="17731" xr:uid="{83E2DC48-FFC3-4702-8D2F-2FAC25606695}"/>
    <cellStyle name="Normal 5 8 2" xfId="17732" xr:uid="{D37D8A14-3B4A-46C5-AFAA-00ACDAE600A7}"/>
    <cellStyle name="Normal 5 8 3" xfId="17733" xr:uid="{91ABC0F8-6ED9-4EF4-BC1F-DE8FAF56D1F3}"/>
    <cellStyle name="Normal 5 8 4" xfId="17734" xr:uid="{B590B22B-B76E-4F27-8194-5810093D36C4}"/>
    <cellStyle name="Normal 5 8_Summary_Gap_Balance_exNIB" xfId="17735" xr:uid="{570FAB07-884C-4649-996B-6A26C54493DC}"/>
    <cellStyle name="Normal 5 9" xfId="17736" xr:uid="{E17676D7-EA8B-4828-90EA-9DAFF3D4DD90}"/>
    <cellStyle name="Normal 5 9 2" xfId="17737" xr:uid="{A77DAF96-D69F-4A5D-9F10-762FE664929D}"/>
    <cellStyle name="Normal 5 9 3" xfId="17738" xr:uid="{4513F343-4FE3-4B85-8DBD-C4970237EF77}"/>
    <cellStyle name="Normal 5 9 4" xfId="17739" xr:uid="{2B4D3009-2736-43FB-A18F-1D3475DE45C2}"/>
    <cellStyle name="Normal 5 9_Summary_Gap_Balance_exNIB" xfId="17740" xr:uid="{52329B26-0DC7-4C6C-829A-8536ABD97268}"/>
    <cellStyle name="Normal 5_20130128_ITS on reporting_Annex I_CA" xfId="17741" xr:uid="{16C143EA-B377-4B30-BCF2-3AF35EA5F277}"/>
    <cellStyle name="Normal 50" xfId="17742" xr:uid="{18CD3C39-4514-4E31-9B9D-70736FF7A4DE}"/>
    <cellStyle name="Normal 50 2" xfId="17743" xr:uid="{47A5DE1A-BBF7-4770-B3F7-B3CAC60F87E1}"/>
    <cellStyle name="Normal 50_Summary_Gap_Balance_exNIB" xfId="17744" xr:uid="{3762B320-C89E-4BEE-AD0C-4D129CB77146}"/>
    <cellStyle name="Normal 51" xfId="17745" xr:uid="{6E6CEB47-EC32-408F-891E-6417D85DD7CF}"/>
    <cellStyle name="Normal 51 2" xfId="17746" xr:uid="{992B027E-FFC4-4A72-B856-FD981222B46F}"/>
    <cellStyle name="Normal 51_Summary_Gap_Balance_exNIB" xfId="17747" xr:uid="{9094AC13-A87E-4DD3-B0FC-BEC75DC935E3}"/>
    <cellStyle name="Normal 52" xfId="17748" xr:uid="{468086B6-9EB2-476A-A5C3-B9D16B37F572}"/>
    <cellStyle name="Normal 52 2" xfId="17749" xr:uid="{1C7F7617-B208-46C4-AF97-90BFD6B38BA4}"/>
    <cellStyle name="Normal 52_Volatility" xfId="17750" xr:uid="{05526AD9-E9CA-4346-B897-818689BA46A0}"/>
    <cellStyle name="Normal 53" xfId="17751" xr:uid="{80B932F1-80E7-43DD-BE9A-90DBC87A3F29}"/>
    <cellStyle name="Normal 53 2" xfId="17752" xr:uid="{790B34B3-FFFD-4232-8A80-15ADD1F124EB}"/>
    <cellStyle name="Normal 53_Summary_Gap_Balance_exNIB" xfId="17753" xr:uid="{8FC09AD3-7F9E-4CA9-B0C7-18A6DCBCB536}"/>
    <cellStyle name="Normal 54" xfId="17754" xr:uid="{3461E421-96F7-437B-B8E7-7CCB19003FBF}"/>
    <cellStyle name="Normal 54 2" xfId="17755" xr:uid="{E8944454-BA0C-423E-802B-533ADF5870BA}"/>
    <cellStyle name="Normal 54_Summary_Gap_Balance_exNIB" xfId="17756" xr:uid="{E4456D1E-01E0-4659-96C1-87816A6C3BE7}"/>
    <cellStyle name="Normal 55" xfId="17757" xr:uid="{CFCE41FC-5A88-4DFD-B9A3-8AB102071382}"/>
    <cellStyle name="Normal 55 2" xfId="17758" xr:uid="{B5906C4A-7559-4D0A-957A-750EDB432F39}"/>
    <cellStyle name="Normal 55_Summary_Gap_Balance_exNIB" xfId="17759" xr:uid="{56E8BF13-6CCA-4D48-A014-53DCCB1EBBD2}"/>
    <cellStyle name="Normal 56" xfId="17760" xr:uid="{48F9868E-72B0-4AE5-8D3F-08F9629327EA}"/>
    <cellStyle name="Normal 56 2" xfId="17761" xr:uid="{93107242-0A9B-49B0-954E-10C695C00CFF}"/>
    <cellStyle name="Normal 56_Summary_Gap_Balance_exNIB" xfId="17762" xr:uid="{B3B07188-D79F-4130-9178-A5313C84534E}"/>
    <cellStyle name="Normal 57" xfId="17763" xr:uid="{E6F7C88A-0EFE-453B-8FBD-6449173971B7}"/>
    <cellStyle name="Normal 57 2" xfId="17764" xr:uid="{F957AA3C-870F-4109-B74A-6749C6090629}"/>
    <cellStyle name="Normal 57_Summary_Gap_Balance_exNIB" xfId="17765" xr:uid="{9199BE24-BED9-484B-BD0A-44997C4827CB}"/>
    <cellStyle name="Normal 58" xfId="17766" xr:uid="{DA964461-95EE-45E9-8D3F-75A707B6E2FA}"/>
    <cellStyle name="Normal 58 2" xfId="17767" xr:uid="{B2DF18AA-C243-495C-87CB-7D07CDC74433}"/>
    <cellStyle name="Normal 58_Summary_Gap_Balance_exNIB" xfId="17768" xr:uid="{34270592-3B47-4166-8649-97B56F2DF1E2}"/>
    <cellStyle name="Normal 59" xfId="17769" xr:uid="{AA82DA98-4729-42C6-9EF4-CA3EE54238E6}"/>
    <cellStyle name="Normal 59 2" xfId="17770" xr:uid="{ED931907-6ADE-4A30-97C9-400EC9C365B1}"/>
    <cellStyle name="Normal 59_Summary_Gap_Balance_exNIB" xfId="17771" xr:uid="{84608DF3-7A93-43AD-8584-A7D9EC02D9A8}"/>
    <cellStyle name="Normal 6" xfId="17772" xr:uid="{E033C947-FEF8-465A-B61D-C2B1FA702AC8}"/>
    <cellStyle name="Normal 6 10" xfId="17773" xr:uid="{6504320B-C115-4C71-8CA0-C31B69C97748}"/>
    <cellStyle name="Normal 6 10 2" xfId="17774" xr:uid="{C056E958-00B1-4BFF-812A-A493AE6F425E}"/>
    <cellStyle name="Normal 6 10_CAD-L.C." xfId="17775" xr:uid="{B529A3E2-440F-4EEF-834F-D2719E2FDC36}"/>
    <cellStyle name="Normal 6 11" xfId="17776" xr:uid="{EFF9EAEF-3078-4637-9FE4-20414A65FE6D}"/>
    <cellStyle name="Normal 6 11 2" xfId="17777" xr:uid="{3E568163-CF29-4B66-9182-F590C194CA77}"/>
    <cellStyle name="Normal 6 11_CAD-L.C." xfId="17778" xr:uid="{780E1AB2-1D93-40A2-B14A-BB60D2383E87}"/>
    <cellStyle name="Normal 6 12" xfId="17779" xr:uid="{EC5508A0-C434-4602-B94A-EC2AF662FC01}"/>
    <cellStyle name="Normal 6 12 2" xfId="17780" xr:uid="{54E0F97F-C9A1-449D-851B-1CD27234BDE9}"/>
    <cellStyle name="Normal 6 12_Summary_Gap_Balance_exNIB" xfId="17781" xr:uid="{97E3A6E5-EC87-4AA7-9672-7C85ACE76FD4}"/>
    <cellStyle name="Normal 6 13" xfId="17782" xr:uid="{DFDBA6FE-A4BB-402F-A5CD-8C2DC8E8B195}"/>
    <cellStyle name="Normal 6 13 2" xfId="17783" xr:uid="{DFB85B3C-DCE8-4A4C-A8F7-E58233F49EC8}"/>
    <cellStyle name="Normal 6 13_Summary_Gap_Balance_exNIB" xfId="17784" xr:uid="{3EC749A8-F928-4600-8A00-577DF62E3AFB}"/>
    <cellStyle name="Normal 6 14" xfId="17785" xr:uid="{1FB2F41F-04A0-40C4-AD3A-8CE6AF102C53}"/>
    <cellStyle name="Normal 6 15" xfId="17786" xr:uid="{83393ED8-F0C9-4D18-BB91-DCC90A05B01E}"/>
    <cellStyle name="Normal 6 2" xfId="17787" xr:uid="{FFD864AC-AEBE-41D3-913A-BC404D8CA9EC}"/>
    <cellStyle name="Normal 6 2 2" xfId="17788" xr:uid="{E965C9AA-A902-4C52-A159-B9B0CD0F70C2}"/>
    <cellStyle name="Normal 6 2 2 2" xfId="17789" xr:uid="{B41F93B0-DAAE-4785-AF12-78B6CFE68C11}"/>
    <cellStyle name="Normal 6 2 2 2 2" xfId="17790" xr:uid="{7A707F6A-BABE-485C-B0E5-A6A6260155A2}"/>
    <cellStyle name="Normal 6 2 2 2_Volatility" xfId="17791" xr:uid="{DFD1BFEF-A474-4EF7-9754-ACF9182F83F6}"/>
    <cellStyle name="Normal 6 2 2 3" xfId="17792" xr:uid="{38B45B3B-09E7-4223-A8B6-B1F6CC06606D}"/>
    <cellStyle name="Normal 6 2 2_CAD-L.C." xfId="17793" xr:uid="{9C377A20-A77C-4FCF-B3B5-14D7E48D4202}"/>
    <cellStyle name="Normal 6 2 3" xfId="17794" xr:uid="{60938973-70F3-40A1-9937-5F83341A503A}"/>
    <cellStyle name="Normal 6 2 3 2" xfId="17795" xr:uid="{8BD306CA-ED1B-44A1-A359-BD7378818443}"/>
    <cellStyle name="Normal 6 2 3_CAD-L.C." xfId="17796" xr:uid="{58E98D6D-C689-4898-91D8-E3F7DC0F285C}"/>
    <cellStyle name="Normal 6 2 4" xfId="17797" xr:uid="{14496168-A2FC-440B-B99A-1DFE2408EE6E}"/>
    <cellStyle name="Normal 6 2 4 2" xfId="17798" xr:uid="{1A29EB01-C65B-4954-A750-B1686360EAFE}"/>
    <cellStyle name="Normal 6 2 4_CAD-L.C." xfId="17799" xr:uid="{9C2E590D-D86E-40EA-9611-77167E247B11}"/>
    <cellStyle name="Normal 6 2 5" xfId="17800" xr:uid="{9A56B608-CA5A-42C1-A317-6208421DBC99}"/>
    <cellStyle name="Normal 6 2 5 2" xfId="17801" xr:uid="{5E7E767F-0A96-4C3B-8AB5-41D88B9A17AB}"/>
    <cellStyle name="Normal 6 2 5_Summary_Gap_Balance_exNIB" xfId="17802" xr:uid="{EFDEF23D-DFB5-4680-86D7-D19C25D6DA20}"/>
    <cellStyle name="Normal 6 2 6" xfId="17803" xr:uid="{A0E058D1-81C4-479C-A496-CA90B90315F6}"/>
    <cellStyle name="Normal 6 2 7" xfId="17804" xr:uid="{513FDC87-FC97-45B0-AB0A-C56FD4EA6458}"/>
    <cellStyle name="Normal 6 2_CAD-L.C." xfId="17805" xr:uid="{77992C99-2C7F-443F-8853-EBD7577DA845}"/>
    <cellStyle name="Normal 6 24" xfId="17806" xr:uid="{F1104EAC-3DC9-4C89-B9FE-F8FD3CDBEA9F}"/>
    <cellStyle name="Normal 6 24 2" xfId="17807" xr:uid="{4B3A3DD4-1DB3-4886-B5B4-7DC029C912BA}"/>
    <cellStyle name="Normal 6 24 2 2" xfId="17808" xr:uid="{8052E52B-878E-4272-8BB7-936A021C6AA9}"/>
    <cellStyle name="Normal 6 24 2_Summary_Gap_Balance_exNIB" xfId="17809" xr:uid="{40EC5465-89E9-40F4-B797-31A52E87EC4B}"/>
    <cellStyle name="Normal 6 24 3" xfId="17810" xr:uid="{299006C4-CCF7-49F8-8DAD-96418BCFA451}"/>
    <cellStyle name="Normal 6 24_Summary_Gap_Balance_exNIB" xfId="17811" xr:uid="{BDD4655C-2EA7-4363-8563-F59800A99D85}"/>
    <cellStyle name="Normal 6 3" xfId="17812" xr:uid="{5DAD6261-042D-47FF-81DF-FF256D68BBD4}"/>
    <cellStyle name="Normal 6 3 2" xfId="17813" xr:uid="{6CB5A0BE-C74D-4C63-9AFE-648AF4BD55FC}"/>
    <cellStyle name="Normal 6 3 2 2" xfId="17814" xr:uid="{557CFE21-4432-4034-AF3A-AF0082B44B64}"/>
    <cellStyle name="Normal 6 3 2 2 2" xfId="17815" xr:uid="{31E4B97B-DEDA-427B-8734-E9793FAB3ACB}"/>
    <cellStyle name="Normal 6 3 2 2_Volatility" xfId="17816" xr:uid="{368A128F-A9DB-4F25-BD58-D16CCA6B9311}"/>
    <cellStyle name="Normal 6 3 2 3" xfId="17817" xr:uid="{EF2DA644-5156-45AF-A533-759D5DA95C21}"/>
    <cellStyle name="Normal 6 3 2_CAD-L.C." xfId="17818" xr:uid="{100510BC-5246-40B5-BC0B-CF0C43C0B5A7}"/>
    <cellStyle name="Normal 6 3 3" xfId="17819" xr:uid="{3076CAB9-4B10-49BD-9B16-8389448768EF}"/>
    <cellStyle name="Normal 6 3 3 2" xfId="17820" xr:uid="{92D2A63B-7867-4A65-A608-10DD4B2A5076}"/>
    <cellStyle name="Normal 6 3 3_CAD-L.C." xfId="17821" xr:uid="{0D59F022-7CD0-45F6-B802-BB3E649DEC86}"/>
    <cellStyle name="Normal 6 3 4" xfId="17822" xr:uid="{CE3DD213-99AF-4C4A-AD76-9A711829E975}"/>
    <cellStyle name="Normal 6 3 4 2" xfId="17823" xr:uid="{0B4F268D-E4D5-4BB1-968C-1F20D0DEAF97}"/>
    <cellStyle name="Normal 6 3 4_CAD-L.C." xfId="17824" xr:uid="{7776840B-31DE-4FEC-BB08-ECDB960B2248}"/>
    <cellStyle name="Normal 6 3 5" xfId="17825" xr:uid="{029CCA11-74DC-47AF-83C3-F870B6BCD24B}"/>
    <cellStyle name="Normal 6 3 6" xfId="17826" xr:uid="{D44F1C9A-9EEB-49F0-951E-FAF3411B2F53}"/>
    <cellStyle name="Normal 6 3_PL tabela" xfId="17827" xr:uid="{8B7AF3F3-8625-4E89-A4F5-E691D2314907}"/>
    <cellStyle name="Normal 6 4" xfId="17828" xr:uid="{BB5A98E5-9249-4D41-81AF-F37BCF03A633}"/>
    <cellStyle name="Normal 6 4 2" xfId="17829" xr:uid="{7310E62F-4DE2-455C-8ED9-AE1E062EA196}"/>
    <cellStyle name="Normal 6 4 2 2" xfId="17830" xr:uid="{1125F376-C1C2-47AE-B40F-D68761EB5C33}"/>
    <cellStyle name="Normal 6 4 2 2 2" xfId="17831" xr:uid="{5622F9D0-D43E-471C-8588-9FAAB63854AC}"/>
    <cellStyle name="Normal 6 4 2 2_CAD-L.C." xfId="17832" xr:uid="{E178A3B6-8586-42B8-B640-4D7656E8FAC4}"/>
    <cellStyle name="Normal 6 4 2 3" xfId="17833" xr:uid="{1C940F86-6FC9-4B3B-BDB0-CDA6B4860E99}"/>
    <cellStyle name="Normal 6 4 2 3 2" xfId="17834" xr:uid="{9C22099F-646A-4BDD-B582-BFD02D93D1D4}"/>
    <cellStyle name="Normal 6 4 2 3_CAD-L.C." xfId="17835" xr:uid="{A50B2A5E-F989-489A-9945-6940E4285D73}"/>
    <cellStyle name="Normal 6 4 2 4" xfId="17836" xr:uid="{94BB3B8E-D94E-40D2-91C5-FCAC61FD64CD}"/>
    <cellStyle name="Normal 6 4 2_CAD-L.C." xfId="17837" xr:uid="{DB778CB7-66C7-4167-8167-9E933422BA1F}"/>
    <cellStyle name="Normal 6 4 3" xfId="17838" xr:uid="{5237B8B3-9F0A-42BB-BA15-88853D8CA725}"/>
    <cellStyle name="Normal 6 4 3 2" xfId="17839" xr:uid="{11913345-4B50-4868-8284-FDC141724FB6}"/>
    <cellStyle name="Normal 6 4 3 2 2" xfId="17840" xr:uid="{0989CA75-1116-4DF3-A4C0-5B9C5090E12B}"/>
    <cellStyle name="Normal 6 4 3 2_CAD-L.C." xfId="17841" xr:uid="{EC18BCCA-11E9-4661-AE1E-D7BFBF4547A5}"/>
    <cellStyle name="Normal 6 4 3 3" xfId="17842" xr:uid="{6FDEA754-34AE-452E-82F4-0476BC1A82EB}"/>
    <cellStyle name="Normal 6 4 3 3 2" xfId="17843" xr:uid="{B6E16122-E7D7-467C-A426-97059F4A07A6}"/>
    <cellStyle name="Normal 6 4 3 3_CAD-L.C." xfId="17844" xr:uid="{527DFC93-F054-47F7-BE0E-B97387AF7AAA}"/>
    <cellStyle name="Normal 6 4 3 4" xfId="17845" xr:uid="{670B44E8-0A15-47A6-95CA-7044069F35E0}"/>
    <cellStyle name="Normal 6 4 3_CAD-L.C." xfId="17846" xr:uid="{5B2AF6D4-5B85-46A9-9A90-0C174ADF2902}"/>
    <cellStyle name="Normal 6 4 4" xfId="17847" xr:uid="{B4EAEFE0-F403-4D1D-B6E8-C3E44CA39EB3}"/>
    <cellStyle name="Normal 6 4 4 2" xfId="17848" xr:uid="{CD9276C8-46D4-4ACB-B66C-C52AEEADE97C}"/>
    <cellStyle name="Normal 6 4 4_CAD-L.C." xfId="17849" xr:uid="{A196F277-8F78-4703-87EA-BD33D51F6048}"/>
    <cellStyle name="Normal 6 4 5" xfId="17850" xr:uid="{4207DB64-BD18-4E6E-829F-9B8711F7E4EA}"/>
    <cellStyle name="Normal 6 4 5 2" xfId="17851" xr:uid="{07E6DE5B-79DE-45AF-B5BD-BA2F9BFD50C2}"/>
    <cellStyle name="Normal 6 4 5_CAD-L.C." xfId="17852" xr:uid="{E80FA4FA-EAC5-4D8B-B3BF-89937365DE81}"/>
    <cellStyle name="Normal 6 4 6" xfId="17853" xr:uid="{86484269-331C-4B35-B09A-B534EA168CC8}"/>
    <cellStyle name="Normal 6 4 6 2" xfId="17854" xr:uid="{0FCA43AC-E439-4AFA-A71C-8D2A90CC8199}"/>
    <cellStyle name="Normal 6 4 6_CAD-L.C." xfId="17855" xr:uid="{3E59D6F9-8327-44E4-B730-998DB32EF3AF}"/>
    <cellStyle name="Normal 6 4 7" xfId="17856" xr:uid="{62CE69AF-B89B-4B9C-82C3-1810AB0D85D2}"/>
    <cellStyle name="Normal 6 4 8" xfId="17857" xr:uid="{6A9D715C-0595-452B-AFA7-A3828664890F}"/>
    <cellStyle name="Normal 6 4_PL tabela" xfId="17858" xr:uid="{59377B1B-AD86-4AA6-9AD3-0149D52A4B25}"/>
    <cellStyle name="Normal 6 5" xfId="17859" xr:uid="{EC161C9E-D200-4462-853A-07DF4FBFFD8E}"/>
    <cellStyle name="Normal 6 5 2" xfId="17860" xr:uid="{702F073C-BD39-4C0E-BC85-683C50294692}"/>
    <cellStyle name="Normal 6 5_Summary_Gap_Balance_exNIB" xfId="17861" xr:uid="{938AC340-B92B-40F0-B130-2114CB2E34CC}"/>
    <cellStyle name="Normal 6 6" xfId="17862" xr:uid="{BAF2D555-C3DE-407E-B6ED-BCE654E052BE}"/>
    <cellStyle name="Normal 6 6 2" xfId="17863" xr:uid="{52D1005D-8977-4F31-B89F-4261ECFAA57B}"/>
    <cellStyle name="Normal 6 6_Summary_Gap_Balance_exNIB" xfId="17864" xr:uid="{630702C8-93BA-47B5-841A-4B30C3B50158}"/>
    <cellStyle name="Normal 6 7" xfId="17865" xr:uid="{6E5A3993-7BC6-4A21-9B5B-90134A5FBC9C}"/>
    <cellStyle name="Normal 6 7 2" xfId="17866" xr:uid="{3EFEFA94-0424-4986-BDF7-CEEF3C516435}"/>
    <cellStyle name="Normal 6 7_Summary_Gap_Balance_exNIB" xfId="17867" xr:uid="{5A2949E3-1CD6-45CC-9E0F-15F58486CD6B}"/>
    <cellStyle name="Normal 6 8" xfId="17868" xr:uid="{94D8F295-5D91-4333-98E0-C9A7C482AC85}"/>
    <cellStyle name="Normal 6 8 2" xfId="17869" xr:uid="{CD956F05-73B1-4ABA-A70A-00A3E94BFA5D}"/>
    <cellStyle name="Normal 6 8_Summary_Gap_Balance_exNIB" xfId="17870" xr:uid="{5DF4FA77-EC41-4A5C-B3EC-399E9B678C66}"/>
    <cellStyle name="Normal 6 9" xfId="17871" xr:uid="{A50753F6-CE55-4E50-A30C-B6EA8AA8F4FC}"/>
    <cellStyle name="Normal 6 9 2" xfId="17872" xr:uid="{F30C4991-4186-4A66-9156-3804B0769199}"/>
    <cellStyle name="Normal 6 9 2 2" xfId="17873" xr:uid="{40DFD225-0A85-4C9F-855A-7E7DF32F0A87}"/>
    <cellStyle name="Normal 6 9 2_CAD-L.C." xfId="17874" xr:uid="{297874AB-7C7A-4A37-982C-722F064BAAC2}"/>
    <cellStyle name="Normal 6 9 3" xfId="17875" xr:uid="{EC08B3C7-1221-406D-AFB6-532D4352C6D4}"/>
    <cellStyle name="Normal 6 9_Summary_Gap_Balance_exNIB" xfId="17876" xr:uid="{758AFF22-B7A3-4744-948A-9EC7B3F28BF0}"/>
    <cellStyle name="Normal 6_CAD-L.C." xfId="17877" xr:uid="{F8E133BF-580C-4134-9F37-9F4A3801DB08}"/>
    <cellStyle name="Normal 60" xfId="17878" xr:uid="{D5FAE6B7-B077-4645-85CB-CF51294A2D8E}"/>
    <cellStyle name="Normal 60 2" xfId="17879" xr:uid="{F42B72ED-DF14-42CE-9082-AC85CFAA5480}"/>
    <cellStyle name="Normal 60_Summary_Gap_Balance_exNIB" xfId="17880" xr:uid="{4A2450A1-7FC5-4102-91CA-F4145C6001D9}"/>
    <cellStyle name="Normal 61" xfId="17881" xr:uid="{190C05F6-0E6A-4CB2-9CB6-1D2D5D70EBBA}"/>
    <cellStyle name="Normal 61 2" xfId="17882" xr:uid="{DC07FE17-48E1-4819-A93D-2CB96B6B3898}"/>
    <cellStyle name="Normal 61_Volatility" xfId="17883" xr:uid="{E5D84869-7E9E-4B39-A5BC-A0ABFD3E5CB5}"/>
    <cellStyle name="Normal 62" xfId="17884" xr:uid="{F56AA0A4-483E-4DD8-B5B1-9378207526A4}"/>
    <cellStyle name="Normal 62 2" xfId="17885" xr:uid="{C28895F9-BA1C-44CF-B616-03F9B8A2DE3E}"/>
    <cellStyle name="Normal 62_Volatility" xfId="17886" xr:uid="{E861E343-808A-4086-BD42-C8B5B44C6B63}"/>
    <cellStyle name="Normal 63" xfId="17887" xr:uid="{A34BC155-A3F6-47F1-A6D9-66DE7B2E7470}"/>
    <cellStyle name="Normal 64" xfId="17888" xr:uid="{552A3F91-FE0B-4401-83AF-D6FC42EE8356}"/>
    <cellStyle name="Normal 65" xfId="17889" xr:uid="{17064BB8-E462-49D9-A1D8-2B6D770E728B}"/>
    <cellStyle name="Normal 66" xfId="17890" xr:uid="{C51C4D19-F7E7-4C91-9FAB-A88B1A7F5052}"/>
    <cellStyle name="Normal 67" xfId="17891" xr:uid="{263C7AC1-EFA6-423D-B65A-43FFA8097F98}"/>
    <cellStyle name="Normal 68" xfId="17892" xr:uid="{21709853-2A22-4217-BFD6-C1B97E66B56A}"/>
    <cellStyle name="Normal 7" xfId="59" xr:uid="{F2D19E6F-D1AE-41AC-B2F3-7AC7E0D0420D}"/>
    <cellStyle name="Normal 7 10" xfId="17893" xr:uid="{FA7E72F0-6AC5-4636-B420-4399F657CC3A}"/>
    <cellStyle name="Normal 7 10 2" xfId="17894" xr:uid="{0B716977-75B3-40E3-9D06-E44DF7EBD3D7}"/>
    <cellStyle name="Normal 7 10_Summary_Gap_Balance_exNIB" xfId="17895" xr:uid="{65E77810-2D66-4F1B-985E-527D7A61A224}"/>
    <cellStyle name="Normal 7 11" xfId="17896" xr:uid="{8B1BF114-AE48-4A23-BBDB-DDF9F18472A6}"/>
    <cellStyle name="Normal 7 11 2" xfId="17897" xr:uid="{66D85D9A-4FB5-4CBF-B21D-9CCF69AA01DB}"/>
    <cellStyle name="Normal 7 11_CAD-L.C." xfId="17898" xr:uid="{26C0795E-2BB2-44A1-8A5D-906027CDAC22}"/>
    <cellStyle name="Normal 7 12" xfId="17899" xr:uid="{1123558F-C22C-4240-8969-4D1D1CDE9422}"/>
    <cellStyle name="Normal 7 12 2" xfId="17900" xr:uid="{44645283-79E8-4E3A-AE22-1360EAE43D2F}"/>
    <cellStyle name="Normal 7 12_Volatility" xfId="17901" xr:uid="{FFB9F5DB-6FDF-40C0-BE4C-74AE434DC9A5}"/>
    <cellStyle name="Normal 7 13" xfId="17902" xr:uid="{0AF64B2B-E86C-4EA1-AA3C-BE8246BDCC99}"/>
    <cellStyle name="Normal 7 2" xfId="17903" xr:uid="{6F4CAD26-F0B3-48F3-AD63-3A7DC8912953}"/>
    <cellStyle name="Normal 7 2 2" xfId="17904" xr:uid="{FED2BAF4-BB97-4E1C-91A2-76CA68C6F6F0}"/>
    <cellStyle name="Normal 7 2 2 2" xfId="17905" xr:uid="{104F85FE-6449-453E-9E9F-9152450144FC}"/>
    <cellStyle name="Normal 7 2 2_Volatility" xfId="17906" xr:uid="{4CB897EA-6ECA-4ED4-A2CF-5DD7C21D4F5A}"/>
    <cellStyle name="Normal 7 2 3" xfId="17907" xr:uid="{5FF2A1C6-B426-4415-A746-F36D5085557C}"/>
    <cellStyle name="Normal 7 2 4" xfId="17908" xr:uid="{B4FECA5E-E040-4CB0-A46C-600174CF5D9B}"/>
    <cellStyle name="Normal 7 2 5" xfId="17909" xr:uid="{17DD04B4-9250-4F89-B3F6-072A77F75220}"/>
    <cellStyle name="Normal 7 2_Summary_Gap_Balance_exNIB" xfId="17910" xr:uid="{919C6366-774F-4632-97AC-F078C6D1A2B6}"/>
    <cellStyle name="Normal 7 3" xfId="17911" xr:uid="{64FA1704-C99B-4617-87D8-83AD2E13C518}"/>
    <cellStyle name="Normal 7 3 2" xfId="17912" xr:uid="{8AF6D397-BFEC-4FF6-938B-63AD9D88080D}"/>
    <cellStyle name="Normal 7 3 3" xfId="17913" xr:uid="{6FD8A51F-8F47-4991-BF61-EC50A8ACB26C}"/>
    <cellStyle name="Normal 7 3 4" xfId="17914" xr:uid="{3CDB803F-D0C2-49E6-A907-54E007226699}"/>
    <cellStyle name="Normal 7 3_Summary_Gap_Balance_exNIB" xfId="17915" xr:uid="{B8A11DED-86D4-45F5-887D-A882F6EEED86}"/>
    <cellStyle name="Normal 7 4" xfId="17916" xr:uid="{68992483-CFB3-41A3-90CE-E08A2B860928}"/>
    <cellStyle name="Normal 7 4 2" xfId="17917" xr:uid="{D6DF55C3-6E82-48EC-B37D-7BDAB8ECC9A0}"/>
    <cellStyle name="Normal 7 4_Summary_Gap_Balance_exNIB" xfId="17918" xr:uid="{425D0427-5EA7-406A-8B98-2251DBDEDDB0}"/>
    <cellStyle name="Normal 7 5" xfId="17919" xr:uid="{DFFD98F8-D510-4D7E-9482-7793B8A0E183}"/>
    <cellStyle name="Normal 7 5 2" xfId="17920" xr:uid="{CBCC80D2-7109-4C20-8570-5CFFBE1A15BF}"/>
    <cellStyle name="Normal 7 5_Summary_Gap_Balance_exNIB" xfId="17921" xr:uid="{36CB0DF3-BFD3-4897-8FB8-05791F732694}"/>
    <cellStyle name="Normal 7 6" xfId="17922" xr:uid="{FC7C5805-64DB-4E1C-BCA9-DCE99FD83FD1}"/>
    <cellStyle name="Normal 7 6 2" xfId="17923" xr:uid="{150F2686-FFD0-4C6D-830E-F91D6C706306}"/>
    <cellStyle name="Normal 7 6_Summary_Gap_Balance_exNIB" xfId="17924" xr:uid="{EE7DEDEF-1309-4B50-A0AA-366F6ADA1874}"/>
    <cellStyle name="Normal 7 7" xfId="17925" xr:uid="{05D0F516-BD21-4F79-92F8-A79C6B80F4A3}"/>
    <cellStyle name="Normal 7 7 2" xfId="17926" xr:uid="{02D6A970-97D7-4D60-86FD-6BF02D164FA1}"/>
    <cellStyle name="Normal 7 7_Summary_Gap_Balance_exNIB" xfId="17927" xr:uid="{90EA238D-6F0A-4EF7-9754-7D976C013118}"/>
    <cellStyle name="Normal 7 8" xfId="17928" xr:uid="{6E845FB0-5155-43F5-ABF7-B960B455D9BD}"/>
    <cellStyle name="Normal 7 8 2" xfId="17929" xr:uid="{97775465-6D56-4634-BCCB-0E8709467EFA}"/>
    <cellStyle name="Normal 7 8_Summary_Gap_Balance_exNIB" xfId="17930" xr:uid="{4AF3305C-2DF9-4A0D-B203-FE771557D206}"/>
    <cellStyle name="Normal 7 9" xfId="17931" xr:uid="{0B9EF918-02AA-4275-ACE4-2476A24E94A3}"/>
    <cellStyle name="Normal 7 9 2" xfId="17932" xr:uid="{C82765D2-F4B2-43D5-8E9D-0FB350E88184}"/>
    <cellStyle name="Normal 7 9_Summary_Gap_Balance_exNIB" xfId="17933" xr:uid="{6E407416-8F11-4369-B83A-DA8C00C75E7F}"/>
    <cellStyle name="Normal 7_CAD-L.C." xfId="17934" xr:uid="{E002BDC2-23CB-4BAD-B7E7-10A22DDAF076}"/>
    <cellStyle name="Normal 8" xfId="17935" xr:uid="{675C762F-C2B4-4C7A-B314-0B0232020BCA}"/>
    <cellStyle name="Normal 8 10" xfId="17936" xr:uid="{A1A0B10E-8091-4257-B380-DF3811A1FC9E}"/>
    <cellStyle name="Normal 8 10 2" xfId="17937" xr:uid="{C2F83B1D-4899-4A2E-A2A1-6A746AEB8FF4}"/>
    <cellStyle name="Normal 8 10_Volatility" xfId="17938" xr:uid="{B49C5F50-F8E7-4EB9-8C0C-8F19AD85D818}"/>
    <cellStyle name="Normal 8 11" xfId="17939" xr:uid="{F2DD8B68-4D6D-4227-B5B3-72532716518A}"/>
    <cellStyle name="Normal 8 12" xfId="17940" xr:uid="{EC5F8115-9AF0-47BE-BB50-34401E8FF4AA}"/>
    <cellStyle name="Normal 8 2" xfId="17941" xr:uid="{B4D6E2FF-A31C-4298-B46A-9AA244BA1DA5}"/>
    <cellStyle name="Normal 8 2 2" xfId="17942" xr:uid="{AA1E1BCB-41F3-4C35-9D1B-438027D78E3A}"/>
    <cellStyle name="Normal 8 2 3" xfId="17943" xr:uid="{0E8A10C4-BD5D-48F5-A5C1-105CBF203B0C}"/>
    <cellStyle name="Normal 8 2 4" xfId="17944" xr:uid="{0C46E972-74B8-4BA4-9027-4D9828D321A7}"/>
    <cellStyle name="Normal 8 2_Summary_Gap_Balance_exNIB" xfId="17945" xr:uid="{4DFC3657-C0ED-4BA4-B556-2F35484B45F6}"/>
    <cellStyle name="Normal 8 3" xfId="17946" xr:uid="{2CDF11F1-29C3-4A67-AFDC-7C77E26409EE}"/>
    <cellStyle name="Normal 8 3 2" xfId="17947" xr:uid="{07F9B7C2-5E85-4522-90B1-AA85A98F6921}"/>
    <cellStyle name="Normal 8 3 3" xfId="17948" xr:uid="{34E4175D-1BB0-4F90-91D6-67A8DB42C685}"/>
    <cellStyle name="Normal 8 3 4" xfId="17949" xr:uid="{DCAEA9D9-5FC8-4787-B5E5-3A7890B5E238}"/>
    <cellStyle name="Normal 8 3_Summary_Gap_Balance_exNIB" xfId="17950" xr:uid="{97046623-B2D6-4DCE-9672-1C5EA6A6C24D}"/>
    <cellStyle name="Normal 8 4" xfId="17951" xr:uid="{9A4BAD66-5AEE-4A22-BF30-16C9743C635A}"/>
    <cellStyle name="Normal 8 4 2" xfId="17952" xr:uid="{3DCEB6E6-793A-4EA2-9245-71827AC54102}"/>
    <cellStyle name="Normal 8 4_Summary_Gap_Balance_exNIB" xfId="17953" xr:uid="{00451B60-E631-4789-BBAD-8E1346B55627}"/>
    <cellStyle name="Normal 8 5" xfId="17954" xr:uid="{F9732999-1F61-4CA4-9CDB-8DA4FED46BD6}"/>
    <cellStyle name="Normal 8 5 2" xfId="17955" xr:uid="{12CB3E93-DE1F-4D4C-B720-7E9FE9F9F8A8}"/>
    <cellStyle name="Normal 8 5_Summary_Gap_Balance_exNIB" xfId="17956" xr:uid="{B34790AC-DD17-4B25-AD24-83D335E584E0}"/>
    <cellStyle name="Normal 8 6" xfId="17957" xr:uid="{5008B63D-E09D-40C5-9383-96ACEF0AEA5C}"/>
    <cellStyle name="Normal 8 6 2" xfId="17958" xr:uid="{0044B925-BF78-4BB2-AACD-577D0658FD5C}"/>
    <cellStyle name="Normal 8 6_Summary_Gap_Balance_exNIB" xfId="17959" xr:uid="{FADD75E7-82C6-4363-A675-C2D39F8CBFF2}"/>
    <cellStyle name="Normal 8 7" xfId="17960" xr:uid="{F33D98D6-9767-4655-B901-15620DACF373}"/>
    <cellStyle name="Normal 8 7 2" xfId="17961" xr:uid="{D36B384E-D116-4017-9B42-D3AD6D79E570}"/>
    <cellStyle name="Normal 8 7_Summary_Gap_Balance_exNIB" xfId="17962" xr:uid="{A146DFE8-C730-4800-A798-F316F312CF88}"/>
    <cellStyle name="Normal 8 8" xfId="17963" xr:uid="{09531128-BA5A-48FB-906C-4F1A9FAA92E5}"/>
    <cellStyle name="Normal 8 8 2" xfId="17964" xr:uid="{592ED729-459E-41B0-9418-B348E521039E}"/>
    <cellStyle name="Normal 8 8_Summary_Gap_Balance_exNIB" xfId="17965" xr:uid="{1E7212BC-153B-4D79-A669-F876E5995BC9}"/>
    <cellStyle name="Normal 8 9" xfId="17966" xr:uid="{44075595-2AE3-4624-A7D8-5DDA13B654E7}"/>
    <cellStyle name="Normal 8 9 2" xfId="17967" xr:uid="{8B14500B-3932-4518-9787-A1871B80A8B9}"/>
    <cellStyle name="Normal 8 9_Summary_Gap_Balance_exNIB" xfId="17968" xr:uid="{7877B8C4-0A0B-4362-8C6D-96F0DFB6601F}"/>
    <cellStyle name="Normal 8_CAD-L.C." xfId="17969" xr:uid="{35F8144A-F076-4995-A601-55533DBE5CAA}"/>
    <cellStyle name="Normal 9" xfId="11" xr:uid="{6634B2B2-18F6-4843-89A3-3E3DBD724171}"/>
    <cellStyle name="Normal 9 10" xfId="17971" xr:uid="{8A363CFD-3D1C-4D2A-9AF1-288E2C0491A9}"/>
    <cellStyle name="Normal 9 11" xfId="17972" xr:uid="{2FEC4728-DEC9-4125-9E80-E8C5FCE43827}"/>
    <cellStyle name="Normal 9 12" xfId="17973" xr:uid="{8F26D498-E307-439A-8F87-6A5DB66CD273}"/>
    <cellStyle name="Normal 9 2" xfId="17974" xr:uid="{CAC58716-1EDC-4E12-8A89-45512C0166DA}"/>
    <cellStyle name="Normal 9 2 2" xfId="17975" xr:uid="{2A08EC02-A936-4EC3-A281-FDDF86BFD9FA}"/>
    <cellStyle name="Normal 9 2 2 2" xfId="17976" xr:uid="{E4500234-A0FB-4DFD-B696-A4F1A51387A8}"/>
    <cellStyle name="Normal 9 2 2_CAD-L.C." xfId="17977" xr:uid="{B2B5FDDE-40D7-4DB3-A29E-5745F6480287}"/>
    <cellStyle name="Normal 9 2 3" xfId="17978" xr:uid="{851E88A5-2CB0-4D8B-87B7-44EE126DEC5D}"/>
    <cellStyle name="Normal 9 2 3 2" xfId="17979" xr:uid="{6ED5D235-6C9C-46AF-BF41-DB189AD6FE26}"/>
    <cellStyle name="Normal 9 2 3_CAD-L.C." xfId="17980" xr:uid="{35FF6208-136B-400D-8421-B15F931D0EE5}"/>
    <cellStyle name="Normal 9 2 4" xfId="17981" xr:uid="{722A1F80-143C-4341-B076-C9AD58B9A1EC}"/>
    <cellStyle name="Normal 9 2 4 2" xfId="17982" xr:uid="{823FA0CC-9EE2-4DFC-A9F5-2AAB5A55D59F}"/>
    <cellStyle name="Normal 9 2 4_CAD-L.C." xfId="17983" xr:uid="{A413F413-0F29-4462-BB30-74A0B3A11B92}"/>
    <cellStyle name="Normal 9 2 5" xfId="17984" xr:uid="{AC290620-F329-48CE-9F5D-EF29C7B36270}"/>
    <cellStyle name="Normal 9 2_PL tabela" xfId="17985" xr:uid="{9336FF56-67E8-4F20-9F8E-EDD84C96D978}"/>
    <cellStyle name="Normal 9 3" xfId="17986" xr:uid="{A210B6D3-E5B3-48CB-AF51-D527C0481ED6}"/>
    <cellStyle name="Normal 9 3 2" xfId="17987" xr:uid="{5069BAA9-2E1B-491A-82AA-81405640C4C0}"/>
    <cellStyle name="Normal 9 3 2 2" xfId="17988" xr:uid="{513B6156-FF62-4FF2-8CDC-610DE3113C61}"/>
    <cellStyle name="Normal 9 3 2_CAD-L.C." xfId="17989" xr:uid="{7D4CCDF2-209C-4E02-AE2F-25E7800391E1}"/>
    <cellStyle name="Normal 9 3 3" xfId="17990" xr:uid="{4BE76798-76D2-4B44-B557-127854A36610}"/>
    <cellStyle name="Normal 9 3 3 2" xfId="17991" xr:uid="{5A85B4B4-7A29-4210-AB8F-2A52733D03AE}"/>
    <cellStyle name="Normal 9 3 3_CAD-L.C." xfId="17992" xr:uid="{53B44AF7-8596-4C6B-812B-87408AEDF7FC}"/>
    <cellStyle name="Normal 9 3 4" xfId="17993" xr:uid="{D55BCE53-E542-4C85-8D9D-7C094904A9CE}"/>
    <cellStyle name="Normal 9 3 4 2" xfId="17994" xr:uid="{ACDA1188-3606-4C69-9A18-119D5B558C86}"/>
    <cellStyle name="Normal 9 3 4_CAD-L.C." xfId="17995" xr:uid="{60BE54F5-34CC-4B06-AC20-6369557B68B2}"/>
    <cellStyle name="Normal 9 3 5" xfId="17996" xr:uid="{351FD0F1-7AFE-4D7A-8A08-50576426CF9A}"/>
    <cellStyle name="Normal 9 3_PL tabela" xfId="17997" xr:uid="{64F581C3-DB25-4630-B98C-AD42D461BBF8}"/>
    <cellStyle name="Normal 9 4" xfId="17998" xr:uid="{0B2F10D8-7E2E-49B5-8B0B-CBA0A6C48BC5}"/>
    <cellStyle name="Normal 9 4 2" xfId="17999" xr:uid="{1D75818F-F7C7-4A7D-B419-A94B5E4F02BC}"/>
    <cellStyle name="Normal 9 4 2 2" xfId="18000" xr:uid="{D19639CF-9C10-4544-AED2-F374AEC050FA}"/>
    <cellStyle name="Normal 9 4 2 2 2" xfId="18001" xr:uid="{A6C2D68C-153C-4953-94A6-13CDD60C93F7}"/>
    <cellStyle name="Normal 9 4 2 2_CAD-L.C." xfId="18002" xr:uid="{4B600B77-A5C5-4325-8A99-A9AB9DAFB66F}"/>
    <cellStyle name="Normal 9 4 2 3" xfId="18003" xr:uid="{BEA0DAE7-9E25-4875-835B-5B9373133579}"/>
    <cellStyle name="Normal 9 4 2 3 2" xfId="18004" xr:uid="{400AB1DD-E889-4BF2-B68B-0E859E6CD50F}"/>
    <cellStyle name="Normal 9 4 2 3_CAD-L.C." xfId="18005" xr:uid="{F080D7B5-4E44-42AF-B272-BB07C7930FF8}"/>
    <cellStyle name="Normal 9 4 2 4" xfId="18006" xr:uid="{BD1F51A8-E003-4A97-9F39-CFB2A2CA1371}"/>
    <cellStyle name="Normal 9 4 2_CAD-L.C." xfId="18007" xr:uid="{490E89D2-7483-45EB-AB19-D4026AEE4123}"/>
    <cellStyle name="Normal 9 4 3" xfId="18008" xr:uid="{ABD975D0-9D50-4B5D-B0F2-9B3960627C2F}"/>
    <cellStyle name="Normal 9 4 3 2" xfId="18009" xr:uid="{44230D71-16EB-492B-A0BE-A0DAB1B57DC6}"/>
    <cellStyle name="Normal 9 4 3 2 2" xfId="18010" xr:uid="{4677F395-018D-4454-B677-5E9219FD7FB3}"/>
    <cellStyle name="Normal 9 4 3 2_CAD-L.C." xfId="18011" xr:uid="{EA3F9284-303B-4D92-8383-F17A1E30F3D3}"/>
    <cellStyle name="Normal 9 4 3 3" xfId="18012" xr:uid="{756FD4A2-4FB5-416F-B244-8EF32C2D0460}"/>
    <cellStyle name="Normal 9 4 3 3 2" xfId="18013" xr:uid="{6CA50664-3B9E-4B77-A122-0E2FA8ADF912}"/>
    <cellStyle name="Normal 9 4 3 3_CAD-L.C." xfId="18014" xr:uid="{59514A6A-8283-4C3A-90A4-9E2C399F7C00}"/>
    <cellStyle name="Normal 9 4 3 4" xfId="18015" xr:uid="{C964714E-DCBB-422E-A019-90E1B1C123D5}"/>
    <cellStyle name="Normal 9 4 3_CAD-L.C." xfId="18016" xr:uid="{0622A79E-EC9C-4E2D-8BEB-96CCE0A40425}"/>
    <cellStyle name="Normal 9 4 4" xfId="18017" xr:uid="{36B9AA2D-1B14-4806-93F3-4140677A2977}"/>
    <cellStyle name="Normal 9 4 4 2" xfId="18018" xr:uid="{6E72B879-AD91-4DFF-A093-4B481B113A90}"/>
    <cellStyle name="Normal 9 4 4_CAD-L.C." xfId="18019" xr:uid="{0C870B11-10D6-4F37-91FA-90291FE633C8}"/>
    <cellStyle name="Normal 9 4 5" xfId="18020" xr:uid="{04E0E452-23E5-4962-B176-381EE270B3B7}"/>
    <cellStyle name="Normal 9 4 5 2" xfId="18021" xr:uid="{696CA790-E415-4657-A7E2-C39E96F4507A}"/>
    <cellStyle name="Normal 9 4 5_CAD-L.C." xfId="18022" xr:uid="{BE85E90C-41FC-4E8D-B6ED-D16E9A7FDBE2}"/>
    <cellStyle name="Normal 9 4 6" xfId="18023" xr:uid="{71C858D9-5732-4076-8126-0E4DBC439772}"/>
    <cellStyle name="Normal 9 4 6 2" xfId="18024" xr:uid="{E63FE150-E43B-4377-B024-98BC6BFF1042}"/>
    <cellStyle name="Normal 9 4 6_CAD-L.C." xfId="18025" xr:uid="{95343697-1C51-42F5-B2CB-8601C1376DAB}"/>
    <cellStyle name="Normal 9 4 7" xfId="18026" xr:uid="{0F4279D9-1079-4B42-AE7B-022DA5A23C01}"/>
    <cellStyle name="Normal 9 4_PL tabela" xfId="18027" xr:uid="{EE7218AB-F1A7-40D5-AA1E-E909B3E4A7FA}"/>
    <cellStyle name="Normal 9 5" xfId="18028" xr:uid="{FF824F4D-9EE8-4342-8E39-496CA9FFA994}"/>
    <cellStyle name="Normal 9 5 2" xfId="18029" xr:uid="{59D36040-A3D5-4D70-805A-8770C60062AB}"/>
    <cellStyle name="Normal 9 5_Summary_Gap_Balance_exNIB" xfId="18030" xr:uid="{64FE742F-09FC-4913-BF94-03D6DF7FC0FF}"/>
    <cellStyle name="Normal 9 6" xfId="18031" xr:uid="{B1747909-7A6C-4301-9841-6D5509704AF3}"/>
    <cellStyle name="Normal 9 6 2" xfId="18032" xr:uid="{F6D53138-FEF2-4FE2-A270-8281782C25DC}"/>
    <cellStyle name="Normal 9 6_Summary_Gap_Balance_exNIB" xfId="18033" xr:uid="{3F26B26D-67AA-45B8-B27E-99D61B91BD91}"/>
    <cellStyle name="Normal 9 7" xfId="18034" xr:uid="{92EBC4DA-5ED5-4214-80FE-AA52B07C9E20}"/>
    <cellStyle name="Normal 9 7 2" xfId="18035" xr:uid="{12F8E141-52D6-46FB-A28F-73CCC2FA36CF}"/>
    <cellStyle name="Normal 9 7_CAD-L.C." xfId="18036" xr:uid="{B8593598-0058-4B75-AF7C-EB797836B86D}"/>
    <cellStyle name="Normal 9 8" xfId="18037" xr:uid="{25279B50-60C8-4A9D-B276-9135E8501DA0}"/>
    <cellStyle name="Normal 9 8 2" xfId="18038" xr:uid="{FE39D353-F129-45DF-8981-1E6C56B7F7C7}"/>
    <cellStyle name="Normal 9 8_CAD-L.C." xfId="18039" xr:uid="{423721C8-8023-4D79-9FC5-2A8C6BD1DBA0}"/>
    <cellStyle name="Normal 9 9" xfId="18040" xr:uid="{907F1E56-D176-4FEA-B9D1-8D3129A95FD9}"/>
    <cellStyle name="Normal 9 9 2" xfId="18041" xr:uid="{F3C7B243-967E-4485-BA9E-8E63F1D71887}"/>
    <cellStyle name="Normal 9 9_CAD-L.C." xfId="18042" xr:uid="{8EEAC55D-C319-4776-80C1-4AC81CD2FA5B}"/>
    <cellStyle name="Normal 9_EU IRRBB1" xfId="17970" xr:uid="{AE96E3B6-B9ED-4382-B26E-833E45B12061}"/>
    <cellStyle name="Normal_20 OPR" xfId="9" xr:uid="{00000000-0005-0000-0000-00000B000000}"/>
    <cellStyle name="Normal_EU IRRBB1" xfId="16329" xr:uid="{5DEF4C99-27B1-4938-8DB7-97E58D8AECB6}"/>
    <cellStyle name="Normál_Risk_Report_Master_MKB_English" xfId="18043" xr:uid="{35BBFCDA-E11A-4231-B106-6EDF4B52D779}"/>
    <cellStyle name="Normale_2011 04 14 Templates for stress test_bcl" xfId="18044" xr:uid="{8B1E71A6-C095-4E8B-957F-F320D4A07A30}"/>
    <cellStyle name="Notas" xfId="18045" xr:uid="{F1851D59-0AF4-40C4-9935-E0879E2B80BA}"/>
    <cellStyle name="Notas 2" xfId="18046" xr:uid="{EC8D96E9-88C0-4DA4-8C3F-D4ADA058449D}"/>
    <cellStyle name="Notas 2 10" xfId="18047" xr:uid="{7440497E-4121-44E0-8342-4520824D4A35}"/>
    <cellStyle name="Notas 2 10 2" xfId="18048" xr:uid="{B304D175-C0F1-4FA0-A69C-672797C692F4}"/>
    <cellStyle name="Notas 2 10 2 2" xfId="18049" xr:uid="{AAB6743F-814D-4B01-9840-1E5C8DE8DDF2}"/>
    <cellStyle name="Notas 2 10 2 2 2" xfId="18050" xr:uid="{35F0D74D-7E04-42D1-AB28-14032C7A4971}"/>
    <cellStyle name="Notas 2 10 2 2 2 2" xfId="18051" xr:uid="{3976A2B0-4E92-44C8-9503-E1AB34EBC2BC}"/>
    <cellStyle name="Notas 2 10 2 2 2_Volatility" xfId="18052" xr:uid="{B9EC5074-2D88-4614-BF1D-1FFA888536B0}"/>
    <cellStyle name="Notas 2 10 2 2 3" xfId="18053" xr:uid="{1AC5D94C-A82A-40CE-BE81-E93C3499F0BB}"/>
    <cellStyle name="Notas 2 10 2 2_Volatility" xfId="18054" xr:uid="{7D7D519F-2593-4995-9249-4842D1064176}"/>
    <cellStyle name="Notas 2 10 2 3" xfId="18055" xr:uid="{81AB2D44-6047-474A-AF87-69FCE4237E83}"/>
    <cellStyle name="Notas 2 10 2 3 2" xfId="18056" xr:uid="{FA8EBB3F-9C17-453A-8534-5073360D4839}"/>
    <cellStyle name="Notas 2 10 2 3 2 2" xfId="18057" xr:uid="{D6F556F2-A0AD-48FA-B90D-35469FFA95A4}"/>
    <cellStyle name="Notas 2 10 2 3 2_Volatility" xfId="18058" xr:uid="{891B34B1-A267-4202-A632-4A7EA1DFE792}"/>
    <cellStyle name="Notas 2 10 2 3 3" xfId="18059" xr:uid="{B42C12D9-FB2D-453B-8876-8EE066504350}"/>
    <cellStyle name="Notas 2 10 2 3_Volatility" xfId="18060" xr:uid="{51742809-A8F6-4B5B-8F79-5CB795780C2C}"/>
    <cellStyle name="Notas 2 10 2 4" xfId="18061" xr:uid="{C442196B-3BBC-48D4-877D-311B74E2DBAE}"/>
    <cellStyle name="Notas 2 10 2 4 2" xfId="18062" xr:uid="{98161F23-8E5F-4EE6-8DD1-EBB5CB033166}"/>
    <cellStyle name="Notas 2 10 2 4_Volatility" xfId="18063" xr:uid="{E2204309-2851-47A3-947B-577AF6B25934}"/>
    <cellStyle name="Notas 2 10 2 5" xfId="18064" xr:uid="{CA99521B-1E62-48C8-A977-3CBDC8F390EE}"/>
    <cellStyle name="Notas 2 10 2_Volatility" xfId="18065" xr:uid="{B767FDE9-89B0-48C8-932F-3EFBD9CDF309}"/>
    <cellStyle name="Notas 2 10 3" xfId="18066" xr:uid="{6464FF51-3CF6-4C81-A43E-2BD828014BA9}"/>
    <cellStyle name="Notas 2 10 3 2" xfId="18067" xr:uid="{68370782-CB89-4A1F-8158-51AB424F7858}"/>
    <cellStyle name="Notas 2 10 3 2 2" xfId="18068" xr:uid="{D07BDB59-9878-4B6F-87B3-455869E547C1}"/>
    <cellStyle name="Notas 2 10 3 2_Volatility" xfId="18069" xr:uid="{85F5DD17-56AF-4950-AB30-0E0AD148B60A}"/>
    <cellStyle name="Notas 2 10 3 3" xfId="18070" xr:uid="{D63571E6-2CB5-4836-B913-0FF2248A0757}"/>
    <cellStyle name="Notas 2 10 3_Volatility" xfId="18071" xr:uid="{A8001FB6-B165-48A4-A793-B1ADD3203FD6}"/>
    <cellStyle name="Notas 2 10 4" xfId="18072" xr:uid="{336688EB-1547-4B58-ACAD-6B9E835608B0}"/>
    <cellStyle name="Notas 2 10 4 2" xfId="18073" xr:uid="{AA1444FD-FA80-4EFD-BBD9-F8AE6D7E4BAF}"/>
    <cellStyle name="Notas 2 10 4_Volatility" xfId="18074" xr:uid="{CA0BEC0B-9DC4-4989-9F60-7685B16EF8DB}"/>
    <cellStyle name="Notas 2 10 5" xfId="18075" xr:uid="{56404E42-2E4A-4467-87DC-D7A780958243}"/>
    <cellStyle name="Notas 2 10_Volatility" xfId="18076" xr:uid="{C14F44E0-8DF3-4B72-8D25-9D70D42981CB}"/>
    <cellStyle name="Notas 2 11" xfId="18077" xr:uid="{E3F90773-5C24-4824-BB3E-271A4CE79EE3}"/>
    <cellStyle name="Notas 2 11 2" xfId="18078" xr:uid="{356379E2-7614-490B-863D-A2F75C004CAD}"/>
    <cellStyle name="Notas 2 11 2 2" xfId="18079" xr:uid="{876D3129-1FB3-45AA-B0F3-B4A5EE6F3C8A}"/>
    <cellStyle name="Notas 2 11 2 2 2" xfId="18080" xr:uid="{BA0959DB-EBE2-42D8-9F94-F4D4C0C536A3}"/>
    <cellStyle name="Notas 2 11 2 2 2 2" xfId="18081" xr:uid="{9D8BA635-AAA3-4F7F-9510-147AB21B79C0}"/>
    <cellStyle name="Notas 2 11 2 2 2_Volatility" xfId="18082" xr:uid="{411087AE-2B47-47C4-82A3-F9231ED16CF6}"/>
    <cellStyle name="Notas 2 11 2 2 3" xfId="18083" xr:uid="{589AF652-F11D-4358-B7A8-7193E729E61D}"/>
    <cellStyle name="Notas 2 11 2 2_Volatility" xfId="18084" xr:uid="{7E523527-CC4A-46A3-8526-B8EC3E5B6A4E}"/>
    <cellStyle name="Notas 2 11 2 3" xfId="18085" xr:uid="{F40BCA88-EFAD-4444-B8F7-54EE75D118DE}"/>
    <cellStyle name="Notas 2 11 2 3 2" xfId="18086" xr:uid="{FDA81AEA-A504-4135-9386-AA58DD975A7B}"/>
    <cellStyle name="Notas 2 11 2 3 2 2" xfId="18087" xr:uid="{30C23909-848D-4EB1-8532-615429EB0417}"/>
    <cellStyle name="Notas 2 11 2 3 2_Volatility" xfId="18088" xr:uid="{1D5745D7-9146-46BE-A168-454A27153343}"/>
    <cellStyle name="Notas 2 11 2 3 3" xfId="18089" xr:uid="{E597D38F-7068-444B-B8CB-8E4A109AF040}"/>
    <cellStyle name="Notas 2 11 2 3_Volatility" xfId="18090" xr:uid="{2B723C07-FD49-4E1C-9DA3-05383874BAF5}"/>
    <cellStyle name="Notas 2 11 2 4" xfId="18091" xr:uid="{45BBF3EE-B42A-44A9-AB7F-2D766AF37644}"/>
    <cellStyle name="Notas 2 11 2 4 2" xfId="18092" xr:uid="{932DCCB0-6AEE-4EF5-9634-B1D25F0BA94E}"/>
    <cellStyle name="Notas 2 11 2 4_Volatility" xfId="18093" xr:uid="{EA8FABBA-8DD5-40B2-BC1D-4C9E4A6D89AB}"/>
    <cellStyle name="Notas 2 11 2 5" xfId="18094" xr:uid="{F88B77ED-530B-46EF-ACDF-E5B0113527B1}"/>
    <cellStyle name="Notas 2 11 2_Volatility" xfId="18095" xr:uid="{9561105C-F24F-4155-8BA3-3CBECC817CED}"/>
    <cellStyle name="Notas 2 11 3" xfId="18096" xr:uid="{F261D1E9-533D-4E0C-8EE4-475A551D7E21}"/>
    <cellStyle name="Notas 2 11 3 2" xfId="18097" xr:uid="{653BCD91-6A45-48BB-B750-534D2F218939}"/>
    <cellStyle name="Notas 2 11 3 2 2" xfId="18098" xr:uid="{4D1811E2-7EC3-44F2-963A-5CBFC46944EF}"/>
    <cellStyle name="Notas 2 11 3 2_Volatility" xfId="18099" xr:uid="{09650C04-34A3-4EF4-8F8F-6DFD6B6714B4}"/>
    <cellStyle name="Notas 2 11 3 3" xfId="18100" xr:uid="{046652C9-320E-4E46-AFDD-1314C32C3D11}"/>
    <cellStyle name="Notas 2 11 3_Volatility" xfId="18101" xr:uid="{4086D506-C436-48E1-8B3F-4F8FDC989E5C}"/>
    <cellStyle name="Notas 2 11 4" xfId="18102" xr:uid="{7DF4BA0F-2D3D-4FF0-8804-8F6130DCA664}"/>
    <cellStyle name="Notas 2 11 4 2" xfId="18103" xr:uid="{FFC5A8FB-566A-4646-BEC6-9EB985751CC5}"/>
    <cellStyle name="Notas 2 11 4_Volatility" xfId="18104" xr:uid="{A8C41605-FF00-49D4-A180-DE2E232EADA4}"/>
    <cellStyle name="Notas 2 11 5" xfId="18105" xr:uid="{4EFE7493-F951-45EE-A1FE-8F4DB48007D8}"/>
    <cellStyle name="Notas 2 11_Volatility" xfId="18106" xr:uid="{D51CD587-84B1-4BA1-AFBF-BE534DC05B1C}"/>
    <cellStyle name="Notas 2 12" xfId="18107" xr:uid="{F5FC6650-D81D-4E5B-89E6-3BB238FA8ED0}"/>
    <cellStyle name="Notas 2 12 2" xfId="18108" xr:uid="{AEE33E58-8C29-46D1-A5A4-438537284DDB}"/>
    <cellStyle name="Notas 2 12 2 2" xfId="18109" xr:uid="{9A41A6CA-98A2-41A8-846C-8CC278A239E6}"/>
    <cellStyle name="Notas 2 12 2 2 2" xfId="18110" xr:uid="{618D8857-4BAB-4B41-829E-3F0B0913C362}"/>
    <cellStyle name="Notas 2 12 2 2 2 2" xfId="18111" xr:uid="{5CA11437-FE5B-4399-BEDE-E01E965DD888}"/>
    <cellStyle name="Notas 2 12 2 2 2_Volatility" xfId="18112" xr:uid="{B8DE4A95-9B6C-42A9-97A3-483AC823A2B3}"/>
    <cellStyle name="Notas 2 12 2 2 3" xfId="18113" xr:uid="{BEAE332E-04B4-43A5-9069-0CA2789A7AEC}"/>
    <cellStyle name="Notas 2 12 2 2_Volatility" xfId="18114" xr:uid="{E94A73D5-0080-491E-A343-115F4783E1FB}"/>
    <cellStyle name="Notas 2 12 2 3" xfId="18115" xr:uid="{C95F1877-BDFF-4813-B236-6931D4A6C1C1}"/>
    <cellStyle name="Notas 2 12 2 3 2" xfId="18116" xr:uid="{0AF954C8-46C8-4592-95D5-29ECF8E39429}"/>
    <cellStyle name="Notas 2 12 2 3 2 2" xfId="18117" xr:uid="{328AA309-0C1A-4DF1-8CD8-B866271587CD}"/>
    <cellStyle name="Notas 2 12 2 3 2_Volatility" xfId="18118" xr:uid="{DBC381DE-3E0D-4031-8063-F2328A135FB4}"/>
    <cellStyle name="Notas 2 12 2 3 3" xfId="18119" xr:uid="{61E6BB3D-5806-4BAB-BE54-936DA988E77C}"/>
    <cellStyle name="Notas 2 12 2 3_Volatility" xfId="18120" xr:uid="{17923911-5E67-46D2-B868-A8013F76F7A8}"/>
    <cellStyle name="Notas 2 12 2 4" xfId="18121" xr:uid="{E50218ED-1C60-4759-A525-6BDC946F0A9D}"/>
    <cellStyle name="Notas 2 12 2 4 2" xfId="18122" xr:uid="{0394E661-A733-4135-AA88-8E8448B144E8}"/>
    <cellStyle name="Notas 2 12 2 4_Volatility" xfId="18123" xr:uid="{EE813EF9-88BA-4236-B831-6DDAE6DAC1E4}"/>
    <cellStyle name="Notas 2 12 2 5" xfId="18124" xr:uid="{99FB164B-137F-413D-B62B-FC39067C3A60}"/>
    <cellStyle name="Notas 2 12 2_Volatility" xfId="18125" xr:uid="{618AF74B-1CBB-4B02-8A05-BB9BE5516A55}"/>
    <cellStyle name="Notas 2 12 3" xfId="18126" xr:uid="{37AC81B3-A283-4754-B24D-3322613874E5}"/>
    <cellStyle name="Notas 2 12 3 2" xfId="18127" xr:uid="{7D2470E1-D0D5-4E77-896E-70F1023FFA9F}"/>
    <cellStyle name="Notas 2 12 3 2 2" xfId="18128" xr:uid="{CED3AEF7-7259-49D8-99AB-60157DD0AF24}"/>
    <cellStyle name="Notas 2 12 3 2_Volatility" xfId="18129" xr:uid="{F84588C6-46F0-4326-9A4C-5053C2AC6C66}"/>
    <cellStyle name="Notas 2 12 3 3" xfId="18130" xr:uid="{04515187-C083-46FC-960E-EEC94331A746}"/>
    <cellStyle name="Notas 2 12 3_Volatility" xfId="18131" xr:uid="{2995352F-FB87-4010-A2BF-BD215EF64643}"/>
    <cellStyle name="Notas 2 12 4" xfId="18132" xr:uid="{C6D52AA0-6067-4B21-8260-0B84B5E89BAC}"/>
    <cellStyle name="Notas 2 12 4 2" xfId="18133" xr:uid="{0EC12F51-097A-491F-91DE-E47080775C73}"/>
    <cellStyle name="Notas 2 12 4_Volatility" xfId="18134" xr:uid="{8BDA86E1-58F8-45C2-892E-E17AA162CCFA}"/>
    <cellStyle name="Notas 2 12 5" xfId="18135" xr:uid="{1D97882D-5A31-4516-9657-07FB63169665}"/>
    <cellStyle name="Notas 2 12_Volatility" xfId="18136" xr:uid="{595667F8-2E56-4E59-B5CC-E26C5E2F452E}"/>
    <cellStyle name="Notas 2 13" xfId="18137" xr:uid="{DC1FACA5-3A7A-480C-A417-142B4AD79419}"/>
    <cellStyle name="Notas 2 13 2" xfId="18138" xr:uid="{C46BF00E-A6F6-43B5-84E0-EC455C1748E1}"/>
    <cellStyle name="Notas 2 13 2 2" xfId="18139" xr:uid="{ECE171A4-8872-42EE-BB50-F2AC8D3E7D80}"/>
    <cellStyle name="Notas 2 13 2 2 2" xfId="18140" xr:uid="{0BC7C72D-1AF8-478E-87C3-F95AADA7971D}"/>
    <cellStyle name="Notas 2 13 2 2 2 2" xfId="18141" xr:uid="{758D4547-53EA-41DD-808C-46BA6AB5526B}"/>
    <cellStyle name="Notas 2 13 2 2 2_Volatility" xfId="18142" xr:uid="{1265B9B2-E009-4961-AA15-4685A318DC31}"/>
    <cellStyle name="Notas 2 13 2 2 3" xfId="18143" xr:uid="{6C79FF5C-6838-4F60-955D-33D5D88F5D99}"/>
    <cellStyle name="Notas 2 13 2 2_Volatility" xfId="18144" xr:uid="{AC3537BA-1F6D-4018-8987-B86BAE7A1757}"/>
    <cellStyle name="Notas 2 13 2 3" xfId="18145" xr:uid="{78667ABC-06F1-426E-8EFE-05BD10963F06}"/>
    <cellStyle name="Notas 2 13 2 3 2" xfId="18146" xr:uid="{31B549BD-DBB6-4AA2-A47B-D6932902B8EA}"/>
    <cellStyle name="Notas 2 13 2 3 2 2" xfId="18147" xr:uid="{1A256F4B-06E1-4FFA-987D-BA29BD77C66B}"/>
    <cellStyle name="Notas 2 13 2 3 2_Volatility" xfId="18148" xr:uid="{1F177E26-D250-4919-BBBB-FADF8A4EA48E}"/>
    <cellStyle name="Notas 2 13 2 3 3" xfId="18149" xr:uid="{374F04B1-41FE-49EF-9308-C5592EA412AD}"/>
    <cellStyle name="Notas 2 13 2 3_Volatility" xfId="18150" xr:uid="{DD22FC0F-F33F-4393-8070-BDDB33775BCA}"/>
    <cellStyle name="Notas 2 13 2 4" xfId="18151" xr:uid="{64AD8D0C-3519-438F-A125-AE626CBB5F17}"/>
    <cellStyle name="Notas 2 13 2 4 2" xfId="18152" xr:uid="{63C8D7AD-0536-4C3B-BE75-7902C7F0F355}"/>
    <cellStyle name="Notas 2 13 2 4_Volatility" xfId="18153" xr:uid="{17261F6E-2451-47F7-9A9A-3A4C1905133F}"/>
    <cellStyle name="Notas 2 13 2 5" xfId="18154" xr:uid="{0E99D429-575D-4FBF-BE37-3E71D753A6D9}"/>
    <cellStyle name="Notas 2 13 2_Volatility" xfId="18155" xr:uid="{5162B108-49E5-40B1-82FF-7C221226547E}"/>
    <cellStyle name="Notas 2 13 3" xfId="18156" xr:uid="{86E841F1-A6BD-4CE9-8B78-F06F075233FD}"/>
    <cellStyle name="Notas 2 13 3 2" xfId="18157" xr:uid="{5F087493-0A66-4188-9685-F99497F79687}"/>
    <cellStyle name="Notas 2 13 3 2 2" xfId="18158" xr:uid="{D0F63943-E60F-4882-A41D-B23392B7F0DD}"/>
    <cellStyle name="Notas 2 13 3 2_Volatility" xfId="18159" xr:uid="{B132E598-BC39-44C7-8EFD-C5665F2EC30D}"/>
    <cellStyle name="Notas 2 13 3 3" xfId="18160" xr:uid="{3BA39C67-12FE-4CE6-B6C6-F88AD279F965}"/>
    <cellStyle name="Notas 2 13 3_Volatility" xfId="18161" xr:uid="{649703B1-720A-456A-9C62-CCE182902ED8}"/>
    <cellStyle name="Notas 2 13 4" xfId="18162" xr:uid="{CE07DA63-E23C-4DBF-A08C-077C99274DE7}"/>
    <cellStyle name="Notas 2 13 4 2" xfId="18163" xr:uid="{64316A2C-DAF6-4A7F-B061-5F58C01D9109}"/>
    <cellStyle name="Notas 2 13 4_Volatility" xfId="18164" xr:uid="{52B338C0-009E-4ABE-89DE-EFCB13ECCD73}"/>
    <cellStyle name="Notas 2 13 5" xfId="18165" xr:uid="{23E90130-869C-4DAE-B3A5-13E4464B2450}"/>
    <cellStyle name="Notas 2 13_Volatility" xfId="18166" xr:uid="{53CE152D-3282-4354-AB38-331DE4BF0455}"/>
    <cellStyle name="Notas 2 14" xfId="18167" xr:uid="{B7A9213D-938B-4AE1-A272-805EB29801BD}"/>
    <cellStyle name="Notas 2 14 2" xfId="18168" xr:uid="{EB3FC9D3-1D3E-48F5-A723-7CA1C138EC1F}"/>
    <cellStyle name="Notas 2 14 2 2" xfId="18169" xr:uid="{B1FADB92-103F-436B-B189-3A7CB7F324AA}"/>
    <cellStyle name="Notas 2 14 2 2 2" xfId="18170" xr:uid="{C12C1628-8E03-4650-85C8-A1C63E3C4858}"/>
    <cellStyle name="Notas 2 14 2 2 2 2" xfId="18171" xr:uid="{3D475243-56B8-4EF9-AE15-2A2BF80DAE0F}"/>
    <cellStyle name="Notas 2 14 2 2 2_Volatility" xfId="18172" xr:uid="{DF84A59F-C24A-461E-A6EA-2B532B3FBA7D}"/>
    <cellStyle name="Notas 2 14 2 2 3" xfId="18173" xr:uid="{DB0854DB-35CD-4D0E-88C0-DACCC5D5D492}"/>
    <cellStyle name="Notas 2 14 2 2_Volatility" xfId="18174" xr:uid="{DC0391A2-F901-4E07-9B94-EAF55C69055E}"/>
    <cellStyle name="Notas 2 14 2 3" xfId="18175" xr:uid="{DEF2D2F8-EDC2-40D9-A832-622F6C3BFFDF}"/>
    <cellStyle name="Notas 2 14 2 3 2" xfId="18176" xr:uid="{F1181F14-9338-47E8-BC33-8BD4526DD0AE}"/>
    <cellStyle name="Notas 2 14 2 3 2 2" xfId="18177" xr:uid="{7D6B7F94-70A1-40DD-A2F1-8EA3B26B110E}"/>
    <cellStyle name="Notas 2 14 2 3 2_Volatility" xfId="18178" xr:uid="{3AD1B168-BFCF-4D97-B02A-44B34AFAAA4D}"/>
    <cellStyle name="Notas 2 14 2 3 3" xfId="18179" xr:uid="{E0787909-24FA-4A2E-8C12-0A4FF6944516}"/>
    <cellStyle name="Notas 2 14 2 3_Volatility" xfId="18180" xr:uid="{C659A068-53A1-4545-B95A-7D8D9525D57D}"/>
    <cellStyle name="Notas 2 14 2 4" xfId="18181" xr:uid="{BF1CAD66-92B9-4691-A6DD-901A19EDF86E}"/>
    <cellStyle name="Notas 2 14 2 4 2" xfId="18182" xr:uid="{AD77C674-265F-4483-B5C2-097FCF98D326}"/>
    <cellStyle name="Notas 2 14 2 4_Volatility" xfId="18183" xr:uid="{F172EF15-CDA8-450F-A2F0-E6DAFD3E3D38}"/>
    <cellStyle name="Notas 2 14 2 5" xfId="18184" xr:uid="{0D53175A-C5E3-48B4-A153-D8F3CE9FDECF}"/>
    <cellStyle name="Notas 2 14 2_Volatility" xfId="18185" xr:uid="{7773F611-9F6D-41F1-9708-EFBCD511F68D}"/>
    <cellStyle name="Notas 2 14 3" xfId="18186" xr:uid="{17ED9375-CC48-4F0C-A0EE-9CC54C96C412}"/>
    <cellStyle name="Notas 2 14 3 2" xfId="18187" xr:uid="{581F53F3-DB27-4596-9A6A-D311CDBCC660}"/>
    <cellStyle name="Notas 2 14 3 2 2" xfId="18188" xr:uid="{A1B93E6B-B68E-4628-9887-6080D6309D17}"/>
    <cellStyle name="Notas 2 14 3 2_Volatility" xfId="18189" xr:uid="{757CFB8A-4F67-49A8-AEDF-BD84D43F7FD1}"/>
    <cellStyle name="Notas 2 14 3 3" xfId="18190" xr:uid="{A3628A64-DCFD-455C-915C-BD8C2EBC0D2A}"/>
    <cellStyle name="Notas 2 14 3_Volatility" xfId="18191" xr:uid="{2FF2EE22-7B9D-4A56-82E2-B6A22133FCC8}"/>
    <cellStyle name="Notas 2 14 4" xfId="18192" xr:uid="{AFDF49E1-1170-4967-9E90-DA96E0B84F1C}"/>
    <cellStyle name="Notas 2 14 4 2" xfId="18193" xr:uid="{0D8A0D62-C7BF-4A75-A0DA-97A0B035CD0D}"/>
    <cellStyle name="Notas 2 14 4_Volatility" xfId="18194" xr:uid="{F97EFA84-246C-488F-8804-89652D8DAC08}"/>
    <cellStyle name="Notas 2 14 5" xfId="18195" xr:uid="{5D7C164E-A527-47C8-B9A7-E01A5722E25D}"/>
    <cellStyle name="Notas 2 14_Volatility" xfId="18196" xr:uid="{4D3D00AE-7048-4563-939F-9A5EEF7FEB0F}"/>
    <cellStyle name="Notas 2 15" xfId="18197" xr:uid="{1FCFDD7F-1EE9-4C0A-8066-C59C9163670B}"/>
    <cellStyle name="Notas 2 15 2" xfId="18198" xr:uid="{0972A1F4-890B-4DCF-B0B8-29FC6520E9B1}"/>
    <cellStyle name="Notas 2 15 2 2" xfId="18199" xr:uid="{F53BD07D-7410-4D5B-A08C-9625303F1943}"/>
    <cellStyle name="Notas 2 15 2 2 2" xfId="18200" xr:uid="{F93B8766-262B-40CD-9128-234E51C9F487}"/>
    <cellStyle name="Notas 2 15 2 2 2 2" xfId="18201" xr:uid="{7F611D0B-03A1-4F41-B1BF-ED164E0172E8}"/>
    <cellStyle name="Notas 2 15 2 2 2_Volatility" xfId="18202" xr:uid="{C94A2E78-82A2-4BBF-AD5F-5F724069E62D}"/>
    <cellStyle name="Notas 2 15 2 2 3" xfId="18203" xr:uid="{F5B5F06F-9262-4B6F-B920-006842AB8809}"/>
    <cellStyle name="Notas 2 15 2 2_Volatility" xfId="18204" xr:uid="{DCAE0239-2E51-4688-8137-0C47B8623322}"/>
    <cellStyle name="Notas 2 15 2 3" xfId="18205" xr:uid="{C0B3AF37-96C9-4E1C-9DB7-397049670694}"/>
    <cellStyle name="Notas 2 15 2 3 2" xfId="18206" xr:uid="{5E106513-4982-45FF-A7ED-157D1FD64C0C}"/>
    <cellStyle name="Notas 2 15 2 3 2 2" xfId="18207" xr:uid="{D62DCF08-0866-4A40-B962-ABE9B054C57B}"/>
    <cellStyle name="Notas 2 15 2 3 2_Volatility" xfId="18208" xr:uid="{D8812D13-254E-467A-8AB5-DD02AB02CCF1}"/>
    <cellStyle name="Notas 2 15 2 3 3" xfId="18209" xr:uid="{12DF85B3-29F8-4CCF-930E-2FF513D6A184}"/>
    <cellStyle name="Notas 2 15 2 3_Volatility" xfId="18210" xr:uid="{3920D117-53A0-4CB4-9F74-1588866A0F1E}"/>
    <cellStyle name="Notas 2 15 2 4" xfId="18211" xr:uid="{825189E1-7343-4B4B-A51A-9741AE6AF756}"/>
    <cellStyle name="Notas 2 15 2 4 2" xfId="18212" xr:uid="{15326F00-DF4C-4B70-812B-A7BAAA6CCF00}"/>
    <cellStyle name="Notas 2 15 2 4_Volatility" xfId="18213" xr:uid="{89306AA9-807C-467F-8448-4519D87A2C01}"/>
    <cellStyle name="Notas 2 15 2 5" xfId="18214" xr:uid="{5050B9B9-BCF9-4619-9D03-03B3F6DC4A99}"/>
    <cellStyle name="Notas 2 15 2_Volatility" xfId="18215" xr:uid="{345C7C70-E117-4167-90E2-276CA01A56EC}"/>
    <cellStyle name="Notas 2 15 3" xfId="18216" xr:uid="{BC0C18F0-4E28-4976-A3B5-709A970B182B}"/>
    <cellStyle name="Notas 2 15 3 2" xfId="18217" xr:uid="{5C913E88-1DC2-4C44-AFC8-91666E9499B1}"/>
    <cellStyle name="Notas 2 15 3 2 2" xfId="18218" xr:uid="{C3FD862D-3DFE-424F-AEE8-6722D50C8B70}"/>
    <cellStyle name="Notas 2 15 3 2_Volatility" xfId="18219" xr:uid="{4F673B0C-2287-4529-B320-A157DEB73371}"/>
    <cellStyle name="Notas 2 15 3 3" xfId="18220" xr:uid="{CE87EF86-2FFD-43EC-A1FB-C792AB1B000C}"/>
    <cellStyle name="Notas 2 15 3_Volatility" xfId="18221" xr:uid="{6F03BC18-21A9-4C67-884D-1C0DE4871C0A}"/>
    <cellStyle name="Notas 2 15 4" xfId="18222" xr:uid="{2D671DEC-C596-4516-BE7F-AD9C11532A05}"/>
    <cellStyle name="Notas 2 15 4 2" xfId="18223" xr:uid="{A2FD01D1-DDAF-408F-B05E-202BA950F99C}"/>
    <cellStyle name="Notas 2 15 4_Volatility" xfId="18224" xr:uid="{C1EF6184-6D00-463F-860E-D4A96EE638F6}"/>
    <cellStyle name="Notas 2 15 5" xfId="18225" xr:uid="{C2445A54-A5AB-43FA-99DE-3E0A15DC0D0D}"/>
    <cellStyle name="Notas 2 15_Volatility" xfId="18226" xr:uid="{B411CF38-9689-442C-BC62-F85C54231C97}"/>
    <cellStyle name="Notas 2 16" xfId="18227" xr:uid="{D54A2550-8412-4677-81A7-1067AFC57425}"/>
    <cellStyle name="Notas 2 16 2" xfId="18228" xr:uid="{B4BE2485-9011-4359-A951-4FAC356B37D1}"/>
    <cellStyle name="Notas 2 16 2 2" xfId="18229" xr:uid="{D8B4ACDF-8E1C-434C-B124-14AA709031D3}"/>
    <cellStyle name="Notas 2 16 2 2 2" xfId="18230" xr:uid="{59DDA666-E49C-4667-B60E-56570CC971CF}"/>
    <cellStyle name="Notas 2 16 2 2 2 2" xfId="18231" xr:uid="{27C90969-0AC4-4F5C-922B-DC22C3544C95}"/>
    <cellStyle name="Notas 2 16 2 2 2_Volatility" xfId="18232" xr:uid="{E984FEBE-0B24-4E9B-827E-18E19E7D22F4}"/>
    <cellStyle name="Notas 2 16 2 2 3" xfId="18233" xr:uid="{6FB41F4E-2F02-4C2B-B90B-0B419F1AC0E1}"/>
    <cellStyle name="Notas 2 16 2 2_Volatility" xfId="18234" xr:uid="{9FE553BF-D7F7-4564-A964-08FA51363B89}"/>
    <cellStyle name="Notas 2 16 2 3" xfId="18235" xr:uid="{203BA286-012B-4EBA-AB25-79B793691A5D}"/>
    <cellStyle name="Notas 2 16 2 3 2" xfId="18236" xr:uid="{F4827DFD-7690-474E-B28E-35C9FABEA074}"/>
    <cellStyle name="Notas 2 16 2 3 2 2" xfId="18237" xr:uid="{2296BEB4-04EA-4541-9E48-569EEFCEAE58}"/>
    <cellStyle name="Notas 2 16 2 3 2_Volatility" xfId="18238" xr:uid="{4BE52973-48DE-4353-903C-540984832791}"/>
    <cellStyle name="Notas 2 16 2 3 3" xfId="18239" xr:uid="{B8676289-858A-4D20-8454-7CAA55E5269D}"/>
    <cellStyle name="Notas 2 16 2 3_Volatility" xfId="18240" xr:uid="{4A8CEE4F-A727-443B-9346-4F7A3CCFF170}"/>
    <cellStyle name="Notas 2 16 2 4" xfId="18241" xr:uid="{A89134FC-7E7A-49D9-895C-1D8857EFE0B2}"/>
    <cellStyle name="Notas 2 16 2 4 2" xfId="18242" xr:uid="{FB788E5A-D696-41A1-B788-0A051CBDB48E}"/>
    <cellStyle name="Notas 2 16 2 4_Volatility" xfId="18243" xr:uid="{24C377EB-6121-4E04-9051-C5F3D8E045A6}"/>
    <cellStyle name="Notas 2 16 2 5" xfId="18244" xr:uid="{994BA472-0BCD-4723-A716-72AE03E7188D}"/>
    <cellStyle name="Notas 2 16 2_Volatility" xfId="18245" xr:uid="{D911F043-C24A-495D-BEF3-7680216DA7AF}"/>
    <cellStyle name="Notas 2 16 3" xfId="18246" xr:uid="{F5AAF559-1708-4265-ACD9-D73EAEA711E9}"/>
    <cellStyle name="Notas 2 16 3 2" xfId="18247" xr:uid="{5058A55E-8289-45E2-A0FD-7BC991320ADD}"/>
    <cellStyle name="Notas 2 16 3 2 2" xfId="18248" xr:uid="{931C0315-46EF-40C1-A210-8DBD47188E9A}"/>
    <cellStyle name="Notas 2 16 3 2_Volatility" xfId="18249" xr:uid="{ED10E753-6612-439D-A104-44FA15358801}"/>
    <cellStyle name="Notas 2 16 3 3" xfId="18250" xr:uid="{194EB84D-DDE3-441D-97BF-E20838C9529E}"/>
    <cellStyle name="Notas 2 16 3_Volatility" xfId="18251" xr:uid="{BAB097B9-83E3-4533-B9EE-77764453A62B}"/>
    <cellStyle name="Notas 2 16 4" xfId="18252" xr:uid="{F439F8E7-780B-493A-A18B-0EB3737E29D0}"/>
    <cellStyle name="Notas 2 16 4 2" xfId="18253" xr:uid="{36E5DFC4-231A-47C2-8FF7-128427980A19}"/>
    <cellStyle name="Notas 2 16 4_Volatility" xfId="18254" xr:uid="{CC7DB021-E6E4-4811-8177-698CCC3F9983}"/>
    <cellStyle name="Notas 2 16 5" xfId="18255" xr:uid="{70815280-E1AF-4F13-AC23-356384DD4077}"/>
    <cellStyle name="Notas 2 16_Volatility" xfId="18256" xr:uid="{4ACAA089-64B3-471D-BCC8-59AB4096DAD3}"/>
    <cellStyle name="Notas 2 17" xfId="18257" xr:uid="{38BE7567-0EC5-4CB5-BDDF-991016B947FD}"/>
    <cellStyle name="Notas 2 17 2" xfId="18258" xr:uid="{890A9A10-F160-4CBA-A442-8596A5334429}"/>
    <cellStyle name="Notas 2 17 2 2" xfId="18259" xr:uid="{907A3E77-AFC1-46C9-AA4A-833CA5B871A3}"/>
    <cellStyle name="Notas 2 17 2 2 2" xfId="18260" xr:uid="{97C98EF0-3F6E-42E9-8CFD-DB4809238171}"/>
    <cellStyle name="Notas 2 17 2 2 2 2" xfId="18261" xr:uid="{02FD88D8-94AB-4CD3-94EE-8BB96FA1CE53}"/>
    <cellStyle name="Notas 2 17 2 2 2_Volatility" xfId="18262" xr:uid="{29F24C36-D26D-465F-AFEC-A6CCD123DF42}"/>
    <cellStyle name="Notas 2 17 2 2 3" xfId="18263" xr:uid="{F204647B-BD72-47F9-B63F-5341581D0A69}"/>
    <cellStyle name="Notas 2 17 2 2_Volatility" xfId="18264" xr:uid="{17B8E162-847B-48E6-BAD4-AF457DBF0318}"/>
    <cellStyle name="Notas 2 17 2 3" xfId="18265" xr:uid="{D6A5D1FF-96B8-4C8A-B8D7-428058C7EF6F}"/>
    <cellStyle name="Notas 2 17 2 3 2" xfId="18266" xr:uid="{33A7277F-3FC6-4C33-96B2-2411CC249A78}"/>
    <cellStyle name="Notas 2 17 2 3 2 2" xfId="18267" xr:uid="{179B61B1-252D-4467-B9B8-BD5021AAA627}"/>
    <cellStyle name="Notas 2 17 2 3 2_Volatility" xfId="18268" xr:uid="{02CBDFB6-977E-46CD-AA00-14B5CE5F0719}"/>
    <cellStyle name="Notas 2 17 2 3 3" xfId="18269" xr:uid="{F04B5BA6-CB82-4919-9EDF-A8F5CB1EDB10}"/>
    <cellStyle name="Notas 2 17 2 3_Volatility" xfId="18270" xr:uid="{14153069-19E8-4F5D-9B6E-D546FAD12EED}"/>
    <cellStyle name="Notas 2 17 2 4" xfId="18271" xr:uid="{B22086CA-A845-4FBE-A23A-4E266BA3E4D3}"/>
    <cellStyle name="Notas 2 17 2 4 2" xfId="18272" xr:uid="{11B0C414-05F3-4908-A4F3-53F7C9F21947}"/>
    <cellStyle name="Notas 2 17 2 4_Volatility" xfId="18273" xr:uid="{BB1BCD64-B424-4E5A-A7CB-D2B8F96DA8B2}"/>
    <cellStyle name="Notas 2 17 2 5" xfId="18274" xr:uid="{902496DA-1457-4E52-8CF7-362561BC1586}"/>
    <cellStyle name="Notas 2 17 2_Volatility" xfId="18275" xr:uid="{09ABFF14-D803-4050-833F-D2D08D870788}"/>
    <cellStyle name="Notas 2 17 3" xfId="18276" xr:uid="{1B89040D-AB55-4EBD-AFF1-E478B85A0BC5}"/>
    <cellStyle name="Notas 2 17 3 2" xfId="18277" xr:uid="{2E7ED938-E5F7-4BD3-9EDF-609E1F0E881A}"/>
    <cellStyle name="Notas 2 17 3 2 2" xfId="18278" xr:uid="{C08EF1F7-A3FA-435E-9156-DE6FB1E41F71}"/>
    <cellStyle name="Notas 2 17 3 2_Volatility" xfId="18279" xr:uid="{3E654674-8F48-4000-ABCF-8EBCC4E697EA}"/>
    <cellStyle name="Notas 2 17 3 3" xfId="18280" xr:uid="{D7EAFEBB-E7D9-4F29-9127-D9D807F514F0}"/>
    <cellStyle name="Notas 2 17 3_Volatility" xfId="18281" xr:uid="{31434A32-E3BF-42A5-8A63-3F9C86C39BD2}"/>
    <cellStyle name="Notas 2 17 4" xfId="18282" xr:uid="{96ED95F0-D3DA-488E-A036-8E9C3235AF75}"/>
    <cellStyle name="Notas 2 17 4 2" xfId="18283" xr:uid="{56DA3ED0-F545-4D5C-995E-AB6BD8C138B2}"/>
    <cellStyle name="Notas 2 17 4_Volatility" xfId="18284" xr:uid="{1044E7F9-BAE5-4061-80E8-04391251B75B}"/>
    <cellStyle name="Notas 2 17 5" xfId="18285" xr:uid="{E892E790-BC1A-4F0B-BB22-B53CD3AC4680}"/>
    <cellStyle name="Notas 2 17_Volatility" xfId="18286" xr:uid="{B3C7F3EA-525B-4A12-9EFB-764EA586FB44}"/>
    <cellStyle name="Notas 2 18" xfId="18287" xr:uid="{EDD6DA03-D41F-426D-8780-225BF01D2828}"/>
    <cellStyle name="Notas 2 18 2" xfId="18288" xr:uid="{E3CBB5A6-34DF-4661-898B-502CD9F81D33}"/>
    <cellStyle name="Notas 2 18 2 2" xfId="18289" xr:uid="{C49DC1BD-61DF-418D-A3BA-F7FAA10DBDE9}"/>
    <cellStyle name="Notas 2 18 2 2 2" xfId="18290" xr:uid="{9FE61039-1FB2-4904-87CD-1E3BE6F67BC0}"/>
    <cellStyle name="Notas 2 18 2 2 2 2" xfId="18291" xr:uid="{BD899062-9C75-4591-8E1A-9B47FFBC09C8}"/>
    <cellStyle name="Notas 2 18 2 2 2_Volatility" xfId="18292" xr:uid="{6D605CBC-5158-43B9-8A08-AD31962D0F4C}"/>
    <cellStyle name="Notas 2 18 2 2 3" xfId="18293" xr:uid="{D22A0DC2-2410-43AF-98CD-DF913700F483}"/>
    <cellStyle name="Notas 2 18 2 2_Volatility" xfId="18294" xr:uid="{CF2074BB-9BC5-4896-A1C0-6BD5309DB99C}"/>
    <cellStyle name="Notas 2 18 2 3" xfId="18295" xr:uid="{532ACC57-E9A4-4112-8ECD-F88D3AC8EB5E}"/>
    <cellStyle name="Notas 2 18 2 3 2" xfId="18296" xr:uid="{BC28CA93-55A0-4030-B585-F6B9E7D4AD34}"/>
    <cellStyle name="Notas 2 18 2 3 2 2" xfId="18297" xr:uid="{698872EE-9EE1-48F0-B1BE-F488A685ACCF}"/>
    <cellStyle name="Notas 2 18 2 3 2_Volatility" xfId="18298" xr:uid="{F8A685B0-22CA-480A-BBC7-F0C3AF32522D}"/>
    <cellStyle name="Notas 2 18 2 3 3" xfId="18299" xr:uid="{E7750FBC-1028-4395-91EA-18DE4E6D9D89}"/>
    <cellStyle name="Notas 2 18 2 3_Volatility" xfId="18300" xr:uid="{4A3D4168-895B-49C1-BB86-9C3304FE9688}"/>
    <cellStyle name="Notas 2 18 2 4" xfId="18301" xr:uid="{F3189C46-5766-4A68-A853-7735B0B48A7A}"/>
    <cellStyle name="Notas 2 18 2 4 2" xfId="18302" xr:uid="{1FC5CC70-75C7-4CEC-A65A-896C938D6268}"/>
    <cellStyle name="Notas 2 18 2 4_Volatility" xfId="18303" xr:uid="{EC331A36-5955-44D0-B588-7A0C749C30B9}"/>
    <cellStyle name="Notas 2 18 2 5" xfId="18304" xr:uid="{12FDBD6E-753E-4799-8927-C0ED2A089981}"/>
    <cellStyle name="Notas 2 18 2_Volatility" xfId="18305" xr:uid="{46CF5A73-D888-4A82-8917-1A644F6C1471}"/>
    <cellStyle name="Notas 2 18 3" xfId="18306" xr:uid="{D8A498E9-92A1-4719-B660-815B5DCBAA67}"/>
    <cellStyle name="Notas 2 18 3 2" xfId="18307" xr:uid="{37F3F073-E24C-4A56-9A6C-1C864CBC7420}"/>
    <cellStyle name="Notas 2 18 3 2 2" xfId="18308" xr:uid="{A21F7463-8F74-4356-B522-BA6F10C650AC}"/>
    <cellStyle name="Notas 2 18 3 2_Volatility" xfId="18309" xr:uid="{7EE9EDB7-EC0C-4F8B-BD17-1DD6F95509A9}"/>
    <cellStyle name="Notas 2 18 3 3" xfId="18310" xr:uid="{F545228D-CC15-41C9-A590-A71B86D76117}"/>
    <cellStyle name="Notas 2 18 3_Volatility" xfId="18311" xr:uid="{91C94720-3B59-4351-B73E-F5C475D64441}"/>
    <cellStyle name="Notas 2 18 4" xfId="18312" xr:uid="{40C1D3C3-1945-42E4-AFFC-624139249B48}"/>
    <cellStyle name="Notas 2 18 4 2" xfId="18313" xr:uid="{132811A3-0721-48C4-91ED-24E0FAE5ACFF}"/>
    <cellStyle name="Notas 2 18 4_Volatility" xfId="18314" xr:uid="{5FC284F9-474B-4334-99DB-72535795FE06}"/>
    <cellStyle name="Notas 2 18 5" xfId="18315" xr:uid="{899C4F6B-58F6-46D3-A7C1-269ABFA4A1C2}"/>
    <cellStyle name="Notas 2 18_Volatility" xfId="18316" xr:uid="{9059E293-244A-4ECF-9974-AD1AB7245C9B}"/>
    <cellStyle name="Notas 2 19" xfId="18317" xr:uid="{C692169B-8181-4CA4-A57A-A7F87B3C4A92}"/>
    <cellStyle name="Notas 2 19 2" xfId="18318" xr:uid="{F8E14914-3872-46EB-8E25-9C3F354BA077}"/>
    <cellStyle name="Notas 2 19 2 2" xfId="18319" xr:uid="{8A359B4E-2572-4ABF-9D75-98450011C347}"/>
    <cellStyle name="Notas 2 19 2 2 2" xfId="18320" xr:uid="{553BF696-A37E-49DF-86D0-7DB4E52FB479}"/>
    <cellStyle name="Notas 2 19 2 2 2 2" xfId="18321" xr:uid="{EBD101CD-1BEB-4F7D-A427-0F5A8C8F7FCA}"/>
    <cellStyle name="Notas 2 19 2 2 2_Volatility" xfId="18322" xr:uid="{13E92E08-2ACA-4CF8-8897-68E2F741B5D9}"/>
    <cellStyle name="Notas 2 19 2 2 3" xfId="18323" xr:uid="{B6246F75-2A42-4A5F-902A-509AA099C6D4}"/>
    <cellStyle name="Notas 2 19 2 2_Volatility" xfId="18324" xr:uid="{8B9B92A1-9589-4320-9524-74B300D4F0BA}"/>
    <cellStyle name="Notas 2 19 2 3" xfId="18325" xr:uid="{6E914482-F2FA-4A84-BC82-57A82D2C201E}"/>
    <cellStyle name="Notas 2 19 2 3 2" xfId="18326" xr:uid="{3F9910D3-3788-4A4F-871D-9408DB9E9E39}"/>
    <cellStyle name="Notas 2 19 2 3 2 2" xfId="18327" xr:uid="{8FD01687-109D-43ED-BC94-675FC3291268}"/>
    <cellStyle name="Notas 2 19 2 3 2_Volatility" xfId="18328" xr:uid="{B2023087-D089-4A2E-902F-B794D6C07F4D}"/>
    <cellStyle name="Notas 2 19 2 3 3" xfId="18329" xr:uid="{6710D0B7-4B1C-461E-A174-0EA8CF3121EF}"/>
    <cellStyle name="Notas 2 19 2 3_Volatility" xfId="18330" xr:uid="{664A7680-DE45-44CB-8D5C-B867C6142812}"/>
    <cellStyle name="Notas 2 19 2 4" xfId="18331" xr:uid="{F59C1B11-26E9-4CE7-BD07-81EBC4FDB288}"/>
    <cellStyle name="Notas 2 19 2 4 2" xfId="18332" xr:uid="{9B6DE68F-BF92-4419-AE1E-6B7FE7B402D7}"/>
    <cellStyle name="Notas 2 19 2 4_Volatility" xfId="18333" xr:uid="{F98AB1B4-CEF5-4664-8ECC-4513727B9F91}"/>
    <cellStyle name="Notas 2 19 2 5" xfId="18334" xr:uid="{E3764519-5B57-4031-AE90-1E0B868DBCEC}"/>
    <cellStyle name="Notas 2 19 2_Volatility" xfId="18335" xr:uid="{1F6AD899-5BF3-4DF5-9E61-CE02E42D86D3}"/>
    <cellStyle name="Notas 2 19 3" xfId="18336" xr:uid="{4362CA56-3227-4AA0-9FFF-2EBAD2D8C32A}"/>
    <cellStyle name="Notas 2 19 3 2" xfId="18337" xr:uid="{D1A89333-D6FB-4727-84FF-D189FF23A490}"/>
    <cellStyle name="Notas 2 19 3 2 2" xfId="18338" xr:uid="{0A14E0AD-9F94-490B-BA10-93D547272C1E}"/>
    <cellStyle name="Notas 2 19 3 2_Volatility" xfId="18339" xr:uid="{A5F3A771-C07C-4636-B63E-E81CE23116BF}"/>
    <cellStyle name="Notas 2 19 3 3" xfId="18340" xr:uid="{630D588E-36A2-4262-ADDA-DF9AAC2E40CC}"/>
    <cellStyle name="Notas 2 19 3_Volatility" xfId="18341" xr:uid="{B00C6FCC-3F85-4539-BC0D-5FDEEAF52EDF}"/>
    <cellStyle name="Notas 2 19 4" xfId="18342" xr:uid="{6A2D6E80-1334-4EBC-BA30-C4C99090E2E6}"/>
    <cellStyle name="Notas 2 19 4 2" xfId="18343" xr:uid="{6D0EC3C4-9D2D-4EDE-83D7-5D33F5092D46}"/>
    <cellStyle name="Notas 2 19 4_Volatility" xfId="18344" xr:uid="{66AE497E-DFA0-41A7-8C9E-002B9DBB3E04}"/>
    <cellStyle name="Notas 2 19 5" xfId="18345" xr:uid="{B91BC79A-1445-405A-BEBB-A9C245E71979}"/>
    <cellStyle name="Notas 2 19_Volatility" xfId="18346" xr:uid="{E9B1BC0F-4657-465A-9D18-69A56CCD94DF}"/>
    <cellStyle name="Notas 2 2" xfId="18347" xr:uid="{A1415B9E-AE22-439B-8C84-C0C73279D980}"/>
    <cellStyle name="Notas 2 2 2" xfId="18348" xr:uid="{2D1EC4E3-EC19-46A5-B892-D1A34DD23A1F}"/>
    <cellStyle name="Notas 2 2 2 2" xfId="18349" xr:uid="{C2707CC7-B8F4-4E24-B3E7-9792B6C12E86}"/>
    <cellStyle name="Notas 2 2 2 2 2" xfId="18350" xr:uid="{10B7CA4E-8094-47E5-930C-3C00D45772E6}"/>
    <cellStyle name="Notas 2 2 2 2 2 2" xfId="18351" xr:uid="{5B7D0B9D-C7DB-4346-AC4B-8C067E2F5508}"/>
    <cellStyle name="Notas 2 2 2 2 2_Volatility" xfId="18352" xr:uid="{1773FB45-7464-40B2-AA82-5246CF5A0171}"/>
    <cellStyle name="Notas 2 2 2 2 3" xfId="18353" xr:uid="{148DCEE2-4D05-42DD-84D8-1CFBE0E6BBD8}"/>
    <cellStyle name="Notas 2 2 2 2_Volatility" xfId="18354" xr:uid="{CEBA05C2-FC95-467E-85EA-3F0827CEA85C}"/>
    <cellStyle name="Notas 2 2 2 3" xfId="18355" xr:uid="{23E2187F-83CD-44CD-BBA3-95B6324CB03B}"/>
    <cellStyle name="Notas 2 2 2 3 2" xfId="18356" xr:uid="{18781877-1370-42C3-B31E-C62B737F8321}"/>
    <cellStyle name="Notas 2 2 2 3 2 2" xfId="18357" xr:uid="{4B0A7C24-3E53-485B-B4E6-C5BC8C27E75C}"/>
    <cellStyle name="Notas 2 2 2 3 2_Volatility" xfId="18358" xr:uid="{680BE908-465E-4FBD-B782-5A11EF96E9CC}"/>
    <cellStyle name="Notas 2 2 2 3 3" xfId="18359" xr:uid="{DDBEDD5B-0F35-4D08-A54E-C6DC6F041FFD}"/>
    <cellStyle name="Notas 2 2 2 3_Volatility" xfId="18360" xr:uid="{8BBF5559-2AB6-43C3-B4A1-51739F589ED3}"/>
    <cellStyle name="Notas 2 2 2 4" xfId="18361" xr:uid="{A5C3E0F8-6DE6-422D-B237-A6A1E835C802}"/>
    <cellStyle name="Notas 2 2 2 4 2" xfId="18362" xr:uid="{C187CC16-DBA0-4499-8C1F-396DA4A70B4C}"/>
    <cellStyle name="Notas 2 2 2 4_Volatility" xfId="18363" xr:uid="{6D640449-B0E6-475B-9068-6ACF2E1C2909}"/>
    <cellStyle name="Notas 2 2 2 5" xfId="18364" xr:uid="{3DE65908-A34B-4378-ABE4-EDB0FF3DE9A4}"/>
    <cellStyle name="Notas 2 2 2_Volatility" xfId="18365" xr:uid="{A45EAEE9-15F7-43CB-8ACA-509A45714F5D}"/>
    <cellStyle name="Notas 2 2 3" xfId="18366" xr:uid="{A6150EC7-480B-4453-BE50-CDF36A9C67C4}"/>
    <cellStyle name="Notas 2 2 3 2" xfId="18367" xr:uid="{AF456B2A-2330-4645-AB13-E1785F4CA3E4}"/>
    <cellStyle name="Notas 2 2 3 2 2" xfId="18368" xr:uid="{2AC317D6-547F-4EFE-B980-9403FBEE9F98}"/>
    <cellStyle name="Notas 2 2 3 2_Volatility" xfId="18369" xr:uid="{B8ACBFB7-339B-4DEC-81F2-5D3998D34126}"/>
    <cellStyle name="Notas 2 2 3 3" xfId="18370" xr:uid="{A6AC6BCB-9439-4BFF-BB3B-C2C2D01704DA}"/>
    <cellStyle name="Notas 2 2 3_Volatility" xfId="18371" xr:uid="{4BAD2B2E-C654-483D-9BA5-C864B3B4D545}"/>
    <cellStyle name="Notas 2 2 4" xfId="18372" xr:uid="{0310A554-86FD-4E5D-8EA8-19B9A320A358}"/>
    <cellStyle name="Notas 2 2 4 2" xfId="18373" xr:uid="{3A43C476-8E08-42E2-A213-D4565F775FBD}"/>
    <cellStyle name="Notas 2 2 4_Volatility" xfId="18374" xr:uid="{EA900B75-59E3-4462-8847-2A01650E9549}"/>
    <cellStyle name="Notas 2 2 5" xfId="18375" xr:uid="{195DC009-6D10-4861-8C25-BB05C521206F}"/>
    <cellStyle name="Notas 2 2_Volatility" xfId="18376" xr:uid="{883F1DD8-F4A8-493F-B354-6749A1629630}"/>
    <cellStyle name="Notas 2 20" xfId="18377" xr:uid="{23EA80CD-B84D-411D-94A2-C1517B1D7D04}"/>
    <cellStyle name="Notas 2 20 2" xfId="18378" xr:uid="{5D33438F-2396-40B3-B2DA-6184FC411037}"/>
    <cellStyle name="Notas 2 20 2 2" xfId="18379" xr:uid="{6C696898-A969-4061-9D7D-DE2EDB188C6F}"/>
    <cellStyle name="Notas 2 20 2 2 2" xfId="18380" xr:uid="{7FDEEBF1-AC0D-4C3A-AB5B-682C39AD0C48}"/>
    <cellStyle name="Notas 2 20 2 2 2 2" xfId="18381" xr:uid="{3BA03FFC-F8CF-47DF-84D9-5D66A7FA1632}"/>
    <cellStyle name="Notas 2 20 2 2 2_Volatility" xfId="18382" xr:uid="{DA5E548B-61D6-4104-92DF-2A66BD2D307A}"/>
    <cellStyle name="Notas 2 20 2 2 3" xfId="18383" xr:uid="{B7106E9D-D670-440A-B973-0B8DA0425334}"/>
    <cellStyle name="Notas 2 20 2 2_Volatility" xfId="18384" xr:uid="{B0BB0AE2-402E-467B-B45A-407D23B08CA1}"/>
    <cellStyle name="Notas 2 20 2 3" xfId="18385" xr:uid="{B932E315-6DD0-40DE-9FFC-A3BBCDAD0235}"/>
    <cellStyle name="Notas 2 20 2 3 2" xfId="18386" xr:uid="{A2759081-F4A2-4A2F-964D-F2B418F86DF8}"/>
    <cellStyle name="Notas 2 20 2 3 2 2" xfId="18387" xr:uid="{700466B7-AB0A-4991-8C97-306DBA4DA865}"/>
    <cellStyle name="Notas 2 20 2 3 2_Volatility" xfId="18388" xr:uid="{A373E202-4A0B-4338-B5DC-48ABD12463EF}"/>
    <cellStyle name="Notas 2 20 2 3 3" xfId="18389" xr:uid="{0FD5AADE-67D1-43DB-A3B6-2B376D5FED2E}"/>
    <cellStyle name="Notas 2 20 2 3_Volatility" xfId="18390" xr:uid="{7B07FFEB-4463-428E-BCBA-A5D85C0D19AE}"/>
    <cellStyle name="Notas 2 20 2 4" xfId="18391" xr:uid="{A0F75194-B435-490D-A524-5CE47BF432E1}"/>
    <cellStyle name="Notas 2 20 2 4 2" xfId="18392" xr:uid="{AB8FC8CF-847A-4F02-A2AB-14190372111C}"/>
    <cellStyle name="Notas 2 20 2 4_Volatility" xfId="18393" xr:uid="{5B48001F-26B2-44C3-A087-9EB9A2696190}"/>
    <cellStyle name="Notas 2 20 2 5" xfId="18394" xr:uid="{E2FFC250-4262-4765-8D5B-FC631BF18BC7}"/>
    <cellStyle name="Notas 2 20 2_Volatility" xfId="18395" xr:uid="{DC3609B9-A49E-4601-8D19-912DCF7FF21D}"/>
    <cellStyle name="Notas 2 20 3" xfId="18396" xr:uid="{E2C4F74C-1176-44F2-8A89-06076A3F4DF7}"/>
    <cellStyle name="Notas 2 20 3 2" xfId="18397" xr:uid="{E28D543D-E05C-4CE8-815F-2635D716825F}"/>
    <cellStyle name="Notas 2 20 3 2 2" xfId="18398" xr:uid="{1BC7D719-124C-4F9F-AE5C-F2A2E430439F}"/>
    <cellStyle name="Notas 2 20 3 2_Volatility" xfId="18399" xr:uid="{35BABE9E-D024-4996-BE39-CE0ADA31C376}"/>
    <cellStyle name="Notas 2 20 3 3" xfId="18400" xr:uid="{034C5CF0-4EF3-4857-B088-A93257F2B959}"/>
    <cellStyle name="Notas 2 20 3_Volatility" xfId="18401" xr:uid="{DD67320D-B0BA-41D3-8BE0-61513C65C277}"/>
    <cellStyle name="Notas 2 20 4" xfId="18402" xr:uid="{0F408E45-FB53-4745-A435-0650AE42EABB}"/>
    <cellStyle name="Notas 2 20 4 2" xfId="18403" xr:uid="{7CB85E1D-B19C-408E-B1D3-23CD50592975}"/>
    <cellStyle name="Notas 2 20 4_Volatility" xfId="18404" xr:uid="{FEA07E17-BBFC-4663-817B-A2522F4DF70F}"/>
    <cellStyle name="Notas 2 20 5" xfId="18405" xr:uid="{5CFB7605-2319-4E62-A331-8A578F3F3F69}"/>
    <cellStyle name="Notas 2 20_Volatility" xfId="18406" xr:uid="{79082523-C01D-4FC6-AD7C-1F9CA2ADB34F}"/>
    <cellStyle name="Notas 2 21" xfId="18407" xr:uid="{1379E071-DD17-47F0-9DEA-F70403C55E26}"/>
    <cellStyle name="Notas 2 21 2" xfId="18408" xr:uid="{93BEA906-032E-43CD-B5A1-F9624FABD581}"/>
    <cellStyle name="Notas 2 21 2 2" xfId="18409" xr:uid="{43112CE7-396D-4FB1-8746-70249377DB91}"/>
    <cellStyle name="Notas 2 21 2 2 2" xfId="18410" xr:uid="{6F1E8C84-C309-4E92-A743-2B74D38A9953}"/>
    <cellStyle name="Notas 2 21 2 2 2 2" xfId="18411" xr:uid="{726B6E2D-1867-4AE5-854D-9B4198E472DB}"/>
    <cellStyle name="Notas 2 21 2 2 2_Volatility" xfId="18412" xr:uid="{AC4C2170-27D7-458E-B8FD-7BDB43ADC658}"/>
    <cellStyle name="Notas 2 21 2 2 3" xfId="18413" xr:uid="{ED8FEF2C-D17F-4A19-8D62-DC956727DB0B}"/>
    <cellStyle name="Notas 2 21 2 2_Volatility" xfId="18414" xr:uid="{25FE2901-C45B-4D43-83B5-CA6B49D6ED16}"/>
    <cellStyle name="Notas 2 21 2 3" xfId="18415" xr:uid="{F745CACA-7A70-4AE0-9986-8B29F385416B}"/>
    <cellStyle name="Notas 2 21 2 3 2" xfId="18416" xr:uid="{A031B108-A4EE-4C44-B29C-056EDD81C761}"/>
    <cellStyle name="Notas 2 21 2 3 2 2" xfId="18417" xr:uid="{18F2AE5A-09B4-4BFE-BEE3-8568FD9A7ED3}"/>
    <cellStyle name="Notas 2 21 2 3 2_Volatility" xfId="18418" xr:uid="{D8E80BEF-4BCD-463C-A33E-1291A08D79C9}"/>
    <cellStyle name="Notas 2 21 2 3 3" xfId="18419" xr:uid="{184F0B25-EA28-41EA-88A4-D571C793171C}"/>
    <cellStyle name="Notas 2 21 2 3_Volatility" xfId="18420" xr:uid="{E07F2606-45D3-4973-8070-CCB45261D7D9}"/>
    <cellStyle name="Notas 2 21 2 4" xfId="18421" xr:uid="{C9B1CFFB-5785-4A57-B283-E6F53AD8231D}"/>
    <cellStyle name="Notas 2 21 2 4 2" xfId="18422" xr:uid="{9D347813-E06B-4971-A712-D9A0261A3394}"/>
    <cellStyle name="Notas 2 21 2 4_Volatility" xfId="18423" xr:uid="{889F79AD-5683-4751-B06E-80DE9D930032}"/>
    <cellStyle name="Notas 2 21 2 5" xfId="18424" xr:uid="{6ACAA1BD-D50E-436C-86DB-7E2A141483CA}"/>
    <cellStyle name="Notas 2 21 2_Volatility" xfId="18425" xr:uid="{F84292CF-C46F-4E4C-A1A1-B9EF36BD1DD6}"/>
    <cellStyle name="Notas 2 21 3" xfId="18426" xr:uid="{C37ADBB8-0C45-45C5-8448-E79131884519}"/>
    <cellStyle name="Notas 2 21 3 2" xfId="18427" xr:uid="{9B8E8F0F-FA2E-4978-9CF4-6B03D60E0FE4}"/>
    <cellStyle name="Notas 2 21 3 2 2" xfId="18428" xr:uid="{8DC9F6EC-A5AA-4FCA-B57F-5B697CFE762E}"/>
    <cellStyle name="Notas 2 21 3 2_Volatility" xfId="18429" xr:uid="{D8DF5AEC-AD26-4C12-97D2-FE55058409FA}"/>
    <cellStyle name="Notas 2 21 3 3" xfId="18430" xr:uid="{CCA28CF1-FF25-474C-A304-A41844307D14}"/>
    <cellStyle name="Notas 2 21 3_Volatility" xfId="18431" xr:uid="{049B4B19-A1F2-43EE-9344-B49BB50A11F5}"/>
    <cellStyle name="Notas 2 21 4" xfId="18432" xr:uid="{ED4FE360-6DDE-4EE9-A2D7-12EF68DC7FA7}"/>
    <cellStyle name="Notas 2 21 4 2" xfId="18433" xr:uid="{3BB00018-B07E-4533-AB62-D2E099EB68F3}"/>
    <cellStyle name="Notas 2 21 4_Volatility" xfId="18434" xr:uid="{B2DDDF46-5ADA-4CEE-9BB2-89000BEC779A}"/>
    <cellStyle name="Notas 2 21 5" xfId="18435" xr:uid="{5B2D089E-B801-49CD-9C5E-166F44F674A2}"/>
    <cellStyle name="Notas 2 21_Volatility" xfId="18436" xr:uid="{64049E23-335F-4862-97A2-C59936D507DE}"/>
    <cellStyle name="Notas 2 22" xfId="18437" xr:uid="{5E00B949-71F1-41FC-9B64-6502F958F7FE}"/>
    <cellStyle name="Notas 2 22 2" xfId="18438" xr:uid="{C1406757-833C-4DCC-A2A5-25715F31B7B3}"/>
    <cellStyle name="Notas 2 22 2 2" xfId="18439" xr:uid="{1D4A55FD-4A83-4AD2-842E-656D5AA4E82F}"/>
    <cellStyle name="Notas 2 22 2 2 2" xfId="18440" xr:uid="{B9292F37-2791-41C5-A23E-7A41E9D346B9}"/>
    <cellStyle name="Notas 2 22 2 2 2 2" xfId="18441" xr:uid="{C93E54A1-54C8-40D2-BA83-87A7AD78B408}"/>
    <cellStyle name="Notas 2 22 2 2 2_Volatility" xfId="18442" xr:uid="{5839ADC4-2E7E-498B-B055-4DE586696677}"/>
    <cellStyle name="Notas 2 22 2 2 3" xfId="18443" xr:uid="{188C4615-0CC2-4EC8-8E5D-351E38767BF4}"/>
    <cellStyle name="Notas 2 22 2 2_Volatility" xfId="18444" xr:uid="{7152D74B-62B8-4B3C-95D7-B78CCC6C8E39}"/>
    <cellStyle name="Notas 2 22 2 3" xfId="18445" xr:uid="{8BC2DC7E-7C1F-4F67-A66F-4212F4D39248}"/>
    <cellStyle name="Notas 2 22 2 3 2" xfId="18446" xr:uid="{6065A668-D702-400D-A284-C999A76D4A9D}"/>
    <cellStyle name="Notas 2 22 2 3 2 2" xfId="18447" xr:uid="{F061B7DB-E53D-4AC9-AB05-3CAAF497FECF}"/>
    <cellStyle name="Notas 2 22 2 3 2_Volatility" xfId="18448" xr:uid="{2CB801A7-2E3A-4445-BB95-B45A6241E0F0}"/>
    <cellStyle name="Notas 2 22 2 3 3" xfId="18449" xr:uid="{B52B6D56-D48F-4ABC-81DA-079330D1DBBC}"/>
    <cellStyle name="Notas 2 22 2 3_Volatility" xfId="18450" xr:uid="{38382CFC-CDB6-48B3-9801-06CE3749B93D}"/>
    <cellStyle name="Notas 2 22 2 4" xfId="18451" xr:uid="{951092A5-4A85-4556-BCAA-515168F9E465}"/>
    <cellStyle name="Notas 2 22 2 4 2" xfId="18452" xr:uid="{5FE2FF12-34FF-4664-A818-FB86EB561B61}"/>
    <cellStyle name="Notas 2 22 2 4_Volatility" xfId="18453" xr:uid="{ED74E624-A2AD-4B39-B8E5-951A4B8C8B95}"/>
    <cellStyle name="Notas 2 22 2 5" xfId="18454" xr:uid="{564794AA-3F63-483D-8B42-FE872CFF80DC}"/>
    <cellStyle name="Notas 2 22 2_Volatility" xfId="18455" xr:uid="{7E315E23-FE3A-46D2-919F-1200435D5788}"/>
    <cellStyle name="Notas 2 22 3" xfId="18456" xr:uid="{0C7BACD3-D965-41E3-A292-146BD2C8E946}"/>
    <cellStyle name="Notas 2 22 3 2" xfId="18457" xr:uid="{D007C4A2-7F2F-4862-8538-DB6971C380AE}"/>
    <cellStyle name="Notas 2 22 3 2 2" xfId="18458" xr:uid="{118BB13F-15AD-4A63-A6EA-8E3E8862F93F}"/>
    <cellStyle name="Notas 2 22 3 2_Volatility" xfId="18459" xr:uid="{24E9A2AE-0468-418E-B06A-D62E0D105129}"/>
    <cellStyle name="Notas 2 22 3 3" xfId="18460" xr:uid="{B832B8A0-5FCC-49F7-A098-9742092733E0}"/>
    <cellStyle name="Notas 2 22 3_Volatility" xfId="18461" xr:uid="{57041B23-2015-435D-9FAA-592DBB99229A}"/>
    <cellStyle name="Notas 2 22 4" xfId="18462" xr:uid="{A6BEC405-94D6-4215-9D72-170DDFA44041}"/>
    <cellStyle name="Notas 2 22 4 2" xfId="18463" xr:uid="{90C34D61-B892-4282-A077-897350A17542}"/>
    <cellStyle name="Notas 2 22 4_Volatility" xfId="18464" xr:uid="{E86CDB22-6D9A-4CD5-99BE-A424C686889C}"/>
    <cellStyle name="Notas 2 22 5" xfId="18465" xr:uid="{44630589-8BFB-4633-9868-4D4968D6B832}"/>
    <cellStyle name="Notas 2 22_Volatility" xfId="18466" xr:uid="{769C01C7-037C-43DD-8B7C-F9A80D8CC4D5}"/>
    <cellStyle name="Notas 2 23" xfId="18467" xr:uid="{EBE57064-4698-4779-8BF9-1EC250A87F80}"/>
    <cellStyle name="Notas 2 23 2" xfId="18468" xr:uid="{C75DCB5F-46E0-4F34-877F-EE6337F78AB6}"/>
    <cellStyle name="Notas 2 23 2 2" xfId="18469" xr:uid="{99F19892-0F16-4F10-B86E-B967D5E49E9F}"/>
    <cellStyle name="Notas 2 23 2 2 2" xfId="18470" xr:uid="{6A5A5D0A-25C6-4187-9078-F7FFBB1EB751}"/>
    <cellStyle name="Notas 2 23 2 2 2 2" xfId="18471" xr:uid="{84B3FE4B-1011-4986-BE35-BB455C41BFC5}"/>
    <cellStyle name="Notas 2 23 2 2 2_Volatility" xfId="18472" xr:uid="{7EB3538C-19F5-437F-8A6A-CDFE38111710}"/>
    <cellStyle name="Notas 2 23 2 2 3" xfId="18473" xr:uid="{C996539A-2C78-4BF6-9895-5B4A9A24EB41}"/>
    <cellStyle name="Notas 2 23 2 2_Volatility" xfId="18474" xr:uid="{597CC632-A7BF-4817-8421-AC5A9AD9E0BE}"/>
    <cellStyle name="Notas 2 23 2 3" xfId="18475" xr:uid="{BE09A63E-1345-41FD-9689-0EF9E59F2290}"/>
    <cellStyle name="Notas 2 23 2 3 2" xfId="18476" xr:uid="{2308DC48-DD3B-4A00-B2EF-97165AE30327}"/>
    <cellStyle name="Notas 2 23 2 3 2 2" xfId="18477" xr:uid="{45FB419A-2CC3-4204-9A3B-0C52DF07EFD6}"/>
    <cellStyle name="Notas 2 23 2 3 2_Volatility" xfId="18478" xr:uid="{27C16767-A155-496D-AB70-2CFF9B2CF1E7}"/>
    <cellStyle name="Notas 2 23 2 3 3" xfId="18479" xr:uid="{5D762BF9-1B32-4F38-AA16-920EFFAEDAC5}"/>
    <cellStyle name="Notas 2 23 2 3_Volatility" xfId="18480" xr:uid="{F48E43E7-D1D2-4C4C-9B6A-20A2F29EFF71}"/>
    <cellStyle name="Notas 2 23 2 4" xfId="18481" xr:uid="{4CB164F6-F489-413B-A39E-226105327778}"/>
    <cellStyle name="Notas 2 23 2 4 2" xfId="18482" xr:uid="{001DB7A6-C352-44EA-81F3-268D49FA42B0}"/>
    <cellStyle name="Notas 2 23 2 4_Volatility" xfId="18483" xr:uid="{4282DCD8-8A92-4F3D-B3F2-E589E7791D0E}"/>
    <cellStyle name="Notas 2 23 2 5" xfId="18484" xr:uid="{C6310815-87F7-4CFF-B552-841E3FC76751}"/>
    <cellStyle name="Notas 2 23 2_Volatility" xfId="18485" xr:uid="{205802FE-6ED9-4050-B3C6-B8E8C58E928D}"/>
    <cellStyle name="Notas 2 23 3" xfId="18486" xr:uid="{1C7FFE44-E2B7-451E-AEA7-632E3F7AE97E}"/>
    <cellStyle name="Notas 2 23 3 2" xfId="18487" xr:uid="{A335B7B6-92B7-40A6-B6BA-E00D8449A571}"/>
    <cellStyle name="Notas 2 23 3 2 2" xfId="18488" xr:uid="{539E0230-F14C-44D8-9552-D20AF29173C3}"/>
    <cellStyle name="Notas 2 23 3 2_Volatility" xfId="18489" xr:uid="{546A6E71-1A1B-4C77-A513-FB9359FC3AC9}"/>
    <cellStyle name="Notas 2 23 3 3" xfId="18490" xr:uid="{7ACF04DF-E9D5-4E89-9CEF-3D5E5CBEABA7}"/>
    <cellStyle name="Notas 2 23 3_Volatility" xfId="18491" xr:uid="{8F7C5DB2-FAD5-4606-9D1D-E17D73ADC0F5}"/>
    <cellStyle name="Notas 2 23 4" xfId="18492" xr:uid="{B00E90AC-4813-4A32-9452-96B15E6E0500}"/>
    <cellStyle name="Notas 2 23 4 2" xfId="18493" xr:uid="{1FDABA06-0785-4653-ACA1-D0D7AC9CC295}"/>
    <cellStyle name="Notas 2 23 4_Volatility" xfId="18494" xr:uid="{2EC816C3-1C2D-45E1-A3DE-F7BE0600D89B}"/>
    <cellStyle name="Notas 2 23 5" xfId="18495" xr:uid="{3497BA4E-810B-4B21-A63F-1C91750ED66C}"/>
    <cellStyle name="Notas 2 23_Volatility" xfId="18496" xr:uid="{2A88A868-CB78-4A8C-A043-114F9194AF89}"/>
    <cellStyle name="Notas 2 24" xfId="18497" xr:uid="{6F826A41-D0DF-4A03-9E6C-3B6464AD1967}"/>
    <cellStyle name="Notas 2 24 2" xfId="18498" xr:uid="{78D8066E-2B32-4AF3-93DE-3C1FD0AF9FD7}"/>
    <cellStyle name="Notas 2 24 2 2" xfId="18499" xr:uid="{62DDBC22-269A-4D31-8865-BDBD4B2A8F27}"/>
    <cellStyle name="Notas 2 24 2 2 2" xfId="18500" xr:uid="{F99BD521-B530-408D-9356-6310E3BA06D6}"/>
    <cellStyle name="Notas 2 24 2 2 2 2" xfId="18501" xr:uid="{EABDA032-0B69-4486-8C86-BF7AD93EA93B}"/>
    <cellStyle name="Notas 2 24 2 2 2_Volatility" xfId="18502" xr:uid="{29D564CC-DDD6-4F88-9251-5C28385D61DF}"/>
    <cellStyle name="Notas 2 24 2 2 3" xfId="18503" xr:uid="{85AA0940-65E3-44EA-B9BC-E090A24E98D4}"/>
    <cellStyle name="Notas 2 24 2 2_Volatility" xfId="18504" xr:uid="{2852C22B-687C-49E4-9E3D-0B0DC190E6DD}"/>
    <cellStyle name="Notas 2 24 2 3" xfId="18505" xr:uid="{0E778528-03FF-4273-9F8F-C828A234E8A7}"/>
    <cellStyle name="Notas 2 24 2 3 2" xfId="18506" xr:uid="{DF501757-E486-484A-A7DB-8158C472D4B2}"/>
    <cellStyle name="Notas 2 24 2 3 2 2" xfId="18507" xr:uid="{79EDD416-3D9E-452B-B7ED-E48DC8DBC5F8}"/>
    <cellStyle name="Notas 2 24 2 3 2_Volatility" xfId="18508" xr:uid="{2DD7E9D4-8F4C-45CA-AA42-855BFA400C60}"/>
    <cellStyle name="Notas 2 24 2 3 3" xfId="18509" xr:uid="{EFEBD4F3-6C19-4F3B-B4CF-D2CB31F7D2F7}"/>
    <cellStyle name="Notas 2 24 2 3_Volatility" xfId="18510" xr:uid="{B88C2E9E-7FF8-43E4-89D7-C6ACF502A5C9}"/>
    <cellStyle name="Notas 2 24 2 4" xfId="18511" xr:uid="{2D3F7D54-8691-4F42-B1C6-9288108DD6DA}"/>
    <cellStyle name="Notas 2 24 2 4 2" xfId="18512" xr:uid="{2FF1217A-08FC-4619-8F5D-B3830C2C9FC3}"/>
    <cellStyle name="Notas 2 24 2 4_Volatility" xfId="18513" xr:uid="{2043EA15-7148-4123-B3EC-543BDFD4A6DF}"/>
    <cellStyle name="Notas 2 24 2 5" xfId="18514" xr:uid="{BCD32856-B23C-4AA2-AE4C-EB0AF2FC2488}"/>
    <cellStyle name="Notas 2 24 2_Volatility" xfId="18515" xr:uid="{6D7101EA-A6A6-4475-AF3B-0D8D5E4B38A8}"/>
    <cellStyle name="Notas 2 24 3" xfId="18516" xr:uid="{F60E1B7B-0852-4055-9800-63FE60CEC5AC}"/>
    <cellStyle name="Notas 2 24 3 2" xfId="18517" xr:uid="{262C6DF7-0877-4113-ADF3-ACE8D15FBC97}"/>
    <cellStyle name="Notas 2 24 3 2 2" xfId="18518" xr:uid="{54776506-FC51-4C6C-A0D9-8B27037D9B79}"/>
    <cellStyle name="Notas 2 24 3 2_Volatility" xfId="18519" xr:uid="{FEAE2B35-783C-4615-B9C1-B844A7FDE01C}"/>
    <cellStyle name="Notas 2 24 3 3" xfId="18520" xr:uid="{2351ED50-B834-46E4-B8DA-FA010DB39310}"/>
    <cellStyle name="Notas 2 24 3_Volatility" xfId="18521" xr:uid="{9EDF8893-48F7-402F-8DAA-3D85E123BBD5}"/>
    <cellStyle name="Notas 2 24 4" xfId="18522" xr:uid="{92F18330-2315-4592-A1BC-7CFFC863171A}"/>
    <cellStyle name="Notas 2 24 4 2" xfId="18523" xr:uid="{66991255-7529-4D4C-9C7D-1AD2D0DB1C2B}"/>
    <cellStyle name="Notas 2 24 4_Volatility" xfId="18524" xr:uid="{BBC40692-0BA3-4222-B97D-AA61EFE18E64}"/>
    <cellStyle name="Notas 2 24 5" xfId="18525" xr:uid="{9E4D0DE6-5D1D-4BC6-BE1A-C29469EA03CE}"/>
    <cellStyle name="Notas 2 24_Volatility" xfId="18526" xr:uid="{AB41AE26-05BE-4538-BA60-40C33C8A8457}"/>
    <cellStyle name="Notas 2 25" xfId="18527" xr:uid="{1A04A204-C44B-428A-84BD-8388E30733D8}"/>
    <cellStyle name="Notas 2 25 2" xfId="18528" xr:uid="{F47558B8-D2FF-4028-B97E-87DEBDA4E761}"/>
    <cellStyle name="Notas 2 25 2 2" xfId="18529" xr:uid="{50545615-502E-4EE9-99E0-B9C1095C7731}"/>
    <cellStyle name="Notas 2 25 2 2 2" xfId="18530" xr:uid="{28312AAA-7AF1-4A11-AB99-169548C41B0C}"/>
    <cellStyle name="Notas 2 25 2 2 2 2" xfId="18531" xr:uid="{BCC920D7-789D-47AC-8255-17B01A506532}"/>
    <cellStyle name="Notas 2 25 2 2 2_Volatility" xfId="18532" xr:uid="{FC9EA2E3-1475-4226-850B-F31BD0B3BF47}"/>
    <cellStyle name="Notas 2 25 2 2 3" xfId="18533" xr:uid="{AA26C8B1-E8B1-42D4-A4F4-2E75AE6C88E9}"/>
    <cellStyle name="Notas 2 25 2 2_Volatility" xfId="18534" xr:uid="{D538F257-A91A-4351-9C07-6B6B672DE25D}"/>
    <cellStyle name="Notas 2 25 2 3" xfId="18535" xr:uid="{CF8E74C6-B4AB-455B-9B00-130653DD574F}"/>
    <cellStyle name="Notas 2 25 2 3 2" xfId="18536" xr:uid="{D41709BA-C564-40C0-94FE-D21FA7856443}"/>
    <cellStyle name="Notas 2 25 2 3 2 2" xfId="18537" xr:uid="{CB86203E-52BF-4F5A-B579-5A18E52B6BA6}"/>
    <cellStyle name="Notas 2 25 2 3 2_Volatility" xfId="18538" xr:uid="{4F93EE83-1533-4E41-97A5-01006B8ADE14}"/>
    <cellStyle name="Notas 2 25 2 3 3" xfId="18539" xr:uid="{E0C989FE-8BF3-4558-9AED-473B25D4DBD0}"/>
    <cellStyle name="Notas 2 25 2 3_Volatility" xfId="18540" xr:uid="{30A68C70-76DC-47F3-876F-E27B668C763C}"/>
    <cellStyle name="Notas 2 25 2 4" xfId="18541" xr:uid="{DA487E14-991A-4473-928A-B200CCC78847}"/>
    <cellStyle name="Notas 2 25 2 4 2" xfId="18542" xr:uid="{6AF9FCCB-E26C-4C5F-8654-62B32C74081C}"/>
    <cellStyle name="Notas 2 25 2 4_Volatility" xfId="18543" xr:uid="{E66618A6-FAE5-4BAB-BF4C-D5272B6E8B98}"/>
    <cellStyle name="Notas 2 25 2 5" xfId="18544" xr:uid="{8211FDAF-CA07-4F03-8A7F-D7A0FB363963}"/>
    <cellStyle name="Notas 2 25 2_Volatility" xfId="18545" xr:uid="{D4724930-C217-433D-AAC2-17B4B386BE69}"/>
    <cellStyle name="Notas 2 25 3" xfId="18546" xr:uid="{C32A01A4-3742-48ED-B620-64C4F07DDBC0}"/>
    <cellStyle name="Notas 2 25 3 2" xfId="18547" xr:uid="{00D77DC7-9DA0-4A7D-A6AE-7C956D1771CB}"/>
    <cellStyle name="Notas 2 25 3 2 2" xfId="18548" xr:uid="{87F028B4-4373-439C-BDED-44FE27A97B2E}"/>
    <cellStyle name="Notas 2 25 3 2_Volatility" xfId="18549" xr:uid="{9E06ACAE-FDAD-41A2-B4F5-7F4F62E7EF15}"/>
    <cellStyle name="Notas 2 25 3 3" xfId="18550" xr:uid="{0D1D1685-E67C-4895-A9EA-3B59CD109A3D}"/>
    <cellStyle name="Notas 2 25 3_Volatility" xfId="18551" xr:uid="{EBED19CE-CC99-4FB5-8F96-E4C9674A4A8E}"/>
    <cellStyle name="Notas 2 25 4" xfId="18552" xr:uid="{16EBE035-AC49-4842-A462-F61FB203B2B9}"/>
    <cellStyle name="Notas 2 25 4 2" xfId="18553" xr:uid="{1E23499E-E99F-4A30-B88B-04E5FC2035E9}"/>
    <cellStyle name="Notas 2 25 4_Volatility" xfId="18554" xr:uid="{A1FD9641-7C65-4995-B865-B0748744F8B2}"/>
    <cellStyle name="Notas 2 25 5" xfId="18555" xr:uid="{498639F8-2201-4E9F-9417-33C65AD41582}"/>
    <cellStyle name="Notas 2 25_Volatility" xfId="18556" xr:uid="{64DAE08F-0A1A-4F3A-BFAD-A8AE2DD6A033}"/>
    <cellStyle name="Notas 2 26" xfId="18557" xr:uid="{F6151995-27FE-4E62-966A-3C7479D74183}"/>
    <cellStyle name="Notas 2 26 2" xfId="18558" xr:uid="{8AB82965-203F-4778-B001-2E352125511B}"/>
    <cellStyle name="Notas 2 26 2 2" xfId="18559" xr:uid="{6C2D6630-BC86-438A-8F2D-7E7DA9B221AA}"/>
    <cellStyle name="Notas 2 26 2 2 2" xfId="18560" xr:uid="{61B3FA75-6064-4AC0-9AE7-CBCB9F032793}"/>
    <cellStyle name="Notas 2 26 2 2 2 2" xfId="18561" xr:uid="{195B83D3-CE24-4483-8D64-C44F6BB97606}"/>
    <cellStyle name="Notas 2 26 2 2 2_Volatility" xfId="18562" xr:uid="{749D1E25-6F1B-4084-B24F-335C9390E14B}"/>
    <cellStyle name="Notas 2 26 2 2 3" xfId="18563" xr:uid="{A816AD71-E3ED-4251-80C6-5A7E58DE19A6}"/>
    <cellStyle name="Notas 2 26 2 2_Volatility" xfId="18564" xr:uid="{D63966D0-E2C6-4874-8E8A-69453802A92A}"/>
    <cellStyle name="Notas 2 26 2 3" xfId="18565" xr:uid="{E7041B49-2D5A-4791-BF00-45A53CB78E80}"/>
    <cellStyle name="Notas 2 26 2 3 2" xfId="18566" xr:uid="{6A3C680C-6304-46C0-859A-7829DB455580}"/>
    <cellStyle name="Notas 2 26 2 3 2 2" xfId="18567" xr:uid="{FBA59EE8-2ABA-45C8-A4DF-F2CB1603F2D1}"/>
    <cellStyle name="Notas 2 26 2 3 2_Volatility" xfId="18568" xr:uid="{1FF214DE-ADF7-444A-ADF5-5C463D99A023}"/>
    <cellStyle name="Notas 2 26 2 3 3" xfId="18569" xr:uid="{48D0BBFB-FC7A-4E0F-830F-A965468823A9}"/>
    <cellStyle name="Notas 2 26 2 3_Volatility" xfId="18570" xr:uid="{AD38B2BD-ED23-4F1F-AA4A-B2DBDF1048AB}"/>
    <cellStyle name="Notas 2 26 2 4" xfId="18571" xr:uid="{3CF72595-72A9-4F3C-AD8C-B36D17B0B1E8}"/>
    <cellStyle name="Notas 2 26 2 4 2" xfId="18572" xr:uid="{DB263736-E4C8-4A66-A0D5-CA6BE74BA486}"/>
    <cellStyle name="Notas 2 26 2 4_Volatility" xfId="18573" xr:uid="{84A96FEC-F20A-4869-9609-28AF51296ABD}"/>
    <cellStyle name="Notas 2 26 2 5" xfId="18574" xr:uid="{5AF09976-D88E-4252-A3C3-6C986348C83F}"/>
    <cellStyle name="Notas 2 26 2_Volatility" xfId="18575" xr:uid="{2F8E8EAF-ACB0-4C75-9D34-633E34E21083}"/>
    <cellStyle name="Notas 2 26 3" xfId="18576" xr:uid="{EFF04ED6-F374-4E6E-8717-008F3D039902}"/>
    <cellStyle name="Notas 2 26 3 2" xfId="18577" xr:uid="{437B6023-876E-490A-9DB4-118717C20069}"/>
    <cellStyle name="Notas 2 26 3 2 2" xfId="18578" xr:uid="{B902B025-AEB5-4CDB-B83A-1E2CAF21CF81}"/>
    <cellStyle name="Notas 2 26 3 2_Volatility" xfId="18579" xr:uid="{32E0B3C7-12FD-4A15-812E-ECA54255697E}"/>
    <cellStyle name="Notas 2 26 3 3" xfId="18580" xr:uid="{302B7677-AA57-458D-918C-85322305931B}"/>
    <cellStyle name="Notas 2 26 3_Volatility" xfId="18581" xr:uid="{7E54139F-99B0-4752-9B1F-D3FA89FFC275}"/>
    <cellStyle name="Notas 2 26 4" xfId="18582" xr:uid="{815F7791-B4FD-40C0-B6C6-43BFF5F1A2B3}"/>
    <cellStyle name="Notas 2 26 4 2" xfId="18583" xr:uid="{74439941-2F33-43CE-AEFD-526A5874A9D8}"/>
    <cellStyle name="Notas 2 26 4_Volatility" xfId="18584" xr:uid="{B624ED5D-40C9-4350-8C21-1D60BFEE13D3}"/>
    <cellStyle name="Notas 2 26 5" xfId="18585" xr:uid="{7F8AC74B-9995-4BA4-8B4F-F05166448638}"/>
    <cellStyle name="Notas 2 26_Volatility" xfId="18586" xr:uid="{0A7A1CD3-8615-4CA9-8C59-99BC5C329602}"/>
    <cellStyle name="Notas 2 27" xfId="18587" xr:uid="{9B5EADF0-A040-45A4-8A06-1E22CCB4D5E0}"/>
    <cellStyle name="Notas 2 27 2" xfId="18588" xr:uid="{41CB3A13-2BF0-4367-B195-21C5B796E8B2}"/>
    <cellStyle name="Notas 2 27 2 2" xfId="18589" xr:uid="{DA082BD0-2CD0-46C3-B006-235A28E1F840}"/>
    <cellStyle name="Notas 2 27 2 2 2" xfId="18590" xr:uid="{D636A864-4EE6-4878-8A9C-59C82B3A907D}"/>
    <cellStyle name="Notas 2 27 2 2 2 2" xfId="18591" xr:uid="{EE119A53-68A5-4041-A981-3BCB3FF2A521}"/>
    <cellStyle name="Notas 2 27 2 2 2_Volatility" xfId="18592" xr:uid="{18D07575-0386-4952-8F47-5CE4A42B385D}"/>
    <cellStyle name="Notas 2 27 2 2 3" xfId="18593" xr:uid="{568FADE7-5FEC-42D3-997C-8A3ECEDA712D}"/>
    <cellStyle name="Notas 2 27 2 2_Volatility" xfId="18594" xr:uid="{5400F0EA-923D-421A-B58C-1562DB22549A}"/>
    <cellStyle name="Notas 2 27 2 3" xfId="18595" xr:uid="{611CE2F2-4536-49EA-9EBA-40B66C66A541}"/>
    <cellStyle name="Notas 2 27 2 3 2" xfId="18596" xr:uid="{9638E66C-92F6-481F-9F89-BD55651F46FA}"/>
    <cellStyle name="Notas 2 27 2 3 2 2" xfId="18597" xr:uid="{7F81949E-BF6E-4F4A-AB9F-40D175C7B962}"/>
    <cellStyle name="Notas 2 27 2 3 2_Volatility" xfId="18598" xr:uid="{D168E4A7-3B9F-4D56-9EB3-5CECEC23708C}"/>
    <cellStyle name="Notas 2 27 2 3 3" xfId="18599" xr:uid="{CAABDF56-689F-4A27-948E-0A8AEB8F95D2}"/>
    <cellStyle name="Notas 2 27 2 3_Volatility" xfId="18600" xr:uid="{499B3691-D506-4880-AB4C-EB11C43DDC61}"/>
    <cellStyle name="Notas 2 27 2 4" xfId="18601" xr:uid="{AD4DEBB8-4E3B-4E6D-81CD-BC6FF6E2369C}"/>
    <cellStyle name="Notas 2 27 2 4 2" xfId="18602" xr:uid="{764B73BC-93B1-4EB7-B838-4B4156ACA6FD}"/>
    <cellStyle name="Notas 2 27 2 4_Volatility" xfId="18603" xr:uid="{D5DD90BB-6BB1-41C0-B3C5-A3412D0A4DD2}"/>
    <cellStyle name="Notas 2 27 2 5" xfId="18604" xr:uid="{C954926E-0A01-448B-9428-F772557FA69B}"/>
    <cellStyle name="Notas 2 27 2_Volatility" xfId="18605" xr:uid="{8CAEE659-E5AB-49D8-94A3-0527977E6C04}"/>
    <cellStyle name="Notas 2 27 3" xfId="18606" xr:uid="{0676A7E8-3F81-4D64-B23A-68A363BAB4AD}"/>
    <cellStyle name="Notas 2 27 3 2" xfId="18607" xr:uid="{B12B64B0-259E-402B-97A6-26135D89E1E0}"/>
    <cellStyle name="Notas 2 27 3 2 2" xfId="18608" xr:uid="{1E321AC5-C680-4190-B6B5-1D0A011B0AF4}"/>
    <cellStyle name="Notas 2 27 3 2_Volatility" xfId="18609" xr:uid="{797BB004-516A-4A9F-A43B-49154A164DE6}"/>
    <cellStyle name="Notas 2 27 3 3" xfId="18610" xr:uid="{D14B75F6-C09A-4B8C-B043-211920885D53}"/>
    <cellStyle name="Notas 2 27 3_Volatility" xfId="18611" xr:uid="{7108FA77-3409-49CA-ABC5-B9FF0B160DBA}"/>
    <cellStyle name="Notas 2 27 4" xfId="18612" xr:uid="{44A40862-3A32-43B0-847D-DE9C4EA49A43}"/>
    <cellStyle name="Notas 2 27 4 2" xfId="18613" xr:uid="{F5CC0271-C3A7-4275-8175-A66937FE8813}"/>
    <cellStyle name="Notas 2 27 4_Volatility" xfId="18614" xr:uid="{D936A60F-7A4D-42EA-B97F-D69ED3A156E9}"/>
    <cellStyle name="Notas 2 27 5" xfId="18615" xr:uid="{B069B335-21A7-45E0-9CF0-C575C4D19F0C}"/>
    <cellStyle name="Notas 2 27_Volatility" xfId="18616" xr:uid="{46FF8166-4B33-4D54-BEF9-A1E3E526B10D}"/>
    <cellStyle name="Notas 2 28" xfId="18617" xr:uid="{D9BDA944-FDA1-4EF2-8299-F2BD56A0840F}"/>
    <cellStyle name="Notas 2 28 2" xfId="18618" xr:uid="{EB88F807-6DCC-4CAE-9CEC-AC06B171FBD3}"/>
    <cellStyle name="Notas 2 28 2 2" xfId="18619" xr:uid="{F453A765-0EB3-4CE2-B086-CAB9F08D6197}"/>
    <cellStyle name="Notas 2 28 2 2 2" xfId="18620" xr:uid="{C7315B17-E267-40DB-A750-63FC67E46334}"/>
    <cellStyle name="Notas 2 28 2 2 2 2" xfId="18621" xr:uid="{713E028A-BCDD-4A70-B022-C8686410C0D2}"/>
    <cellStyle name="Notas 2 28 2 2 2_Volatility" xfId="18622" xr:uid="{49189724-1EDD-4685-8A38-3800B3CD3C90}"/>
    <cellStyle name="Notas 2 28 2 2 3" xfId="18623" xr:uid="{BADC71B4-DEDF-4CBE-9F0A-1CE056FB7B6D}"/>
    <cellStyle name="Notas 2 28 2 2_Volatility" xfId="18624" xr:uid="{17C781AA-5CA8-4F18-BBAE-7689B0A57703}"/>
    <cellStyle name="Notas 2 28 2 3" xfId="18625" xr:uid="{5572252C-7B6A-40FB-B5E4-81A63904CB3F}"/>
    <cellStyle name="Notas 2 28 2 3 2" xfId="18626" xr:uid="{AA468E5D-D51F-4A7A-A387-E874310E5BAB}"/>
    <cellStyle name="Notas 2 28 2 3 2 2" xfId="18627" xr:uid="{78460CF7-5E6C-4C8C-BBE7-E8FAA3B8683C}"/>
    <cellStyle name="Notas 2 28 2 3 2_Volatility" xfId="18628" xr:uid="{DC33BE70-93C5-40DA-99AB-33F53DB6AAC9}"/>
    <cellStyle name="Notas 2 28 2 3 3" xfId="18629" xr:uid="{96D10705-8695-4518-861F-D5B012B7EB21}"/>
    <cellStyle name="Notas 2 28 2 3_Volatility" xfId="18630" xr:uid="{B0BD9782-061B-4FB4-9F70-8A169F0491F7}"/>
    <cellStyle name="Notas 2 28 2 4" xfId="18631" xr:uid="{E60EAB43-9E73-41AE-8E05-5CE475EF12FE}"/>
    <cellStyle name="Notas 2 28 2 4 2" xfId="18632" xr:uid="{23FA1145-0685-4CFB-846A-0E1EBDC5850B}"/>
    <cellStyle name="Notas 2 28 2 4_Volatility" xfId="18633" xr:uid="{0A3D8C34-537F-4D9C-8626-485E29EBFEF1}"/>
    <cellStyle name="Notas 2 28 2 5" xfId="18634" xr:uid="{92AE2588-A195-45EF-AF4C-A9DBF072819E}"/>
    <cellStyle name="Notas 2 28 2_Volatility" xfId="18635" xr:uid="{4F821A0A-9F1E-4618-97FC-E375B94B0CF6}"/>
    <cellStyle name="Notas 2 28 3" xfId="18636" xr:uid="{B26166E2-D293-4E50-B762-94F2F7719581}"/>
    <cellStyle name="Notas 2 28 3 2" xfId="18637" xr:uid="{D8AC3D2E-FF20-400C-AF4F-17C431A5C5AC}"/>
    <cellStyle name="Notas 2 28 3 2 2" xfId="18638" xr:uid="{79A2BB8E-5363-4C95-B354-8927732A6887}"/>
    <cellStyle name="Notas 2 28 3 2_Volatility" xfId="18639" xr:uid="{CCAE5877-E85C-41DC-B58B-8D56F1327445}"/>
    <cellStyle name="Notas 2 28 3 3" xfId="18640" xr:uid="{25D59E7E-8A75-4322-9DB0-D98344B257CB}"/>
    <cellStyle name="Notas 2 28 3_Volatility" xfId="18641" xr:uid="{D2F14526-0456-48AF-981C-37B64F62CCBB}"/>
    <cellStyle name="Notas 2 28 4" xfId="18642" xr:uid="{216E92E8-23EE-4F4E-8E8C-528E9CB1AFE5}"/>
    <cellStyle name="Notas 2 28 4 2" xfId="18643" xr:uid="{7BC84971-4E62-40A3-A819-C35A0220FADE}"/>
    <cellStyle name="Notas 2 28 4_Volatility" xfId="18644" xr:uid="{10BDE48A-EB94-4A74-89E6-9D4700026E41}"/>
    <cellStyle name="Notas 2 28 5" xfId="18645" xr:uid="{CA700DCF-FB13-48AB-9B6D-D838954F31C2}"/>
    <cellStyle name="Notas 2 28_Volatility" xfId="18646" xr:uid="{1E6CBA95-70F0-425B-B386-D5100AF1E8F4}"/>
    <cellStyle name="Notas 2 29" xfId="18647" xr:uid="{F79F23A4-731E-4BA4-BBBC-0876F6F48418}"/>
    <cellStyle name="Notas 2 29 2" xfId="18648" xr:uid="{DF3DD032-1150-4287-88F8-759437EEF670}"/>
    <cellStyle name="Notas 2 29 2 2" xfId="18649" xr:uid="{800A6468-6590-4E58-AE77-4B956127C749}"/>
    <cellStyle name="Notas 2 29 2 2 2" xfId="18650" xr:uid="{FB301658-0959-471B-8855-F7D35E93CBAC}"/>
    <cellStyle name="Notas 2 29 2 2 2 2" xfId="18651" xr:uid="{57E994EE-478B-43FE-93AF-2B69B9A92FC7}"/>
    <cellStyle name="Notas 2 29 2 2 2_Volatility" xfId="18652" xr:uid="{F7931FC7-4F36-440F-8590-ABDC8C30D0AA}"/>
    <cellStyle name="Notas 2 29 2 2 3" xfId="18653" xr:uid="{AA7ACC74-B4F4-4B02-91C9-0F0FC3904CBB}"/>
    <cellStyle name="Notas 2 29 2 2_Volatility" xfId="18654" xr:uid="{2B6C4D2E-777E-4AAD-B1AC-5034DA9228A4}"/>
    <cellStyle name="Notas 2 29 2 3" xfId="18655" xr:uid="{FA628E84-49B4-4F77-B85B-94E851787666}"/>
    <cellStyle name="Notas 2 29 2 3 2" xfId="18656" xr:uid="{03B743D3-EA29-47F0-9F11-F356076FC87F}"/>
    <cellStyle name="Notas 2 29 2 3 2 2" xfId="18657" xr:uid="{454FBBEB-36CC-4408-AC61-5F1264CF912F}"/>
    <cellStyle name="Notas 2 29 2 3 2_Volatility" xfId="18658" xr:uid="{245A7025-4C12-4364-9F73-4D7BE78BEA23}"/>
    <cellStyle name="Notas 2 29 2 3 3" xfId="18659" xr:uid="{88CF3F88-E7FE-4AC0-B6B5-24E465E71D5C}"/>
    <cellStyle name="Notas 2 29 2 3_Volatility" xfId="18660" xr:uid="{8EB55D69-6047-405D-B63A-B610650CA076}"/>
    <cellStyle name="Notas 2 29 2 4" xfId="18661" xr:uid="{0C1B207C-B7B6-4DEC-9E49-C6A22DAB0323}"/>
    <cellStyle name="Notas 2 29 2 4 2" xfId="18662" xr:uid="{E9FB8C7A-76B2-48B6-95A9-3D3A3C4E3D20}"/>
    <cellStyle name="Notas 2 29 2 4_Volatility" xfId="18663" xr:uid="{A9C3FFC0-E129-405F-B5C2-2CB79415B0CD}"/>
    <cellStyle name="Notas 2 29 2 5" xfId="18664" xr:uid="{24C6BB36-7635-4DCE-A826-5014E525AE79}"/>
    <cellStyle name="Notas 2 29 2_Volatility" xfId="18665" xr:uid="{FEAA61A5-E8A6-4FC1-8A9D-CDC259C965BA}"/>
    <cellStyle name="Notas 2 29 3" xfId="18666" xr:uid="{5BB8DAFB-82D7-42EA-B20B-D07588D8C0E8}"/>
    <cellStyle name="Notas 2 29 3 2" xfId="18667" xr:uid="{7391B5B4-10DD-466A-A4F5-5AE2E4ACB66B}"/>
    <cellStyle name="Notas 2 29 3 2 2" xfId="18668" xr:uid="{3EF46F61-AE78-42CD-8C69-0E01E8833B90}"/>
    <cellStyle name="Notas 2 29 3 2_Volatility" xfId="18669" xr:uid="{1CEDB5B9-1A30-4B9D-9157-EBF900DA77BA}"/>
    <cellStyle name="Notas 2 29 3 3" xfId="18670" xr:uid="{D260CA07-AF7C-4387-9F4C-D9A6633A22D7}"/>
    <cellStyle name="Notas 2 29 3_Volatility" xfId="18671" xr:uid="{CF5CA467-C52F-4B7D-A800-72C511A66AE6}"/>
    <cellStyle name="Notas 2 29 4" xfId="18672" xr:uid="{C4B252C2-424C-46B8-A0E4-819860431FE1}"/>
    <cellStyle name="Notas 2 29 4 2" xfId="18673" xr:uid="{17C66968-5F63-45CB-95D1-E7D60E74EB92}"/>
    <cellStyle name="Notas 2 29 4_Volatility" xfId="18674" xr:uid="{C842597B-826A-49F0-94A1-092A8296E025}"/>
    <cellStyle name="Notas 2 29 5" xfId="18675" xr:uid="{829F2A20-AB95-4D03-B269-EDD5CC88DE8E}"/>
    <cellStyle name="Notas 2 29_Volatility" xfId="18676" xr:uid="{16FA4B32-8267-41A6-85B6-38BF4E114505}"/>
    <cellStyle name="Notas 2 3" xfId="18677" xr:uid="{16C710FF-8420-4583-AD4C-D3D2696CC8ED}"/>
    <cellStyle name="Notas 2 3 2" xfId="18678" xr:uid="{F959978C-676E-472F-99D0-748AC59434A6}"/>
    <cellStyle name="Notas 2 3 2 2" xfId="18679" xr:uid="{44D425F0-99F9-4049-9962-5EF3F197B436}"/>
    <cellStyle name="Notas 2 3 2 2 2" xfId="18680" xr:uid="{26578083-C090-4837-AF9C-31D1B64EB779}"/>
    <cellStyle name="Notas 2 3 2 2 2 2" xfId="18681" xr:uid="{93276F84-2D9F-4C90-844A-65FC1080BC30}"/>
    <cellStyle name="Notas 2 3 2 2 2_Volatility" xfId="18682" xr:uid="{3DE06603-EF13-4A41-8DE2-30E57446B755}"/>
    <cellStyle name="Notas 2 3 2 2 3" xfId="18683" xr:uid="{3A521419-974E-475B-8B96-34951FD0DEA8}"/>
    <cellStyle name="Notas 2 3 2 2_Volatility" xfId="18684" xr:uid="{1958C909-3DAC-4EBE-B93E-FBFD63CB9A94}"/>
    <cellStyle name="Notas 2 3 2 3" xfId="18685" xr:uid="{A2B8E9F8-B927-4B73-B058-F598B2116343}"/>
    <cellStyle name="Notas 2 3 2 3 2" xfId="18686" xr:uid="{D3880F65-C5F1-40A1-A972-AEC94329212C}"/>
    <cellStyle name="Notas 2 3 2 3 2 2" xfId="18687" xr:uid="{347B00C6-5C33-4529-9770-BDC899763A51}"/>
    <cellStyle name="Notas 2 3 2 3 2_Volatility" xfId="18688" xr:uid="{4D1036B0-D54D-45E4-B868-8C28DD19F747}"/>
    <cellStyle name="Notas 2 3 2 3 3" xfId="18689" xr:uid="{A01B3C9E-FCA8-4543-80CE-3E638640DA9E}"/>
    <cellStyle name="Notas 2 3 2 3_Volatility" xfId="18690" xr:uid="{6A9C1033-B115-4AE2-86B6-8731BC384B55}"/>
    <cellStyle name="Notas 2 3 2 4" xfId="18691" xr:uid="{E5D0E13A-36E3-4375-AC9B-532511FFD929}"/>
    <cellStyle name="Notas 2 3 2 4 2" xfId="18692" xr:uid="{581C3144-68EE-4CA4-99C1-07D4E498511F}"/>
    <cellStyle name="Notas 2 3 2 4_Volatility" xfId="18693" xr:uid="{D2C32262-2518-476B-B84D-7DC282A9EF98}"/>
    <cellStyle name="Notas 2 3 2 5" xfId="18694" xr:uid="{7403214E-422E-49DD-A154-D21FE99B3C70}"/>
    <cellStyle name="Notas 2 3 2_Volatility" xfId="18695" xr:uid="{C7FC7642-FB96-4393-8F33-012DB713694D}"/>
    <cellStyle name="Notas 2 3 3" xfId="18696" xr:uid="{F51A25B3-9CCD-420C-9754-37889A15DBC6}"/>
    <cellStyle name="Notas 2 3 3 2" xfId="18697" xr:uid="{860A5481-F2F9-446B-B86A-5505A24DD591}"/>
    <cellStyle name="Notas 2 3 3 2 2" xfId="18698" xr:uid="{47C3E3D7-F166-40A4-9856-1F1B1549F0A2}"/>
    <cellStyle name="Notas 2 3 3 2_Volatility" xfId="18699" xr:uid="{2C1C2039-ACA8-4EB6-955A-3A3BCA8BEFDE}"/>
    <cellStyle name="Notas 2 3 3 3" xfId="18700" xr:uid="{1E794A4B-A9EB-48C1-B916-DEBAFAE4D027}"/>
    <cellStyle name="Notas 2 3 3_Volatility" xfId="18701" xr:uid="{3CD2B147-536D-4D91-8239-E17E483D61B9}"/>
    <cellStyle name="Notas 2 3 4" xfId="18702" xr:uid="{E3085E18-6F56-4E69-B87E-2843D2E99494}"/>
    <cellStyle name="Notas 2 3 4 2" xfId="18703" xr:uid="{53763D58-7CD4-419D-920A-D0DA6BCA0D6D}"/>
    <cellStyle name="Notas 2 3 4_Volatility" xfId="18704" xr:uid="{4435DBD4-F96D-4801-8A92-4F11A7649FEE}"/>
    <cellStyle name="Notas 2 3 5" xfId="18705" xr:uid="{1ED4EE07-8F39-4FC7-9B51-5AFDFFBE88E0}"/>
    <cellStyle name="Notas 2 3_Volatility" xfId="18706" xr:uid="{B3A679C7-F592-43A1-8273-FCA76BBF41B4}"/>
    <cellStyle name="Notas 2 30" xfId="18707" xr:uid="{1087A88E-3E2D-4A8E-B1D1-3783293087D1}"/>
    <cellStyle name="Notas 2 30 2" xfId="18708" xr:uid="{83797972-6CA1-4DE9-BA98-3590229439A6}"/>
    <cellStyle name="Notas 2 30 2 2" xfId="18709" xr:uid="{9ECA27E9-8523-49D1-900B-D1D734CC51FA}"/>
    <cellStyle name="Notas 2 30 2 2 2" xfId="18710" xr:uid="{F9846C04-72CE-41D9-AB85-A33D086580EC}"/>
    <cellStyle name="Notas 2 30 2 2 2 2" xfId="18711" xr:uid="{1315B23C-2E4A-4073-BCAC-40E47AD87921}"/>
    <cellStyle name="Notas 2 30 2 2 2_Volatility" xfId="18712" xr:uid="{92478680-170C-48F9-86AD-EEE542C72361}"/>
    <cellStyle name="Notas 2 30 2 2 3" xfId="18713" xr:uid="{88FCAD92-7132-448E-9275-829C3B45F3A1}"/>
    <cellStyle name="Notas 2 30 2 2_Volatility" xfId="18714" xr:uid="{FF9FA20D-CF5A-4581-9522-5C3CDE40CC4D}"/>
    <cellStyle name="Notas 2 30 2 3" xfId="18715" xr:uid="{597DC89F-55C8-4E31-8898-A0F006EC294E}"/>
    <cellStyle name="Notas 2 30 2 3 2" xfId="18716" xr:uid="{35958F19-BFFF-4621-BEEF-4C69C13CE106}"/>
    <cellStyle name="Notas 2 30 2 3 2 2" xfId="18717" xr:uid="{7EA95902-256C-4B59-A79C-BD8627C77B09}"/>
    <cellStyle name="Notas 2 30 2 3 2_Volatility" xfId="18718" xr:uid="{1E5C832E-6C2B-4DFA-807C-12B435098BA4}"/>
    <cellStyle name="Notas 2 30 2 3 3" xfId="18719" xr:uid="{324F05F8-0989-42BF-A666-DEA49374C038}"/>
    <cellStyle name="Notas 2 30 2 3_Volatility" xfId="18720" xr:uid="{BD669B09-22DF-4902-9384-C5BA2B1748CE}"/>
    <cellStyle name="Notas 2 30 2 4" xfId="18721" xr:uid="{5733F89A-A7F5-42F6-9AE6-AF8E9F9F1514}"/>
    <cellStyle name="Notas 2 30 2 4 2" xfId="18722" xr:uid="{C8F6F075-5CE6-40FB-A6BB-7CB778B0569E}"/>
    <cellStyle name="Notas 2 30 2 4_Volatility" xfId="18723" xr:uid="{4AE55475-3B43-4909-8267-F8CF83C79AEF}"/>
    <cellStyle name="Notas 2 30 2 5" xfId="18724" xr:uid="{C66EBFE7-5C10-4117-B799-696A28E70145}"/>
    <cellStyle name="Notas 2 30 2_Volatility" xfId="18725" xr:uid="{859466F5-11E9-4FE2-965E-2671429296E0}"/>
    <cellStyle name="Notas 2 30 3" xfId="18726" xr:uid="{05605755-C129-4F2F-8D77-D744AC2304C7}"/>
    <cellStyle name="Notas 2 30 3 2" xfId="18727" xr:uid="{E71332C0-879B-486B-929C-7EA81FA52C4E}"/>
    <cellStyle name="Notas 2 30 3 2 2" xfId="18728" xr:uid="{83827653-712E-4D44-B314-077DE15DBC01}"/>
    <cellStyle name="Notas 2 30 3 2_Volatility" xfId="18729" xr:uid="{AB6CAC99-D58A-4573-A234-1536FAD0502B}"/>
    <cellStyle name="Notas 2 30 3 3" xfId="18730" xr:uid="{35D39499-C5EE-4A61-A968-AAB14DFD2545}"/>
    <cellStyle name="Notas 2 30 3_Volatility" xfId="18731" xr:uid="{D94EED8C-2271-43BC-8A36-EDBFAE7F5FA7}"/>
    <cellStyle name="Notas 2 30 4" xfId="18732" xr:uid="{C695C4C4-C702-4C5D-BCBD-070A75B341B4}"/>
    <cellStyle name="Notas 2 30 4 2" xfId="18733" xr:uid="{E5CDC5C0-E91B-4269-934C-A10F2EFF60F1}"/>
    <cellStyle name="Notas 2 30 4_Volatility" xfId="18734" xr:uid="{08071073-2314-44B5-990A-922863D80D6D}"/>
    <cellStyle name="Notas 2 30 5" xfId="18735" xr:uid="{F80D5AF8-4314-4265-B47F-D78A4ECD5DAC}"/>
    <cellStyle name="Notas 2 30_Volatility" xfId="18736" xr:uid="{9D5A1EED-7B07-4F6A-AE7B-FE8224F6DA1B}"/>
    <cellStyle name="Notas 2 31" xfId="18737" xr:uid="{C4D3C6A8-1036-45F9-AE73-7DA82E824AF7}"/>
    <cellStyle name="Notas 2 31 2" xfId="18738" xr:uid="{683BDDF6-3D7C-4A39-921F-EBF375A0FF89}"/>
    <cellStyle name="Notas 2 31 2 2" xfId="18739" xr:uid="{EBD6F1D3-671E-4C4C-9416-CE7DD0A3CE09}"/>
    <cellStyle name="Notas 2 31 2 2 2" xfId="18740" xr:uid="{06A5CBE2-C10D-409F-8FFD-43FE1B1FA2F8}"/>
    <cellStyle name="Notas 2 31 2 2 2 2" xfId="18741" xr:uid="{E0F4CDE7-DC30-418A-A180-4CD84D02168D}"/>
    <cellStyle name="Notas 2 31 2 2 2_Volatility" xfId="18742" xr:uid="{A9B9886D-FCC7-4131-858F-5907B3C9B5E8}"/>
    <cellStyle name="Notas 2 31 2 2 3" xfId="18743" xr:uid="{674B858E-6922-458E-B9FD-C63333DC87BE}"/>
    <cellStyle name="Notas 2 31 2 2_Volatility" xfId="18744" xr:uid="{6C6F5041-907C-45B4-A550-70491094E95D}"/>
    <cellStyle name="Notas 2 31 2 3" xfId="18745" xr:uid="{4CD558CD-0FB7-4F17-BCD1-5EF8F9CFC79C}"/>
    <cellStyle name="Notas 2 31 2 3 2" xfId="18746" xr:uid="{1F14EB55-71FB-4BA3-A14F-F741D7630213}"/>
    <cellStyle name="Notas 2 31 2 3 2 2" xfId="18747" xr:uid="{5A409541-1428-458A-855E-31A882B6EC12}"/>
    <cellStyle name="Notas 2 31 2 3 2_Volatility" xfId="18748" xr:uid="{8D3DD044-248D-4771-86AC-206BBF36CCC5}"/>
    <cellStyle name="Notas 2 31 2 3 3" xfId="18749" xr:uid="{E566F7F8-65C0-4E97-808A-EF8FE173DE48}"/>
    <cellStyle name="Notas 2 31 2 3_Volatility" xfId="18750" xr:uid="{A57FF3D5-1287-4A0B-B900-7340F965F41A}"/>
    <cellStyle name="Notas 2 31 2 4" xfId="18751" xr:uid="{F1F9EF09-A5A5-4A05-AEE1-7565E15D41D0}"/>
    <cellStyle name="Notas 2 31 2 4 2" xfId="18752" xr:uid="{28C3FF52-31FD-4A5E-9C95-BB98A021356B}"/>
    <cellStyle name="Notas 2 31 2 4_Volatility" xfId="18753" xr:uid="{D61FCF69-C0BE-425C-9375-F5969568FBF3}"/>
    <cellStyle name="Notas 2 31 2 5" xfId="18754" xr:uid="{5C0021F2-5588-4881-9D32-9920F9F0A1DA}"/>
    <cellStyle name="Notas 2 31 2_Volatility" xfId="18755" xr:uid="{909AC26F-229E-47AD-AAFE-FD7811F2E05E}"/>
    <cellStyle name="Notas 2 31 3" xfId="18756" xr:uid="{D65CE717-D24D-4F95-A9D6-0C1444A4F76A}"/>
    <cellStyle name="Notas 2 31 3 2" xfId="18757" xr:uid="{5C98D7D6-F497-4F25-92D2-41677928CFD0}"/>
    <cellStyle name="Notas 2 31 3 2 2" xfId="18758" xr:uid="{AAF86FF6-069B-4DF9-BB45-EFB8A72AEF6C}"/>
    <cellStyle name="Notas 2 31 3 2_Volatility" xfId="18759" xr:uid="{C95615FD-1989-498F-AFB2-B93D19D83537}"/>
    <cellStyle name="Notas 2 31 3 3" xfId="18760" xr:uid="{54376B3B-31EE-4111-975C-E2CDEFC33FD9}"/>
    <cellStyle name="Notas 2 31 3_Volatility" xfId="18761" xr:uid="{35804787-2E96-4344-873F-ACB461F6EF44}"/>
    <cellStyle name="Notas 2 31 4" xfId="18762" xr:uid="{A539AAD1-9EDE-41F5-BED1-A53F9E5FAB04}"/>
    <cellStyle name="Notas 2 31 4 2" xfId="18763" xr:uid="{B03404A0-ADCB-4C96-886B-F32C002E6B8F}"/>
    <cellStyle name="Notas 2 31 4_Volatility" xfId="18764" xr:uid="{A06585E0-CA1A-439A-B629-12FFBFAA489D}"/>
    <cellStyle name="Notas 2 31 5" xfId="18765" xr:uid="{01A43C6F-ACA1-45AB-919B-123B1C124EBE}"/>
    <cellStyle name="Notas 2 31_Volatility" xfId="18766" xr:uid="{810C9B80-BA81-4749-998B-9C1105B75719}"/>
    <cellStyle name="Notas 2 32" xfId="18767" xr:uid="{67BD3A41-D266-47C3-A106-D5EDE67A666A}"/>
    <cellStyle name="Notas 2 32 2" xfId="18768" xr:uid="{1D5037A5-E3A4-4FED-BAD5-190173BC151D}"/>
    <cellStyle name="Notas 2 32 2 2" xfId="18769" xr:uid="{B0078E7B-547E-436B-A578-1C1D6B3F9CB9}"/>
    <cellStyle name="Notas 2 32 2 2 2" xfId="18770" xr:uid="{BADE76A0-F10D-464F-922C-AF521193C509}"/>
    <cellStyle name="Notas 2 32 2 2 2 2" xfId="18771" xr:uid="{C545D182-0458-4CCA-B520-595B64375A19}"/>
    <cellStyle name="Notas 2 32 2 2 2_Volatility" xfId="18772" xr:uid="{53F9C2F1-D70C-4BBA-BB3B-46A94856EF94}"/>
    <cellStyle name="Notas 2 32 2 2 3" xfId="18773" xr:uid="{F1204AA5-AC09-4050-A7F7-623B6C1E5CA9}"/>
    <cellStyle name="Notas 2 32 2 2_Volatility" xfId="18774" xr:uid="{9C3B263D-10A9-40AB-84E4-B4BDB94EB2D8}"/>
    <cellStyle name="Notas 2 32 2 3" xfId="18775" xr:uid="{EF4A08BB-BD1E-4CE5-BE10-EFC810B023C6}"/>
    <cellStyle name="Notas 2 32 2 3 2" xfId="18776" xr:uid="{30AB7624-95A0-4B66-823C-F0505415B2C7}"/>
    <cellStyle name="Notas 2 32 2 3 2 2" xfId="18777" xr:uid="{32B95824-6A0E-4581-8AAF-1731CABC58F4}"/>
    <cellStyle name="Notas 2 32 2 3 2_Volatility" xfId="18778" xr:uid="{E594FF31-8925-4177-9FD2-95A9946B453A}"/>
    <cellStyle name="Notas 2 32 2 3 3" xfId="18779" xr:uid="{D0BF4951-B680-488A-A858-24E0ED3AC3EF}"/>
    <cellStyle name="Notas 2 32 2 3_Volatility" xfId="18780" xr:uid="{0A55D561-D1A1-4451-935E-81E85FEAC529}"/>
    <cellStyle name="Notas 2 32 2 4" xfId="18781" xr:uid="{EC110761-C926-4F0F-880A-BBC8B9D3D330}"/>
    <cellStyle name="Notas 2 32 2 4 2" xfId="18782" xr:uid="{6CF94F76-D170-4347-A667-65CF88DCFF65}"/>
    <cellStyle name="Notas 2 32 2 4_Volatility" xfId="18783" xr:uid="{36EE4CEC-C6C5-4445-B5D6-D8AF2D248C62}"/>
    <cellStyle name="Notas 2 32 2 5" xfId="18784" xr:uid="{E84D9AAC-E384-4935-AF4B-3B084BCEC430}"/>
    <cellStyle name="Notas 2 32 2_Volatility" xfId="18785" xr:uid="{40BACC15-86AE-44FE-BAEB-F5685878019E}"/>
    <cellStyle name="Notas 2 32 3" xfId="18786" xr:uid="{DB063161-107A-4946-9991-869866E178E4}"/>
    <cellStyle name="Notas 2 32 3 2" xfId="18787" xr:uid="{9794C2AB-54E6-4D04-B203-F36FEB323AE7}"/>
    <cellStyle name="Notas 2 32 3 2 2" xfId="18788" xr:uid="{7F8B14AC-0741-4B81-ACE0-615C14CF862C}"/>
    <cellStyle name="Notas 2 32 3 2_Volatility" xfId="18789" xr:uid="{7F642B21-48B0-48E1-BED2-D44AE02604E8}"/>
    <cellStyle name="Notas 2 32 3 3" xfId="18790" xr:uid="{C0A6BF79-77F7-4143-9C5A-5A60F3C3E93E}"/>
    <cellStyle name="Notas 2 32 3_Volatility" xfId="18791" xr:uid="{EB585697-67AE-4270-A2E1-099DAE00F200}"/>
    <cellStyle name="Notas 2 32 4" xfId="18792" xr:uid="{C959691D-E796-4470-93C6-06817B836756}"/>
    <cellStyle name="Notas 2 32 4 2" xfId="18793" xr:uid="{56894D4D-83B9-4C1A-A69B-BA83D692F494}"/>
    <cellStyle name="Notas 2 32 4_Volatility" xfId="18794" xr:uid="{C20C6F1E-5B67-4739-932E-5A15E05ED96D}"/>
    <cellStyle name="Notas 2 32 5" xfId="18795" xr:uid="{4BC87A52-C087-4462-94CF-C07AA1216BE3}"/>
    <cellStyle name="Notas 2 32_Volatility" xfId="18796" xr:uid="{8A557CAE-7449-4A28-AF4A-0E94B73CD68A}"/>
    <cellStyle name="Notas 2 33" xfId="18797" xr:uid="{257D5A18-DCF1-4651-98C6-498862326626}"/>
    <cellStyle name="Notas 2 33 2" xfId="18798" xr:uid="{57B81BB4-32AF-415D-8AAB-602070B4C44E}"/>
    <cellStyle name="Notas 2 33 2 2" xfId="18799" xr:uid="{E1C1DD37-FF18-4BEA-93D7-B4A3AFE76399}"/>
    <cellStyle name="Notas 2 33 2 2 2" xfId="18800" xr:uid="{9A3D163A-C86A-4039-901F-CE7E7379A9ED}"/>
    <cellStyle name="Notas 2 33 2 2 2 2" xfId="18801" xr:uid="{4108FB34-539C-46C3-BB9F-C0B939100E73}"/>
    <cellStyle name="Notas 2 33 2 2 2_Volatility" xfId="18802" xr:uid="{7783F865-04B3-4D7D-824D-DA0B1A8C142E}"/>
    <cellStyle name="Notas 2 33 2 2 3" xfId="18803" xr:uid="{68CF8B42-AC61-407D-9811-68B3D9B9F646}"/>
    <cellStyle name="Notas 2 33 2 2_Volatility" xfId="18804" xr:uid="{B749B631-EC33-4CB4-BD49-C837CC75CEBE}"/>
    <cellStyle name="Notas 2 33 2 3" xfId="18805" xr:uid="{9D4892DB-709F-48FD-AC00-03B82D6EA608}"/>
    <cellStyle name="Notas 2 33 2 3 2" xfId="18806" xr:uid="{C5C0F134-51C5-418C-BFA1-23784A5AE4B0}"/>
    <cellStyle name="Notas 2 33 2 3 2 2" xfId="18807" xr:uid="{F5464757-A010-49DF-8F94-B52AF66F7313}"/>
    <cellStyle name="Notas 2 33 2 3 2_Volatility" xfId="18808" xr:uid="{9D3C02C3-F0B0-4ED1-B453-7DFC78FF85B0}"/>
    <cellStyle name="Notas 2 33 2 3 3" xfId="18809" xr:uid="{0809EF62-E190-424A-836E-4FCF97630E2C}"/>
    <cellStyle name="Notas 2 33 2 3_Volatility" xfId="18810" xr:uid="{722C7969-9E16-4CC0-8AE0-DC9B375BAB0E}"/>
    <cellStyle name="Notas 2 33 2 4" xfId="18811" xr:uid="{9A364C09-1B4F-4BE4-9528-1FA732FC76D6}"/>
    <cellStyle name="Notas 2 33 2 4 2" xfId="18812" xr:uid="{44C53B51-E34F-4D47-A28C-9414FA0724A8}"/>
    <cellStyle name="Notas 2 33 2 4_Volatility" xfId="18813" xr:uid="{81670CDD-7109-4191-AC8B-796BF9938142}"/>
    <cellStyle name="Notas 2 33 2 5" xfId="18814" xr:uid="{DF633A2B-4504-4320-BE8D-941AC6500364}"/>
    <cellStyle name="Notas 2 33 2_Volatility" xfId="18815" xr:uid="{C5BE416F-A6EF-4401-A307-2A3C54FC43C0}"/>
    <cellStyle name="Notas 2 33 3" xfId="18816" xr:uid="{02E47E21-C0AB-4DA4-B2BF-52F78679DAB7}"/>
    <cellStyle name="Notas 2 33 3 2" xfId="18817" xr:uid="{69B5EDC0-14DB-4FBF-9DB2-A7341F478545}"/>
    <cellStyle name="Notas 2 33 3 2 2" xfId="18818" xr:uid="{43125596-5BB0-4D9A-B065-4345C3F4F236}"/>
    <cellStyle name="Notas 2 33 3 2_Volatility" xfId="18819" xr:uid="{634610AD-382E-42DD-B0EF-7A3FD55BB674}"/>
    <cellStyle name="Notas 2 33 3 3" xfId="18820" xr:uid="{8E29FD8C-E228-43DE-A1D2-CA7137BC2AC1}"/>
    <cellStyle name="Notas 2 33 3_Volatility" xfId="18821" xr:uid="{FBDA4854-F5BF-4B0D-850B-E41891EADFBC}"/>
    <cellStyle name="Notas 2 33 4" xfId="18822" xr:uid="{53A1E528-0BC4-4C84-A834-5EE74F56E712}"/>
    <cellStyle name="Notas 2 33 4 2" xfId="18823" xr:uid="{ABF94B70-88CF-4378-9DFB-51312F039ED0}"/>
    <cellStyle name="Notas 2 33 4_Volatility" xfId="18824" xr:uid="{906F663B-E238-47E6-B85A-E31811641417}"/>
    <cellStyle name="Notas 2 33 5" xfId="18825" xr:uid="{687C82F9-59A0-4FA9-8838-F7A4721AFC52}"/>
    <cellStyle name="Notas 2 33_Volatility" xfId="18826" xr:uid="{B40520A4-185E-4C64-9AD6-66DCF883B4AA}"/>
    <cellStyle name="Notas 2 34" xfId="18827" xr:uid="{262E1BBE-DCD9-4B70-A227-62451F694D80}"/>
    <cellStyle name="Notas 2 34 2" xfId="18828" xr:uid="{4D25F77E-6AC1-49B9-8007-8BB1FD88DF87}"/>
    <cellStyle name="Notas 2 34 2 2" xfId="18829" xr:uid="{A3A0D900-C2D4-439D-80E5-0EC9B2744425}"/>
    <cellStyle name="Notas 2 34 2 2 2" xfId="18830" xr:uid="{B4BF0A33-662D-4ADB-B16F-6DA1CFAF2446}"/>
    <cellStyle name="Notas 2 34 2 2 2 2" xfId="18831" xr:uid="{54A82810-F306-4398-B46D-62738009C3A5}"/>
    <cellStyle name="Notas 2 34 2 2 2_Volatility" xfId="18832" xr:uid="{D3E5B4CD-AAB8-4CD7-B34E-7BF332F34FAB}"/>
    <cellStyle name="Notas 2 34 2 2 3" xfId="18833" xr:uid="{B8469C9D-BE78-4E25-AD3E-27ECE4B9E74C}"/>
    <cellStyle name="Notas 2 34 2 2_Volatility" xfId="18834" xr:uid="{A00A7296-718A-44C4-9194-B0235C5838E7}"/>
    <cellStyle name="Notas 2 34 2 3" xfId="18835" xr:uid="{62702386-5D8D-4292-B0DC-A86633712558}"/>
    <cellStyle name="Notas 2 34 2 3 2" xfId="18836" xr:uid="{FC2744FD-4066-4011-95CE-EB2E90A57E7D}"/>
    <cellStyle name="Notas 2 34 2 3 2 2" xfId="18837" xr:uid="{9F6236CC-C8FD-4322-B751-67EEB4C0503B}"/>
    <cellStyle name="Notas 2 34 2 3 2_Volatility" xfId="18838" xr:uid="{73DCECC0-5E70-41D0-A22D-F61ABE17C1AA}"/>
    <cellStyle name="Notas 2 34 2 3 3" xfId="18839" xr:uid="{7D477B39-C9E9-426F-AC34-4FC0F52FC680}"/>
    <cellStyle name="Notas 2 34 2 3_Volatility" xfId="18840" xr:uid="{6A3923A3-FED1-4565-8D15-51D33BF9972A}"/>
    <cellStyle name="Notas 2 34 2 4" xfId="18841" xr:uid="{D353838A-A154-4885-91F4-34226A815DF3}"/>
    <cellStyle name="Notas 2 34 2 4 2" xfId="18842" xr:uid="{3E053DBF-7EB1-4A2B-AC82-232DB55AE517}"/>
    <cellStyle name="Notas 2 34 2 4_Volatility" xfId="18843" xr:uid="{B948D045-8A08-4730-B96B-799012B83800}"/>
    <cellStyle name="Notas 2 34 2 5" xfId="18844" xr:uid="{A250FA34-D924-4DD9-B613-45392B6E195E}"/>
    <cellStyle name="Notas 2 34 2_Volatility" xfId="18845" xr:uid="{B1DF4598-7298-45B8-8D5E-11426D1DB2C3}"/>
    <cellStyle name="Notas 2 34 3" xfId="18846" xr:uid="{A62677F0-F644-41E4-9390-7E567F7AAA25}"/>
    <cellStyle name="Notas 2 34 3 2" xfId="18847" xr:uid="{07355603-4EFF-4AD6-89A9-71ED5BCA79D4}"/>
    <cellStyle name="Notas 2 34 3 2 2" xfId="18848" xr:uid="{BE9995C5-95E6-4CD7-9FC9-42270563CDFB}"/>
    <cellStyle name="Notas 2 34 3 2_Volatility" xfId="18849" xr:uid="{B810BF14-4E8D-455A-A4BE-544DAD17BD2F}"/>
    <cellStyle name="Notas 2 34 3 3" xfId="18850" xr:uid="{40E798E5-B97C-4349-BA26-9B0DF11D75F7}"/>
    <cellStyle name="Notas 2 34 3_Volatility" xfId="18851" xr:uid="{585E08BD-FA60-4F9A-9146-DD725FB8933E}"/>
    <cellStyle name="Notas 2 34 4" xfId="18852" xr:uid="{DEDDEA80-8392-4946-8284-5D3FD033CA2F}"/>
    <cellStyle name="Notas 2 34 4 2" xfId="18853" xr:uid="{87BF4B14-0C55-4CE7-8EC8-EC4FE4580E4D}"/>
    <cellStyle name="Notas 2 34 4_Volatility" xfId="18854" xr:uid="{0DB345EA-EE9C-4865-B2A6-7A902F49005A}"/>
    <cellStyle name="Notas 2 34 5" xfId="18855" xr:uid="{6242BCE4-1FCB-400A-9CBC-F803C355E993}"/>
    <cellStyle name="Notas 2 34_Volatility" xfId="18856" xr:uid="{87BAF6E8-A70B-401B-A5BF-D6DFF5BEA404}"/>
    <cellStyle name="Notas 2 35" xfId="18857" xr:uid="{E1060DDD-F1B6-44B9-B1F6-345EAEB12314}"/>
    <cellStyle name="Notas 2 35 2" xfId="18858" xr:uid="{02145851-EEAE-4E93-9109-897F3CC232C5}"/>
    <cellStyle name="Notas 2 35 2 2" xfId="18859" xr:uid="{681D58E9-D5AA-4F1B-941C-7EF55D04A28C}"/>
    <cellStyle name="Notas 2 35 2 2 2" xfId="18860" xr:uid="{265145BA-7B54-4FC9-850B-75E964F59B19}"/>
    <cellStyle name="Notas 2 35 2 2 2 2" xfId="18861" xr:uid="{81A625F0-7462-4F00-A645-7069E1D6D18F}"/>
    <cellStyle name="Notas 2 35 2 2 2_Volatility" xfId="18862" xr:uid="{40C7142C-25EC-403A-AA7C-3067C021ECF0}"/>
    <cellStyle name="Notas 2 35 2 2 3" xfId="18863" xr:uid="{6EDCC747-8CA5-4801-ACC8-54F41748871A}"/>
    <cellStyle name="Notas 2 35 2 2_Volatility" xfId="18864" xr:uid="{80F45BB2-8067-4465-9883-D4A564C17FD5}"/>
    <cellStyle name="Notas 2 35 2 3" xfId="18865" xr:uid="{667CB67F-30A2-4CC1-8EBC-F76A244B6C65}"/>
    <cellStyle name="Notas 2 35 2 3 2" xfId="18866" xr:uid="{964875C7-6FBD-42C3-A1C5-10813FDD98D3}"/>
    <cellStyle name="Notas 2 35 2 3 2 2" xfId="18867" xr:uid="{04E36865-EED3-46A2-840C-FCAB77754914}"/>
    <cellStyle name="Notas 2 35 2 3 2_Volatility" xfId="18868" xr:uid="{EE112F4B-B90C-45A0-A206-775F3BCCD41C}"/>
    <cellStyle name="Notas 2 35 2 3 3" xfId="18869" xr:uid="{D289CD1C-7D1E-42A0-B904-87F574483E8A}"/>
    <cellStyle name="Notas 2 35 2 3_Volatility" xfId="18870" xr:uid="{A54F250E-4149-4363-A47F-82938F1C7B04}"/>
    <cellStyle name="Notas 2 35 2 4" xfId="18871" xr:uid="{E16A7902-58CD-43DD-AF3B-382E0DBB9ED5}"/>
    <cellStyle name="Notas 2 35 2 4 2" xfId="18872" xr:uid="{2A4969A8-2C5C-4BCD-809D-C8DB1E66C64A}"/>
    <cellStyle name="Notas 2 35 2 4_Volatility" xfId="18873" xr:uid="{BE6CBC11-C1F8-44CA-887B-BB237E9048AD}"/>
    <cellStyle name="Notas 2 35 2 5" xfId="18874" xr:uid="{D90BE69F-C0CA-4934-9E6F-FCA0B7550E70}"/>
    <cellStyle name="Notas 2 35 2_Volatility" xfId="18875" xr:uid="{F644466E-8B64-42D8-93A2-740B328DB139}"/>
    <cellStyle name="Notas 2 35 3" xfId="18876" xr:uid="{96AF2545-9575-4843-A93E-5908594DBAC6}"/>
    <cellStyle name="Notas 2 35 3 2" xfId="18877" xr:uid="{F56BA572-4337-43BB-871D-E9A883B27D13}"/>
    <cellStyle name="Notas 2 35 3 2 2" xfId="18878" xr:uid="{F8846870-87E2-4B9B-8DC0-5A1753D5249C}"/>
    <cellStyle name="Notas 2 35 3 2_Volatility" xfId="18879" xr:uid="{1CE61FA2-D9B0-4F56-B196-6DF9934F3B22}"/>
    <cellStyle name="Notas 2 35 3 3" xfId="18880" xr:uid="{D2D91668-1BC5-4365-9F06-4E98493C3EF7}"/>
    <cellStyle name="Notas 2 35 3_Volatility" xfId="18881" xr:uid="{46455667-E21E-4EEF-8DD8-E4851F1B6C97}"/>
    <cellStyle name="Notas 2 35 4" xfId="18882" xr:uid="{37BDFACC-D7E5-4CB4-9367-67778272EB17}"/>
    <cellStyle name="Notas 2 35 4 2" xfId="18883" xr:uid="{F2DAC266-15ED-49E2-99E4-05381AB8F64B}"/>
    <cellStyle name="Notas 2 35 4_Volatility" xfId="18884" xr:uid="{181C9CC8-1B46-4F1A-9A5B-3403DB97E2D7}"/>
    <cellStyle name="Notas 2 35 5" xfId="18885" xr:uid="{DED2ED53-23F9-4DE6-A69E-5C7AFDB3E57D}"/>
    <cellStyle name="Notas 2 35_Volatility" xfId="18886" xr:uid="{703CFF7D-4138-434F-A93D-542C4BC98A59}"/>
    <cellStyle name="Notas 2 36" xfId="18887" xr:uid="{0DC1A9A9-29EF-47BE-A08F-10EAEB447CE7}"/>
    <cellStyle name="Notas 2 36 2" xfId="18888" xr:uid="{09D0531E-6318-45A8-8A57-0FA9B97497B7}"/>
    <cellStyle name="Notas 2 36 2 2" xfId="18889" xr:uid="{A92641B6-E959-4913-B873-1AEA9863B037}"/>
    <cellStyle name="Notas 2 36 2 2 2" xfId="18890" xr:uid="{22192692-705A-43C5-841E-B236FAB601CE}"/>
    <cellStyle name="Notas 2 36 2 2 2 2" xfId="18891" xr:uid="{A0A0E541-A750-445E-97F6-26B64F829786}"/>
    <cellStyle name="Notas 2 36 2 2 2_Volatility" xfId="18892" xr:uid="{F081F475-C142-4E26-B1C8-F5F3396BEB39}"/>
    <cellStyle name="Notas 2 36 2 2 3" xfId="18893" xr:uid="{183EA33D-8517-4FE3-9A10-239637885A9A}"/>
    <cellStyle name="Notas 2 36 2 2_Volatility" xfId="18894" xr:uid="{DB249D38-7E90-4698-B41D-2C4B4618DADF}"/>
    <cellStyle name="Notas 2 36 2 3" xfId="18895" xr:uid="{FDD50D80-FC12-4BEA-941C-839C45AC87B5}"/>
    <cellStyle name="Notas 2 36 2 3 2" xfId="18896" xr:uid="{DCEC0797-F979-4CEC-B7E1-60BF02527017}"/>
    <cellStyle name="Notas 2 36 2 3 2 2" xfId="18897" xr:uid="{C71BFA77-E187-4051-AAD0-8D4D64549282}"/>
    <cellStyle name="Notas 2 36 2 3 2_Volatility" xfId="18898" xr:uid="{EA9889F8-6A3B-4C21-BA8C-FE073C4323BE}"/>
    <cellStyle name="Notas 2 36 2 3 3" xfId="18899" xr:uid="{342F2C5F-4C04-4BE9-BCF5-96346170BD94}"/>
    <cellStyle name="Notas 2 36 2 3_Volatility" xfId="18900" xr:uid="{F428BD87-4408-46F5-B0C7-2C59134C1EAC}"/>
    <cellStyle name="Notas 2 36 2 4" xfId="18901" xr:uid="{C9FA3B7B-5E2E-4DB2-BD27-B23C3FE7A666}"/>
    <cellStyle name="Notas 2 36 2 4 2" xfId="18902" xr:uid="{A68B4611-E76A-4D52-9461-9904E30AB852}"/>
    <cellStyle name="Notas 2 36 2 4_Volatility" xfId="18903" xr:uid="{DEA3383A-8662-4537-B9B0-5A79B636F549}"/>
    <cellStyle name="Notas 2 36 2 5" xfId="18904" xr:uid="{A7ECCA62-73C4-4E74-960D-390C209BC6E5}"/>
    <cellStyle name="Notas 2 36 2_Volatility" xfId="18905" xr:uid="{CBB50411-083D-4D46-882E-E167E65923CC}"/>
    <cellStyle name="Notas 2 36 3" xfId="18906" xr:uid="{ECB6F3AD-9DE7-48A0-A783-6580BA0BE224}"/>
    <cellStyle name="Notas 2 36 3 2" xfId="18907" xr:uid="{AE5084F0-DFC7-4E1E-A21D-3C58245A21C8}"/>
    <cellStyle name="Notas 2 36 3 2 2" xfId="18908" xr:uid="{A1D6AEBB-96EE-493E-BD76-54D73A98472F}"/>
    <cellStyle name="Notas 2 36 3 2_Volatility" xfId="18909" xr:uid="{BBE26F78-B0E3-4E89-B077-FF1422F2940C}"/>
    <cellStyle name="Notas 2 36 3 3" xfId="18910" xr:uid="{2EF20319-6D81-4B15-A8BD-2ACC7244B594}"/>
    <cellStyle name="Notas 2 36 3_Volatility" xfId="18911" xr:uid="{D2149522-7DE6-43EB-A463-5BFA68EDF466}"/>
    <cellStyle name="Notas 2 36 4" xfId="18912" xr:uid="{199B64AA-81BE-4624-B7C4-CE73511A2A78}"/>
    <cellStyle name="Notas 2 36 4 2" xfId="18913" xr:uid="{2F474166-7A3C-492F-A708-0B53D9025D4E}"/>
    <cellStyle name="Notas 2 36 4_Volatility" xfId="18914" xr:uid="{373594B3-B2E3-4C22-8B1F-A9A1F9CC46FC}"/>
    <cellStyle name="Notas 2 36 5" xfId="18915" xr:uid="{8B76DA7A-9B79-411F-845B-C2AC69106779}"/>
    <cellStyle name="Notas 2 36_Volatility" xfId="18916" xr:uid="{41B79291-4CC3-48BC-8BA5-3664982D1C7D}"/>
    <cellStyle name="Notas 2 37" xfId="18917" xr:uid="{53012DAB-E684-47C9-B2C3-5B6D9F7682B0}"/>
    <cellStyle name="Notas 2 37 2" xfId="18918" xr:uid="{A10FE68C-69AB-4640-9E36-CAD563D65305}"/>
    <cellStyle name="Notas 2 37 2 2" xfId="18919" xr:uid="{D75885A0-D31E-45DD-9BB0-11C7940EBFFA}"/>
    <cellStyle name="Notas 2 37 2 2 2" xfId="18920" xr:uid="{EBFAA7EC-7FE5-4EB2-A09A-251AE8D70E49}"/>
    <cellStyle name="Notas 2 37 2 2 2 2" xfId="18921" xr:uid="{D803F26B-DEAC-4BB4-A4E0-8B9E87444BF6}"/>
    <cellStyle name="Notas 2 37 2 2 2_Volatility" xfId="18922" xr:uid="{B5FDDA54-9BAF-46ED-A93C-3E078CB93540}"/>
    <cellStyle name="Notas 2 37 2 2 3" xfId="18923" xr:uid="{CEDD5F69-6110-49ED-8CDA-73D91E2CD150}"/>
    <cellStyle name="Notas 2 37 2 2_Volatility" xfId="18924" xr:uid="{B3C8F6C9-91D2-4689-B167-62791DAE5774}"/>
    <cellStyle name="Notas 2 37 2 3" xfId="18925" xr:uid="{802B8C86-D425-4DC5-B960-23FB0DB98287}"/>
    <cellStyle name="Notas 2 37 2 3 2" xfId="18926" xr:uid="{C5718661-645D-49F9-ADC4-ACEB8B8EE5A5}"/>
    <cellStyle name="Notas 2 37 2 3 2 2" xfId="18927" xr:uid="{D2809EC0-D8DE-409E-9AE0-A202958030FA}"/>
    <cellStyle name="Notas 2 37 2 3 2_Volatility" xfId="18928" xr:uid="{28BD6F47-0995-40C5-9566-970E1852A1A8}"/>
    <cellStyle name="Notas 2 37 2 3 3" xfId="18929" xr:uid="{F3C1CD6F-D5FA-4B23-AC30-9E6BA5808387}"/>
    <cellStyle name="Notas 2 37 2 3_Volatility" xfId="18930" xr:uid="{B4AD98FF-03B0-4EF7-8175-A552CAA89482}"/>
    <cellStyle name="Notas 2 37 2 4" xfId="18931" xr:uid="{AA093C30-1307-483A-80A1-7B2CDEAC299C}"/>
    <cellStyle name="Notas 2 37 2 4 2" xfId="18932" xr:uid="{9A4A49D0-683D-4206-9B8F-9392AAFA4DBF}"/>
    <cellStyle name="Notas 2 37 2 4_Volatility" xfId="18933" xr:uid="{F2595C41-24A4-4500-8F7A-EA05CDFB8F43}"/>
    <cellStyle name="Notas 2 37 2 5" xfId="18934" xr:uid="{F828E6B5-6880-441A-B822-32E6378EC855}"/>
    <cellStyle name="Notas 2 37 2_Volatility" xfId="18935" xr:uid="{7D6B7DE5-2269-47D5-902A-8667E335EB53}"/>
    <cellStyle name="Notas 2 37 3" xfId="18936" xr:uid="{F0FE33F3-4EF9-482D-8954-86CA9AE68424}"/>
    <cellStyle name="Notas 2 37 3 2" xfId="18937" xr:uid="{5FFBD77B-9F4E-414E-8073-C056BB283710}"/>
    <cellStyle name="Notas 2 37 3 2 2" xfId="18938" xr:uid="{9FBBEEB2-BCE1-48CD-8862-3673B5A5B30F}"/>
    <cellStyle name="Notas 2 37 3 2_Volatility" xfId="18939" xr:uid="{3F845D3A-BF47-44A1-A74F-713F93FAB384}"/>
    <cellStyle name="Notas 2 37 3 3" xfId="18940" xr:uid="{7459466B-2B19-4DE6-9795-4634D77511CA}"/>
    <cellStyle name="Notas 2 37 3_Volatility" xfId="18941" xr:uid="{33B61F4D-D881-4A40-9BC6-449B0ED04535}"/>
    <cellStyle name="Notas 2 37 4" xfId="18942" xr:uid="{7A0CDD36-FD94-4D0A-822D-14915C91EEE1}"/>
    <cellStyle name="Notas 2 37 4 2" xfId="18943" xr:uid="{A9B9A8C5-E513-4731-8BAD-70A98679FDDA}"/>
    <cellStyle name="Notas 2 37 4_Volatility" xfId="18944" xr:uid="{932C679A-8786-4E5B-B7A7-2FB1F91E9381}"/>
    <cellStyle name="Notas 2 37 5" xfId="18945" xr:uid="{2AEA6BEF-2BF3-4483-AEFD-13221EB29F70}"/>
    <cellStyle name="Notas 2 37_Volatility" xfId="18946" xr:uid="{54B0A178-821A-4E6C-83FF-C8846837953B}"/>
    <cellStyle name="Notas 2 38" xfId="18947" xr:uid="{6AF93B92-4407-4D55-A205-EF68C1FB40D5}"/>
    <cellStyle name="Notas 2 38 2" xfId="18948" xr:uid="{9671C9CA-9100-41F6-AE60-90BA1523C0C2}"/>
    <cellStyle name="Notas 2 38 2 2" xfId="18949" xr:uid="{EA91B77A-4BF4-4136-832B-64645B8CC8BD}"/>
    <cellStyle name="Notas 2 38 2 2 2" xfId="18950" xr:uid="{A6EAE896-7333-4588-A953-E0EB665B2752}"/>
    <cellStyle name="Notas 2 38 2 2 2 2" xfId="18951" xr:uid="{1B24728F-06D9-49D9-9BE5-11E7DCF2D5C5}"/>
    <cellStyle name="Notas 2 38 2 2 2_Volatility" xfId="18952" xr:uid="{AFD6618B-B53C-4528-B42F-C031FB833D4C}"/>
    <cellStyle name="Notas 2 38 2 2 3" xfId="18953" xr:uid="{9F7B6291-5EE8-4BFF-9F33-C95E3C2071A0}"/>
    <cellStyle name="Notas 2 38 2 2_Volatility" xfId="18954" xr:uid="{52E5B79D-CC68-47C1-B9BF-6E4C6826644D}"/>
    <cellStyle name="Notas 2 38 2 3" xfId="18955" xr:uid="{135B4195-3FCB-4B69-8BDA-53AE203975E3}"/>
    <cellStyle name="Notas 2 38 2 3 2" xfId="18956" xr:uid="{258D552F-11ED-405C-8D5D-831823478082}"/>
    <cellStyle name="Notas 2 38 2 3 2 2" xfId="18957" xr:uid="{5FF597ED-ED99-49DF-B0F3-B7C786CDF1B6}"/>
    <cellStyle name="Notas 2 38 2 3 2_Volatility" xfId="18958" xr:uid="{BACCAA4B-E560-464F-B7A5-242A6D379CB7}"/>
    <cellStyle name="Notas 2 38 2 3 3" xfId="18959" xr:uid="{DEBB5AC4-C867-4233-AFE8-54E7BCB321EB}"/>
    <cellStyle name="Notas 2 38 2 3_Volatility" xfId="18960" xr:uid="{C505B6E3-ECCE-49E4-BC6F-FFF85E36CE2C}"/>
    <cellStyle name="Notas 2 38 2 4" xfId="18961" xr:uid="{22E6A882-CB48-45F6-84D0-5026A73D764A}"/>
    <cellStyle name="Notas 2 38 2 4 2" xfId="18962" xr:uid="{23629E49-8729-40E6-8AAD-D1DBF48E5EA4}"/>
    <cellStyle name="Notas 2 38 2 4_Volatility" xfId="18963" xr:uid="{2B3E1D91-D738-48C6-828D-4A5A326DE301}"/>
    <cellStyle name="Notas 2 38 2 5" xfId="18964" xr:uid="{AA96FF23-0935-40C5-B925-2F468043C6C0}"/>
    <cellStyle name="Notas 2 38 2_Volatility" xfId="18965" xr:uid="{67916B89-A12C-46B0-89C7-7EE510D35528}"/>
    <cellStyle name="Notas 2 38 3" xfId="18966" xr:uid="{1DECB862-53E4-4F89-ACB7-679C2EB9A221}"/>
    <cellStyle name="Notas 2 38 3 2" xfId="18967" xr:uid="{81459E2E-9C88-4C99-B1BF-CBBBD4F6C69C}"/>
    <cellStyle name="Notas 2 38 3 2 2" xfId="18968" xr:uid="{7BE20C22-9D3F-43FB-86E2-B607AFE78849}"/>
    <cellStyle name="Notas 2 38 3 2_Volatility" xfId="18969" xr:uid="{9F50C0FB-EBF9-4042-8921-6F799EF6FFE9}"/>
    <cellStyle name="Notas 2 38 3 3" xfId="18970" xr:uid="{464432F9-27FE-42B0-8D91-7A59F530BE27}"/>
    <cellStyle name="Notas 2 38 3_Volatility" xfId="18971" xr:uid="{8B7F15A5-2CF9-4AE0-80FF-0B6F2239B022}"/>
    <cellStyle name="Notas 2 38 4" xfId="18972" xr:uid="{3260204C-542A-4F76-B358-456424B2D95B}"/>
    <cellStyle name="Notas 2 38 4 2" xfId="18973" xr:uid="{2F503CEB-D630-4058-9483-1884BA23EA6F}"/>
    <cellStyle name="Notas 2 38 4_Volatility" xfId="18974" xr:uid="{6ED8F109-87F4-4DCB-91A6-26761A8F0981}"/>
    <cellStyle name="Notas 2 38 5" xfId="18975" xr:uid="{26BE37D6-E4D3-45FB-A6A7-1441C4F64875}"/>
    <cellStyle name="Notas 2 38_Volatility" xfId="18976" xr:uid="{AF7BF479-6EDC-433A-B124-100B5F360FC4}"/>
    <cellStyle name="Notas 2 39" xfId="18977" xr:uid="{4AA21371-0041-4884-9082-E1DBD0CE22B9}"/>
    <cellStyle name="Notas 2 39 2" xfId="18978" xr:uid="{55C82A85-915C-4BB3-A7E9-C14A7D8BD6D7}"/>
    <cellStyle name="Notas 2 39 2 2" xfId="18979" xr:uid="{B11CFA10-63CC-4935-9114-618341A380B3}"/>
    <cellStyle name="Notas 2 39 2 2 2" xfId="18980" xr:uid="{37B1F0BE-F1DA-41BE-B4D6-36EA69379D5C}"/>
    <cellStyle name="Notas 2 39 2 2 2 2" xfId="18981" xr:uid="{322BEE9C-FC42-4EF5-9E7B-528B30A1CE3F}"/>
    <cellStyle name="Notas 2 39 2 2 2_Volatility" xfId="18982" xr:uid="{808C6B64-C00A-45DC-8B03-AB6C27D0F36D}"/>
    <cellStyle name="Notas 2 39 2 2 3" xfId="18983" xr:uid="{C7C1A727-2A00-4ECE-B19D-5FC949B993FD}"/>
    <cellStyle name="Notas 2 39 2 2_Volatility" xfId="18984" xr:uid="{EE899CB2-A52A-43A2-8315-CD9FEA9BE6F0}"/>
    <cellStyle name="Notas 2 39 2 3" xfId="18985" xr:uid="{2520C2A1-B138-4A20-BCE6-12668F64ACFC}"/>
    <cellStyle name="Notas 2 39 2 3 2" xfId="18986" xr:uid="{807F40B1-5A53-4029-B922-5C9F328E02A5}"/>
    <cellStyle name="Notas 2 39 2 3 2 2" xfId="18987" xr:uid="{414D98C4-F97D-4578-817F-223DDDB0961D}"/>
    <cellStyle name="Notas 2 39 2 3 2_Volatility" xfId="18988" xr:uid="{FC6D69AD-1705-49CC-97C7-EBE57C0E9B95}"/>
    <cellStyle name="Notas 2 39 2 3 3" xfId="18989" xr:uid="{1C35DAAC-A4D0-4AFB-BD46-D9DBF5E34481}"/>
    <cellStyle name="Notas 2 39 2 3_Volatility" xfId="18990" xr:uid="{D37F44B6-F4E6-4ADA-A370-076738471EF3}"/>
    <cellStyle name="Notas 2 39 2 4" xfId="18991" xr:uid="{B76A148C-FB30-49AB-8C69-F177966CD566}"/>
    <cellStyle name="Notas 2 39 2 4 2" xfId="18992" xr:uid="{FCC7580B-9808-44A3-935A-F77B77E6E12E}"/>
    <cellStyle name="Notas 2 39 2 4_Volatility" xfId="18993" xr:uid="{C4F48FB1-A17D-4BE3-BD44-81F9A71BF4ED}"/>
    <cellStyle name="Notas 2 39 2 5" xfId="18994" xr:uid="{81B78820-9AA8-4E9C-A7F4-56257EFC01E7}"/>
    <cellStyle name="Notas 2 39 2_Volatility" xfId="18995" xr:uid="{7FC0B5E2-41A2-4A03-9BD9-4916C5CD153C}"/>
    <cellStyle name="Notas 2 39 3" xfId="18996" xr:uid="{3B3549B1-C526-4D2D-B03F-949451BF1FAA}"/>
    <cellStyle name="Notas 2 39 3 2" xfId="18997" xr:uid="{3200FF48-FC9B-453E-927E-B75A781C60BF}"/>
    <cellStyle name="Notas 2 39 3 2 2" xfId="18998" xr:uid="{F2F47C88-F65E-48F6-9D29-27D0F8EB18E9}"/>
    <cellStyle name="Notas 2 39 3 2_Volatility" xfId="18999" xr:uid="{F8AE9EEE-0721-49FF-8325-1F5062E7BFF6}"/>
    <cellStyle name="Notas 2 39 3 3" xfId="19000" xr:uid="{3B674E3A-3225-4B67-8983-5C3FAA059A38}"/>
    <cellStyle name="Notas 2 39 3_Volatility" xfId="19001" xr:uid="{C158D0C1-0D8E-4A81-A90A-8992824F7E41}"/>
    <cellStyle name="Notas 2 39 4" xfId="19002" xr:uid="{272E0B14-7C36-4740-A207-807161C3DF55}"/>
    <cellStyle name="Notas 2 39 4 2" xfId="19003" xr:uid="{97BD9A2E-9EA1-4A5D-9123-0A79A0052AAB}"/>
    <cellStyle name="Notas 2 39 4_Volatility" xfId="19004" xr:uid="{073F6132-E0B2-4C24-BF3C-508A4EEACAF3}"/>
    <cellStyle name="Notas 2 39 5" xfId="19005" xr:uid="{8B5AB5A9-206E-4882-AA18-F61CFFFD969D}"/>
    <cellStyle name="Notas 2 39_Volatility" xfId="19006" xr:uid="{5D4DC6A8-6FF1-4491-8349-2E8B991BAF7C}"/>
    <cellStyle name="Notas 2 4" xfId="19007" xr:uid="{9598F0F6-3CCE-47A5-BABC-D62194D19EB2}"/>
    <cellStyle name="Notas 2 4 2" xfId="19008" xr:uid="{A8AD78F0-5C96-421F-A986-459CC16F4DE8}"/>
    <cellStyle name="Notas 2 4 2 2" xfId="19009" xr:uid="{3BF25184-97F7-4AD2-9D2D-24F268CB4C8B}"/>
    <cellStyle name="Notas 2 4 2 2 2" xfId="19010" xr:uid="{DC138EB2-4DC6-48A7-A7D1-05541125382F}"/>
    <cellStyle name="Notas 2 4 2 2 2 2" xfId="19011" xr:uid="{64B10267-097E-4463-8BAC-05780B74CB16}"/>
    <cellStyle name="Notas 2 4 2 2 2_Volatility" xfId="19012" xr:uid="{AD2C615E-28D3-43F6-9E4E-C3E0AFD4BACF}"/>
    <cellStyle name="Notas 2 4 2 2 3" xfId="19013" xr:uid="{AC16FAEC-05D4-4711-B182-2344CE20BAF2}"/>
    <cellStyle name="Notas 2 4 2 2_Volatility" xfId="19014" xr:uid="{C6EFC313-AEF8-4DDB-B32A-D4563C9BBB9C}"/>
    <cellStyle name="Notas 2 4 2 3" xfId="19015" xr:uid="{33398DA7-2E09-452A-99AF-5ED166356DC2}"/>
    <cellStyle name="Notas 2 4 2 3 2" xfId="19016" xr:uid="{02E3A546-D617-4637-B377-0F4D72964C56}"/>
    <cellStyle name="Notas 2 4 2 3 2 2" xfId="19017" xr:uid="{4C6B632D-3ACA-47BF-A626-85700D8BD848}"/>
    <cellStyle name="Notas 2 4 2 3 2_Volatility" xfId="19018" xr:uid="{ED54DB1B-C2E7-4B9B-8200-6F71748F2AD6}"/>
    <cellStyle name="Notas 2 4 2 3 3" xfId="19019" xr:uid="{024B6B68-DAF1-4D3E-B77E-CC90537EB54D}"/>
    <cellStyle name="Notas 2 4 2 3_Volatility" xfId="19020" xr:uid="{37DA4FDF-80D2-4C4F-8925-C1987C29E5B4}"/>
    <cellStyle name="Notas 2 4 2 4" xfId="19021" xr:uid="{9AFEF8DA-331D-40A1-8F93-2C62578F52F5}"/>
    <cellStyle name="Notas 2 4 2 4 2" xfId="19022" xr:uid="{3B7D5547-8B42-4DDD-A6B4-8D007833225F}"/>
    <cellStyle name="Notas 2 4 2 4_Volatility" xfId="19023" xr:uid="{0ABF4209-0B61-4E26-A97F-28A9C72F64CD}"/>
    <cellStyle name="Notas 2 4 2 5" xfId="19024" xr:uid="{5E5C8D6F-E049-4BFF-8381-39C83F8E15B9}"/>
    <cellStyle name="Notas 2 4 2_Volatility" xfId="19025" xr:uid="{D747DF4F-0E3F-4DB0-948D-A6BE5512636B}"/>
    <cellStyle name="Notas 2 4 3" xfId="19026" xr:uid="{A3E1694D-DC88-40D5-BA7A-F8A9A9AED1AF}"/>
    <cellStyle name="Notas 2 4 3 2" xfId="19027" xr:uid="{97099264-154F-4973-8A3E-168B17687E8B}"/>
    <cellStyle name="Notas 2 4 3 2 2" xfId="19028" xr:uid="{0ACF7A5A-4421-4C37-B24B-AAEC47FF54DE}"/>
    <cellStyle name="Notas 2 4 3 2_Volatility" xfId="19029" xr:uid="{214D3FA0-0204-4E10-88DA-9A1535E391D6}"/>
    <cellStyle name="Notas 2 4 3 3" xfId="19030" xr:uid="{4DE2B875-614C-4E66-9087-E53EA9DCDBF6}"/>
    <cellStyle name="Notas 2 4 3_Volatility" xfId="19031" xr:uid="{E0EFC537-D7F0-483F-B648-02B141CBE530}"/>
    <cellStyle name="Notas 2 4 4" xfId="19032" xr:uid="{098906FC-036C-4277-BC37-2A7D41EF254F}"/>
    <cellStyle name="Notas 2 4 4 2" xfId="19033" xr:uid="{0F87DD75-AE05-4716-8EFD-072A288FA357}"/>
    <cellStyle name="Notas 2 4 4_Volatility" xfId="19034" xr:uid="{AFD925AF-188C-400D-ADFD-5DEBE067209F}"/>
    <cellStyle name="Notas 2 4 5" xfId="19035" xr:uid="{44ED00AE-B167-43DE-A977-024B660AAEA5}"/>
    <cellStyle name="Notas 2 4_Volatility" xfId="19036" xr:uid="{772B65D6-5CBA-465F-93B2-59965BAEBB81}"/>
    <cellStyle name="Notas 2 40" xfId="19037" xr:uid="{DE8D7AAB-7677-4433-ABDB-CD5C41AF10EE}"/>
    <cellStyle name="Notas 2 40 2" xfId="19038" xr:uid="{18E471C6-42FE-4250-96E9-0ACF8724D8B3}"/>
    <cellStyle name="Notas 2 40 2 2" xfId="19039" xr:uid="{2EFEB7CD-B260-4F1C-8E8D-92264481926F}"/>
    <cellStyle name="Notas 2 40 2 2 2" xfId="19040" xr:uid="{B0BBC602-FDB8-4533-B1DA-B3FEA4173FFE}"/>
    <cellStyle name="Notas 2 40 2 2 2 2" xfId="19041" xr:uid="{43EC16E9-7460-487C-B4A2-78B9446D90F9}"/>
    <cellStyle name="Notas 2 40 2 2 2_Volatility" xfId="19042" xr:uid="{C9F87236-EC9C-4830-A7C3-D5D745ABE43C}"/>
    <cellStyle name="Notas 2 40 2 2 3" xfId="19043" xr:uid="{05DEA79C-8D75-44AD-95E1-FE487984379C}"/>
    <cellStyle name="Notas 2 40 2 2_Volatility" xfId="19044" xr:uid="{5776BE81-4B3A-411D-9A90-40B8AC8C1450}"/>
    <cellStyle name="Notas 2 40 2 3" xfId="19045" xr:uid="{355F8441-1B7A-4DCA-B45F-49FA0BE0BA5E}"/>
    <cellStyle name="Notas 2 40 2 3 2" xfId="19046" xr:uid="{1A19EF34-A16D-488E-9E3F-75FC64697382}"/>
    <cellStyle name="Notas 2 40 2 3 2 2" xfId="19047" xr:uid="{4027FAA2-8EFD-4897-903B-FD1BE76085CC}"/>
    <cellStyle name="Notas 2 40 2 3 2_Volatility" xfId="19048" xr:uid="{EE4C40F5-D951-4265-9022-1B8ECEF6A810}"/>
    <cellStyle name="Notas 2 40 2 3 3" xfId="19049" xr:uid="{29B7601E-F2A2-4B4D-8E99-0C2741F80825}"/>
    <cellStyle name="Notas 2 40 2 3_Volatility" xfId="19050" xr:uid="{5866F78E-97DC-4747-9371-58EC76C2D45E}"/>
    <cellStyle name="Notas 2 40 2 4" xfId="19051" xr:uid="{2EDF9CD9-ED3E-4EA7-9779-D1B75ADEFA3F}"/>
    <cellStyle name="Notas 2 40 2 4 2" xfId="19052" xr:uid="{88498CDC-1E32-41BB-A67E-C3BB760D5174}"/>
    <cellStyle name="Notas 2 40 2 4_Volatility" xfId="19053" xr:uid="{F95CB38F-6B65-4CEB-BD66-3F26DFFAE74A}"/>
    <cellStyle name="Notas 2 40 2 5" xfId="19054" xr:uid="{A7DD3E05-B290-4C78-A38D-053A5E3B549A}"/>
    <cellStyle name="Notas 2 40 2_Volatility" xfId="19055" xr:uid="{CED9563A-BE32-4C92-8F8A-B29A986B1EFF}"/>
    <cellStyle name="Notas 2 40 3" xfId="19056" xr:uid="{DD487412-253D-415F-AE0D-6A6B786F2880}"/>
    <cellStyle name="Notas 2 40 3 2" xfId="19057" xr:uid="{BCCBBC1C-FEF4-4786-B2BC-53F9D4149CAE}"/>
    <cellStyle name="Notas 2 40 3 2 2" xfId="19058" xr:uid="{F375D174-B9F1-4ACF-A1DB-4523CAC0698E}"/>
    <cellStyle name="Notas 2 40 3 2_Volatility" xfId="19059" xr:uid="{C6FF9C23-3F09-4721-BE1C-199BAEF92E7C}"/>
    <cellStyle name="Notas 2 40 3 3" xfId="19060" xr:uid="{5A7E816D-1555-497A-A822-6AE716482441}"/>
    <cellStyle name="Notas 2 40 3_Volatility" xfId="19061" xr:uid="{1586B8B4-FC71-4B41-8332-4C0F68D2773A}"/>
    <cellStyle name="Notas 2 40 4" xfId="19062" xr:uid="{B96BD7F3-9F0A-4ABE-B081-CCF115C5CC34}"/>
    <cellStyle name="Notas 2 40 4 2" xfId="19063" xr:uid="{49EB9308-1BE6-4EAA-914E-AC3E29067FCA}"/>
    <cellStyle name="Notas 2 40 4_Volatility" xfId="19064" xr:uid="{9451678F-8C02-4AFA-977B-B37DBAF08D61}"/>
    <cellStyle name="Notas 2 40 5" xfId="19065" xr:uid="{16C69C2F-6A28-4ED5-B11F-47FAEBAA2955}"/>
    <cellStyle name="Notas 2 40_Volatility" xfId="19066" xr:uid="{A410EF42-26F1-4A8E-B183-A7E65A3DAAD3}"/>
    <cellStyle name="Notas 2 41" xfId="19067" xr:uid="{B9D7F3A7-FD65-47BE-9716-73FCF772FBC1}"/>
    <cellStyle name="Notas 2 41 2" xfId="19068" xr:uid="{03841B19-F792-40BB-9278-1515EE6D8189}"/>
    <cellStyle name="Notas 2 41 2 2" xfId="19069" xr:uid="{EDF9AA61-76A3-4448-B6E4-3053780DACB7}"/>
    <cellStyle name="Notas 2 41 2 2 2" xfId="19070" xr:uid="{9ED89E13-2B9A-46DF-B649-66B3C7B3EEEC}"/>
    <cellStyle name="Notas 2 41 2 2 2 2" xfId="19071" xr:uid="{4500B77E-7299-492A-8680-612BF6B19FEA}"/>
    <cellStyle name="Notas 2 41 2 2 2_Volatility" xfId="19072" xr:uid="{2FD13DAD-9F40-4AA8-99A5-2E1784B4F6F6}"/>
    <cellStyle name="Notas 2 41 2 2 3" xfId="19073" xr:uid="{3253EB39-8A97-44ED-B120-D341BB3B1C06}"/>
    <cellStyle name="Notas 2 41 2 2_Volatility" xfId="19074" xr:uid="{105073A4-010F-42C7-9CB0-1A5FECA296ED}"/>
    <cellStyle name="Notas 2 41 2 3" xfId="19075" xr:uid="{AF61A659-3AA0-405F-821A-D49FFFF7878D}"/>
    <cellStyle name="Notas 2 41 2 3 2" xfId="19076" xr:uid="{F41BBE3A-F8F3-408F-AE0E-1EAD3A2B8146}"/>
    <cellStyle name="Notas 2 41 2 3 2 2" xfId="19077" xr:uid="{B99159E0-DE70-4D81-B73F-7F5D35E00A80}"/>
    <cellStyle name="Notas 2 41 2 3 2_Volatility" xfId="19078" xr:uid="{A8171351-16B0-4BB6-9D09-14D12412BE83}"/>
    <cellStyle name="Notas 2 41 2 3 3" xfId="19079" xr:uid="{BDB1CD80-B841-4FC6-B448-140D9C8DA333}"/>
    <cellStyle name="Notas 2 41 2 3_Volatility" xfId="19080" xr:uid="{8A4A2A5A-91FE-4508-AED5-7667104C081D}"/>
    <cellStyle name="Notas 2 41 2 4" xfId="19081" xr:uid="{A40A929E-BCB7-4EF4-AD7D-64930F0D0550}"/>
    <cellStyle name="Notas 2 41 2 4 2" xfId="19082" xr:uid="{641D5BD5-093D-4148-9B62-A7E8CE903ABD}"/>
    <cellStyle name="Notas 2 41 2 4_Volatility" xfId="19083" xr:uid="{5D3345E3-466C-4BE3-B7CD-EF32C8F96915}"/>
    <cellStyle name="Notas 2 41 2 5" xfId="19084" xr:uid="{66195D27-4012-4CB2-A003-5DAA19E9A738}"/>
    <cellStyle name="Notas 2 41 2_Volatility" xfId="19085" xr:uid="{4D520344-7EE1-4B9B-A7B1-568DC62A34E5}"/>
    <cellStyle name="Notas 2 41 3" xfId="19086" xr:uid="{AEAB798D-FC02-4DD6-80FB-14E7163D94F2}"/>
    <cellStyle name="Notas 2 41 3 2" xfId="19087" xr:uid="{DCF964D5-A7FA-4582-9E7C-AE3F21BE0968}"/>
    <cellStyle name="Notas 2 41 3 2 2" xfId="19088" xr:uid="{92A471FF-DD46-4965-9305-034844F1B4C4}"/>
    <cellStyle name="Notas 2 41 3 2_Volatility" xfId="19089" xr:uid="{F25A1E52-946C-4F52-A0A7-5A1456A59D85}"/>
    <cellStyle name="Notas 2 41 3 3" xfId="19090" xr:uid="{22095B1F-D2DF-427E-8C85-1E14FEB72119}"/>
    <cellStyle name="Notas 2 41 3_Volatility" xfId="19091" xr:uid="{F4D834DE-B6A3-41E6-9237-71AB85E11E84}"/>
    <cellStyle name="Notas 2 41 4" xfId="19092" xr:uid="{8F43824E-F378-4BA8-A1DF-9AC630E37643}"/>
    <cellStyle name="Notas 2 41 4 2" xfId="19093" xr:uid="{E8FF1901-613E-40F8-9E9A-2ED6074474E5}"/>
    <cellStyle name="Notas 2 41 4_Volatility" xfId="19094" xr:uid="{C26EE0D2-3F14-4ABD-B977-52C141DAAB09}"/>
    <cellStyle name="Notas 2 41 5" xfId="19095" xr:uid="{2D325E31-80A7-4426-901E-527E412BA4B3}"/>
    <cellStyle name="Notas 2 41_Volatility" xfId="19096" xr:uid="{5904F589-BD80-4480-9B6C-8DD8C58F55C9}"/>
    <cellStyle name="Notas 2 42" xfId="19097" xr:uid="{9731FF66-0927-4D27-B903-F225EAD2895B}"/>
    <cellStyle name="Notas 2 42 2" xfId="19098" xr:uid="{3AE1D575-CA25-4870-906E-22D8FA3A8B10}"/>
    <cellStyle name="Notas 2 42 2 2" xfId="19099" xr:uid="{B3EDD084-FDBF-49A4-A9FD-42C0ED34D4C5}"/>
    <cellStyle name="Notas 2 42 2 2 2" xfId="19100" xr:uid="{072AC8AD-8544-4B57-9FF5-0EE246B7E9F2}"/>
    <cellStyle name="Notas 2 42 2 2 2 2" xfId="19101" xr:uid="{B5F46A54-1D89-4004-8D7C-B8DA43FD723C}"/>
    <cellStyle name="Notas 2 42 2 2 2_Volatility" xfId="19102" xr:uid="{72BB220A-A797-4FDB-AC67-E67F03F8FD3E}"/>
    <cellStyle name="Notas 2 42 2 2 3" xfId="19103" xr:uid="{0DD967B0-7B86-4CFE-AA81-67A817041269}"/>
    <cellStyle name="Notas 2 42 2 2_Volatility" xfId="19104" xr:uid="{78B8FE5C-0010-4505-B693-5C71A5512137}"/>
    <cellStyle name="Notas 2 42 2 3" xfId="19105" xr:uid="{50F37D07-7628-4EEB-A60F-7C6C9A24AE92}"/>
    <cellStyle name="Notas 2 42 2 3 2" xfId="19106" xr:uid="{1E839902-0098-40B4-8998-3CD12C9DECF3}"/>
    <cellStyle name="Notas 2 42 2 3 2 2" xfId="19107" xr:uid="{B7B10C24-C7EC-4CBC-9EE6-0BDEF2E51622}"/>
    <cellStyle name="Notas 2 42 2 3 2_Volatility" xfId="19108" xr:uid="{F885BB82-5B3E-41CD-96C8-A1BB580283DF}"/>
    <cellStyle name="Notas 2 42 2 3 3" xfId="19109" xr:uid="{C1C93BD8-1478-4337-BDC6-05A588CB300B}"/>
    <cellStyle name="Notas 2 42 2 3_Volatility" xfId="19110" xr:uid="{6DD6E060-373F-44D9-8883-A769F2C5D338}"/>
    <cellStyle name="Notas 2 42 2 4" xfId="19111" xr:uid="{B0E6D1B8-9B39-4404-88FC-52089639DE1F}"/>
    <cellStyle name="Notas 2 42 2 4 2" xfId="19112" xr:uid="{06EDF975-0599-40BD-942E-B1DDC6171499}"/>
    <cellStyle name="Notas 2 42 2 4_Volatility" xfId="19113" xr:uid="{3F78F128-F338-4FB2-92BF-7E5E1FD39C21}"/>
    <cellStyle name="Notas 2 42 2 5" xfId="19114" xr:uid="{9C3AF818-E947-402D-A0F2-5EC4F2F1D615}"/>
    <cellStyle name="Notas 2 42 2_Volatility" xfId="19115" xr:uid="{AB471A58-6024-4060-926E-59F9B2FC87E6}"/>
    <cellStyle name="Notas 2 42 3" xfId="19116" xr:uid="{77CF0E0C-D38D-4CC9-87F3-FB79525C2F01}"/>
    <cellStyle name="Notas 2 42 3 2" xfId="19117" xr:uid="{81DCB8EE-9A84-4B1A-B17A-A50260D2E09A}"/>
    <cellStyle name="Notas 2 42 3 2 2" xfId="19118" xr:uid="{25A1361F-D6E9-4A41-B1DD-C20D12A468B9}"/>
    <cellStyle name="Notas 2 42 3 2_Volatility" xfId="19119" xr:uid="{9771CC13-0B67-4DFE-98FD-95BAA5AACE95}"/>
    <cellStyle name="Notas 2 42 3 3" xfId="19120" xr:uid="{F4BF29A6-AD1D-40A9-B21E-51AF1DF378C7}"/>
    <cellStyle name="Notas 2 42 3_Volatility" xfId="19121" xr:uid="{ECC73E57-64F0-4423-A1FB-10699100DCD0}"/>
    <cellStyle name="Notas 2 42 4" xfId="19122" xr:uid="{32D0819C-B56E-46C7-91E5-16F069989E54}"/>
    <cellStyle name="Notas 2 42 4 2" xfId="19123" xr:uid="{D02EE45C-A7B0-4446-B78C-23D5557E37CE}"/>
    <cellStyle name="Notas 2 42 4_Volatility" xfId="19124" xr:uid="{22ED188A-79CE-4ACA-BF74-A9E4EFBEB469}"/>
    <cellStyle name="Notas 2 42 5" xfId="19125" xr:uid="{AD59F2AB-7E5F-4FB4-8A89-5C4D62A17E38}"/>
    <cellStyle name="Notas 2 42_Volatility" xfId="19126" xr:uid="{803BF5E6-5737-42E4-82CD-31F7C3F88A1A}"/>
    <cellStyle name="Notas 2 43" xfId="19127" xr:uid="{43DA2CA8-8BDD-4307-870E-05429D94373B}"/>
    <cellStyle name="Notas 2 43 2" xfId="19128" xr:uid="{390E0D5B-DB68-4E65-9901-BAA731971123}"/>
    <cellStyle name="Notas 2 43 2 2" xfId="19129" xr:uid="{346CC726-9DF8-48CB-BA51-79CEBD4213C4}"/>
    <cellStyle name="Notas 2 43 2 2 2" xfId="19130" xr:uid="{586725D5-2BAD-4453-BBD2-F3B3F22D0C09}"/>
    <cellStyle name="Notas 2 43 2 2 2 2" xfId="19131" xr:uid="{DB5ACEF8-E102-49C6-93E1-54EB53B9A3D5}"/>
    <cellStyle name="Notas 2 43 2 2 2_Volatility" xfId="19132" xr:uid="{91A75530-CBD1-441E-AC41-4AF2A76BDD4C}"/>
    <cellStyle name="Notas 2 43 2 2 3" xfId="19133" xr:uid="{D3CB4862-75AC-466A-AF06-59104F37FF7D}"/>
    <cellStyle name="Notas 2 43 2 2_Volatility" xfId="19134" xr:uid="{66522170-C1C5-41BC-9DDB-B88CC9139985}"/>
    <cellStyle name="Notas 2 43 2 3" xfId="19135" xr:uid="{2F05CEA7-29C6-4753-867E-15BAD6C45402}"/>
    <cellStyle name="Notas 2 43 2 3 2" xfId="19136" xr:uid="{1CCF88A3-57AF-488E-ABFF-9ECF73825F14}"/>
    <cellStyle name="Notas 2 43 2 3 2 2" xfId="19137" xr:uid="{BF2D9BF6-0235-4250-A4E5-E29D7119914A}"/>
    <cellStyle name="Notas 2 43 2 3 2_Volatility" xfId="19138" xr:uid="{EA0D621C-B58B-46D1-8D0A-EDFD287E24F5}"/>
    <cellStyle name="Notas 2 43 2 3 3" xfId="19139" xr:uid="{6F6009B1-281B-48E8-8EB7-AEEF272F2680}"/>
    <cellStyle name="Notas 2 43 2 3_Volatility" xfId="19140" xr:uid="{2362D930-1968-42B3-B293-689623802214}"/>
    <cellStyle name="Notas 2 43 2 4" xfId="19141" xr:uid="{3F8C2469-B552-46DE-843F-87B65090867F}"/>
    <cellStyle name="Notas 2 43 2 4 2" xfId="19142" xr:uid="{304384F6-26DB-4C8C-8736-FD5C91185F9C}"/>
    <cellStyle name="Notas 2 43 2 4_Volatility" xfId="19143" xr:uid="{9A9BE228-E10C-47A9-BF3E-B362DE93FD9C}"/>
    <cellStyle name="Notas 2 43 2 5" xfId="19144" xr:uid="{3B00FE84-F4EE-4A0B-83D8-A392E3A9CFDF}"/>
    <cellStyle name="Notas 2 43 2_Volatility" xfId="19145" xr:uid="{5470CCE1-9643-4DB0-A3C8-C2E44DEBB4E1}"/>
    <cellStyle name="Notas 2 43 3" xfId="19146" xr:uid="{516C63E6-D64E-46F0-BE2C-075F244307FC}"/>
    <cellStyle name="Notas 2 43 3 2" xfId="19147" xr:uid="{BA19E04F-6538-478A-9587-B9EB2E478DAE}"/>
    <cellStyle name="Notas 2 43 3 2 2" xfId="19148" xr:uid="{932338C9-B1C3-407E-9A6A-3318B96840F9}"/>
    <cellStyle name="Notas 2 43 3 2_Volatility" xfId="19149" xr:uid="{A86F1AB1-4E5E-43A8-9CA8-FFE4D69DF28F}"/>
    <cellStyle name="Notas 2 43 3 3" xfId="19150" xr:uid="{7429E8DC-57C8-468B-90D7-B7EDB7BFB4C0}"/>
    <cellStyle name="Notas 2 43 3_Volatility" xfId="19151" xr:uid="{EABF4D21-B2DB-4FEC-8393-D9B8EC374DFD}"/>
    <cellStyle name="Notas 2 43 4" xfId="19152" xr:uid="{D4A70FD9-A9B2-45AA-8E3E-93EDA038634E}"/>
    <cellStyle name="Notas 2 43 4 2" xfId="19153" xr:uid="{E72F49BF-E0BE-4D4B-A89A-A77DDF3AB7F5}"/>
    <cellStyle name="Notas 2 43 4_Volatility" xfId="19154" xr:uid="{BB18F75F-351F-4AFD-9E14-4A33A8774F11}"/>
    <cellStyle name="Notas 2 43 5" xfId="19155" xr:uid="{2A17178D-647F-4827-9CE4-E995EA8E8E1E}"/>
    <cellStyle name="Notas 2 43_Volatility" xfId="19156" xr:uid="{EB5A3D71-AC16-4803-BD91-296CE9B677A3}"/>
    <cellStyle name="Notas 2 44" xfId="19157" xr:uid="{19311E87-B96F-42D0-8DD8-82C8AA585CEF}"/>
    <cellStyle name="Notas 2 44 2" xfId="19158" xr:uid="{F153161F-6138-44BC-856C-8CF87999ADE2}"/>
    <cellStyle name="Notas 2 44 2 2" xfId="19159" xr:uid="{0BAD67BE-829E-499E-8F61-26950C6F0D6F}"/>
    <cellStyle name="Notas 2 44 2 2 2" xfId="19160" xr:uid="{8DA0F8A2-1C32-42EF-A135-A32B87FE4927}"/>
    <cellStyle name="Notas 2 44 2 2 2 2" xfId="19161" xr:uid="{3531C412-F19B-4C46-9E90-670F69A692CE}"/>
    <cellStyle name="Notas 2 44 2 2 2_Volatility" xfId="19162" xr:uid="{033649DC-7A82-49C1-AA86-09A37D3852A8}"/>
    <cellStyle name="Notas 2 44 2 2 3" xfId="19163" xr:uid="{CAB0C558-C652-4061-899A-CE9897F4CCC6}"/>
    <cellStyle name="Notas 2 44 2 2_Volatility" xfId="19164" xr:uid="{A294EEB4-1976-4DDB-B116-6CE013FE6DB0}"/>
    <cellStyle name="Notas 2 44 2 3" xfId="19165" xr:uid="{9D53FE0B-6FF4-496D-8D5C-48EA1269130F}"/>
    <cellStyle name="Notas 2 44 2 3 2" xfId="19166" xr:uid="{B192EBCA-CA5B-489F-AFA7-C5A0DA3F152F}"/>
    <cellStyle name="Notas 2 44 2 3 2 2" xfId="19167" xr:uid="{3F05F944-58AC-418C-B4CC-FF8B4BBFA426}"/>
    <cellStyle name="Notas 2 44 2 3 2_Volatility" xfId="19168" xr:uid="{624DFAFA-BED8-4723-9461-2F7E8B01307B}"/>
    <cellStyle name="Notas 2 44 2 3 3" xfId="19169" xr:uid="{D08654FD-7431-453D-8A81-5DB71E3FC54D}"/>
    <cellStyle name="Notas 2 44 2 3_Volatility" xfId="19170" xr:uid="{4C2554AB-00F3-4CD0-8087-32D635375EFF}"/>
    <cellStyle name="Notas 2 44 2 4" xfId="19171" xr:uid="{0C571516-BFC3-4F11-B440-3E0ACE0D9FA0}"/>
    <cellStyle name="Notas 2 44 2 4 2" xfId="19172" xr:uid="{42364A60-F536-499A-B4F5-8A34614DCECF}"/>
    <cellStyle name="Notas 2 44 2 4_Volatility" xfId="19173" xr:uid="{3DE924F7-602D-4A04-8FAD-6262EAA58E37}"/>
    <cellStyle name="Notas 2 44 2 5" xfId="19174" xr:uid="{ED84862E-7250-440C-ADD1-353F57C45C91}"/>
    <cellStyle name="Notas 2 44 2_Volatility" xfId="19175" xr:uid="{1B06CD74-82ED-4255-9C77-6F15EEB63465}"/>
    <cellStyle name="Notas 2 44 3" xfId="19176" xr:uid="{F22F76EC-AB05-42DA-991A-D148E396E2E6}"/>
    <cellStyle name="Notas 2 44 3 2" xfId="19177" xr:uid="{282F1078-A697-4473-A0BE-910A7CF6B33C}"/>
    <cellStyle name="Notas 2 44 3 2 2" xfId="19178" xr:uid="{DE7F187B-AA74-4CE8-8343-E40A8CF9FCA3}"/>
    <cellStyle name="Notas 2 44 3 2_Volatility" xfId="19179" xr:uid="{7AB6AA5F-F9F3-4DB3-AF1F-8AAE55F5C30C}"/>
    <cellStyle name="Notas 2 44 3 3" xfId="19180" xr:uid="{8542634F-5E9B-4ACE-A97B-AB96BBCC27C3}"/>
    <cellStyle name="Notas 2 44 3_Volatility" xfId="19181" xr:uid="{5FF07FC7-4C64-44A4-A13A-145E81B18BAD}"/>
    <cellStyle name="Notas 2 44 4" xfId="19182" xr:uid="{797136F7-7ACF-49D8-B2E7-CEF32811EA46}"/>
    <cellStyle name="Notas 2 44 4 2" xfId="19183" xr:uid="{68B3C203-94D9-4531-9096-3F4866505B2D}"/>
    <cellStyle name="Notas 2 44 4_Volatility" xfId="19184" xr:uid="{47E45BC6-4900-4C9F-929C-776AC3C46A24}"/>
    <cellStyle name="Notas 2 44 5" xfId="19185" xr:uid="{724B466E-36B6-40B7-AB32-90321CF3DB92}"/>
    <cellStyle name="Notas 2 44_Volatility" xfId="19186" xr:uid="{F30894AD-81DD-498E-887F-2D3416F96B1D}"/>
    <cellStyle name="Notas 2 45" xfId="19187" xr:uid="{6D8CC7EF-870C-4210-A4C7-923845AB2708}"/>
    <cellStyle name="Notas 2 45 2" xfId="19188" xr:uid="{52B314E8-52B5-42B3-A515-BF25F163C497}"/>
    <cellStyle name="Notas 2 45 2 2" xfId="19189" xr:uid="{B1F8CC9F-18B2-4893-A265-7BFD4979E98C}"/>
    <cellStyle name="Notas 2 45 2 2 2" xfId="19190" xr:uid="{0BFA3E8F-80ED-48C1-B265-B799B77348DB}"/>
    <cellStyle name="Notas 2 45 2 2 2 2" xfId="19191" xr:uid="{A9588D6A-46CA-4C4A-84D6-5A0638440DDA}"/>
    <cellStyle name="Notas 2 45 2 2 2_Volatility" xfId="19192" xr:uid="{3AD02445-B315-4DD6-8C71-27321E1184F6}"/>
    <cellStyle name="Notas 2 45 2 2 3" xfId="19193" xr:uid="{B46284F8-EF29-4139-86FD-9DCF0DC63676}"/>
    <cellStyle name="Notas 2 45 2 2_Volatility" xfId="19194" xr:uid="{EC033896-AAD7-490F-BE46-59A689706F18}"/>
    <cellStyle name="Notas 2 45 2 3" xfId="19195" xr:uid="{C1292DE8-6E33-4C7F-B6B8-57AB86D4B5EE}"/>
    <cellStyle name="Notas 2 45 2 3 2" xfId="19196" xr:uid="{AF16E351-1FBA-4BE5-B6D6-3AEE512D80DB}"/>
    <cellStyle name="Notas 2 45 2 3 2 2" xfId="19197" xr:uid="{FC9B9335-0DCB-4528-A710-058DBF4A3BA5}"/>
    <cellStyle name="Notas 2 45 2 3 2_Volatility" xfId="19198" xr:uid="{97C16560-C73D-459A-8081-B92E5C9A76A2}"/>
    <cellStyle name="Notas 2 45 2 3 3" xfId="19199" xr:uid="{4ADB02DC-02E5-4DED-B24B-D68255BCAA42}"/>
    <cellStyle name="Notas 2 45 2 3_Volatility" xfId="19200" xr:uid="{6B758C33-D169-4688-ACD7-46C7D3F965A6}"/>
    <cellStyle name="Notas 2 45 2 4" xfId="19201" xr:uid="{FB91CABD-F413-4ED4-9D5A-5CA632F8C67A}"/>
    <cellStyle name="Notas 2 45 2 4 2" xfId="19202" xr:uid="{A944E0A2-180B-4271-BBC0-A6FE2E252D91}"/>
    <cellStyle name="Notas 2 45 2 4_Volatility" xfId="19203" xr:uid="{59742F7E-8F5C-4760-8550-1B81C7E97082}"/>
    <cellStyle name="Notas 2 45 2 5" xfId="19204" xr:uid="{E8C5C5C1-8374-4B5D-AD42-64E4B8CD7546}"/>
    <cellStyle name="Notas 2 45 2_Volatility" xfId="19205" xr:uid="{B5AEA0AE-328A-4474-97D2-458F70353482}"/>
    <cellStyle name="Notas 2 45 3" xfId="19206" xr:uid="{AD442B1B-7CBD-423E-981C-16A8CFFFF9BF}"/>
    <cellStyle name="Notas 2 45 3 2" xfId="19207" xr:uid="{8BC2C79E-73B4-4227-A14E-0EC23BF1AEAF}"/>
    <cellStyle name="Notas 2 45 3 2 2" xfId="19208" xr:uid="{E12AE486-7A8B-468C-A579-8FD0090F1819}"/>
    <cellStyle name="Notas 2 45 3 2_Volatility" xfId="19209" xr:uid="{6C630444-0C67-4702-86CC-A7F536EC3ECF}"/>
    <cellStyle name="Notas 2 45 3 3" xfId="19210" xr:uid="{EB4E3F09-E7CF-4B6E-87B9-A927BF84CA6C}"/>
    <cellStyle name="Notas 2 45 3_Volatility" xfId="19211" xr:uid="{F4D85331-01F1-46CE-AD8C-20ABE276EF08}"/>
    <cellStyle name="Notas 2 45 4" xfId="19212" xr:uid="{38DFD04D-3F47-4B9A-8CD6-D5C3B3441A21}"/>
    <cellStyle name="Notas 2 45 4 2" xfId="19213" xr:uid="{F5CCE337-DAC8-4E82-8BD3-E69ADA6F19F1}"/>
    <cellStyle name="Notas 2 45 4_Volatility" xfId="19214" xr:uid="{274ECD26-EFC0-41FE-A5B7-934DAB46EE2F}"/>
    <cellStyle name="Notas 2 45 5" xfId="19215" xr:uid="{5CACF7C5-3C16-4AB4-8F6B-748207807337}"/>
    <cellStyle name="Notas 2 45_Volatility" xfId="19216" xr:uid="{348D1D34-FCA0-43EC-BCE3-DE88CAF89D05}"/>
    <cellStyle name="Notas 2 46" xfId="19217" xr:uid="{29D2615A-048A-41A3-960A-84E6D85F8931}"/>
    <cellStyle name="Notas 2 46 2" xfId="19218" xr:uid="{60F51D66-D11B-4137-A1E2-F7E4ED4DBFAE}"/>
    <cellStyle name="Notas 2 46 2 2" xfId="19219" xr:uid="{F21CF8F3-E2CA-4BCB-839B-987E2CF417F2}"/>
    <cellStyle name="Notas 2 46 2 2 2" xfId="19220" xr:uid="{A6426AB2-C6E9-4FFA-8217-9FF8FB1BB005}"/>
    <cellStyle name="Notas 2 46 2 2 2 2" xfId="19221" xr:uid="{C3A6E655-6A95-41DF-AB49-BF60DD6373AE}"/>
    <cellStyle name="Notas 2 46 2 2 2_Volatility" xfId="19222" xr:uid="{FAEFA8D9-5252-409D-ADD5-8B8A2B22AC3E}"/>
    <cellStyle name="Notas 2 46 2 2 3" xfId="19223" xr:uid="{DFBA5065-3D4F-4BD8-9573-73F0C692E1AB}"/>
    <cellStyle name="Notas 2 46 2 2_Volatility" xfId="19224" xr:uid="{2AB46C0E-F59A-447F-9D60-1979C432FDCC}"/>
    <cellStyle name="Notas 2 46 2 3" xfId="19225" xr:uid="{9C50F490-ACB8-413A-AD49-86FEE8CE9B01}"/>
    <cellStyle name="Notas 2 46 2 3 2" xfId="19226" xr:uid="{90689CBB-A911-4ABC-99B6-2BC6B4CE3D96}"/>
    <cellStyle name="Notas 2 46 2 3 2 2" xfId="19227" xr:uid="{C0CF2AB6-D242-45E3-A9B3-1B18CFF7A0CB}"/>
    <cellStyle name="Notas 2 46 2 3 2_Volatility" xfId="19228" xr:uid="{E10B36D1-92D7-42C1-9531-D98173A56EB0}"/>
    <cellStyle name="Notas 2 46 2 3 3" xfId="19229" xr:uid="{FCB5642C-0437-4B29-BCC0-46665FCD753A}"/>
    <cellStyle name="Notas 2 46 2 3_Volatility" xfId="19230" xr:uid="{36A874A0-C24C-43E9-90E2-DCC919674F02}"/>
    <cellStyle name="Notas 2 46 2 4" xfId="19231" xr:uid="{0ABB47D3-24FA-4540-8C86-84B262C9BD40}"/>
    <cellStyle name="Notas 2 46 2 4 2" xfId="19232" xr:uid="{502DDB03-4219-4C78-BFA1-509251790220}"/>
    <cellStyle name="Notas 2 46 2 4_Volatility" xfId="19233" xr:uid="{3EAA6E0E-DE29-4B12-9791-100F397635F8}"/>
    <cellStyle name="Notas 2 46 2 5" xfId="19234" xr:uid="{CD6A1D2F-AAAD-42EB-A679-8EAFA948AE38}"/>
    <cellStyle name="Notas 2 46 2_Volatility" xfId="19235" xr:uid="{3C5524AA-8B52-4CE7-B743-9A7BBEF9012A}"/>
    <cellStyle name="Notas 2 46 3" xfId="19236" xr:uid="{B5406E9F-1E01-4366-9943-B53C740E69A4}"/>
    <cellStyle name="Notas 2 46 3 2" xfId="19237" xr:uid="{1E950030-58B0-485E-95AF-8FD282401681}"/>
    <cellStyle name="Notas 2 46 3 2 2" xfId="19238" xr:uid="{A08E2FE4-630A-4E59-88E6-517E77BEF77F}"/>
    <cellStyle name="Notas 2 46 3 2_Volatility" xfId="19239" xr:uid="{74BD8CA9-1B46-424B-B653-DE83DE3F5F53}"/>
    <cellStyle name="Notas 2 46 3 3" xfId="19240" xr:uid="{DA539DF0-099F-455E-8941-3E202ADEF761}"/>
    <cellStyle name="Notas 2 46 3_Volatility" xfId="19241" xr:uid="{B7E0BB92-1728-4F80-BA22-72032CB8FC2D}"/>
    <cellStyle name="Notas 2 46 4" xfId="19242" xr:uid="{C5D828CC-4044-409F-B52D-C61022847E2E}"/>
    <cellStyle name="Notas 2 46 4 2" xfId="19243" xr:uid="{C7174049-ACA5-499F-A7C7-47A53655AD59}"/>
    <cellStyle name="Notas 2 46 4_Volatility" xfId="19244" xr:uid="{5F621FBA-6A3E-46A1-9B88-3E95E14E2C83}"/>
    <cellStyle name="Notas 2 46 5" xfId="19245" xr:uid="{E60990FA-F567-4FA4-B460-D6011A4CB151}"/>
    <cellStyle name="Notas 2 46_Volatility" xfId="19246" xr:uid="{B8D9BAF1-8874-48A2-B6C5-51CA34A17100}"/>
    <cellStyle name="Notas 2 47" xfId="19247" xr:uid="{A7953796-D4CD-4E82-8C00-7CF2E22C1D01}"/>
    <cellStyle name="Notas 2 47 2" xfId="19248" xr:uid="{C13CA3CF-E929-4AE7-B196-3D72A277A9C0}"/>
    <cellStyle name="Notas 2 47 2 2" xfId="19249" xr:uid="{BD147E3E-AB71-443A-973C-084D56663028}"/>
    <cellStyle name="Notas 2 47 2 2 2" xfId="19250" xr:uid="{5F2445FE-BF90-449A-BFA7-A32D42A78F4A}"/>
    <cellStyle name="Notas 2 47 2 2_Volatility" xfId="19251" xr:uid="{0CD2E4A4-6218-4609-A387-EB77DAC541CE}"/>
    <cellStyle name="Notas 2 47 2 3" xfId="19252" xr:uid="{C18CAAD1-0D38-4192-97E0-91FD69895ADD}"/>
    <cellStyle name="Notas 2 47 2_Volatility" xfId="19253" xr:uid="{3E72CBD4-CC75-4F76-9361-EDDD59D3570A}"/>
    <cellStyle name="Notas 2 47 3" xfId="19254" xr:uid="{73F7CF93-4FA7-4905-A154-9D175520D4DC}"/>
    <cellStyle name="Notas 2 47 3 2" xfId="19255" xr:uid="{CDB2751D-4FA7-4BDB-8D2D-E1B2530A1451}"/>
    <cellStyle name="Notas 2 47 3 2 2" xfId="19256" xr:uid="{EFE9A052-DBD0-48E3-8C8F-73403AC87B4A}"/>
    <cellStyle name="Notas 2 47 3 2_Volatility" xfId="19257" xr:uid="{3941D2BD-3A8F-4B45-A1F5-8B9683667D17}"/>
    <cellStyle name="Notas 2 47 3 3" xfId="19258" xr:uid="{6898E9F4-DF20-4A48-A8E0-1C28E0970010}"/>
    <cellStyle name="Notas 2 47 3_Volatility" xfId="19259" xr:uid="{B201D808-3A62-4333-B12B-35838E531AC6}"/>
    <cellStyle name="Notas 2 47 4" xfId="19260" xr:uid="{BF2929AB-6511-4C82-98E9-6D45A1FAB9AD}"/>
    <cellStyle name="Notas 2 47 4 2" xfId="19261" xr:uid="{DF11FAD7-511A-4440-A22B-2F1D635E2E9F}"/>
    <cellStyle name="Notas 2 47 4_Volatility" xfId="19262" xr:uid="{BF7D9351-7685-49E8-B394-FBBDBC505C1F}"/>
    <cellStyle name="Notas 2 47 5" xfId="19263" xr:uid="{E92C7B59-F204-4090-96C7-B45103897BE0}"/>
    <cellStyle name="Notas 2 47_Volatility" xfId="19264" xr:uid="{06D5662F-D863-40D6-AA01-372A7F17504B}"/>
    <cellStyle name="Notas 2 48" xfId="19265" xr:uid="{CCF20AFF-1EE6-437B-8DAB-F925BC02FCFA}"/>
    <cellStyle name="Notas 2 48 2" xfId="19266" xr:uid="{BEC44895-A05C-4A8E-9FF9-E1769DBEA4A4}"/>
    <cellStyle name="Notas 2 48 2 2" xfId="19267" xr:uid="{ACEE0F81-66A0-4D91-A096-9268FDF1247F}"/>
    <cellStyle name="Notas 2 48 2_Volatility" xfId="19268" xr:uid="{3570DB89-CD2E-4A62-AB41-300201DDF10E}"/>
    <cellStyle name="Notas 2 48 3" xfId="19269" xr:uid="{4C68C121-206A-4DAA-B6C1-74EC53043268}"/>
    <cellStyle name="Notas 2 48_Volatility" xfId="19270" xr:uid="{72DD8CC7-F3CE-4067-9EE8-9E07369CA890}"/>
    <cellStyle name="Notas 2 49" xfId="19271" xr:uid="{6307C1B9-7EE0-44EB-A061-DE0E096D1D15}"/>
    <cellStyle name="Notas 2 49 2" xfId="19272" xr:uid="{6C936DC1-C4A1-4532-8349-EE98A14CBDBA}"/>
    <cellStyle name="Notas 2 49_Volatility" xfId="19273" xr:uid="{8A058D06-98A8-44E8-A571-C4B323772963}"/>
    <cellStyle name="Notas 2 5" xfId="19274" xr:uid="{AE9C24F6-148D-4449-8340-6D011B62FC76}"/>
    <cellStyle name="Notas 2 5 2" xfId="19275" xr:uid="{77E558B5-AF9D-405B-B6AA-930469182FD7}"/>
    <cellStyle name="Notas 2 5 2 2" xfId="19276" xr:uid="{46917B05-8A31-4D20-A7F5-852E226C8BDD}"/>
    <cellStyle name="Notas 2 5 2 2 2" xfId="19277" xr:uid="{AA0A578C-9526-4010-98EB-E1E5274C941B}"/>
    <cellStyle name="Notas 2 5 2 2 2 2" xfId="19278" xr:uid="{A538B45C-F9B3-4DD3-8E48-9BD53CB6E46D}"/>
    <cellStyle name="Notas 2 5 2 2 2_Volatility" xfId="19279" xr:uid="{8EB8D7C6-8662-4D67-AA09-A5742FD395B2}"/>
    <cellStyle name="Notas 2 5 2 2 3" xfId="19280" xr:uid="{2B31EF18-9790-4B4D-9BEB-341A76AD3FD5}"/>
    <cellStyle name="Notas 2 5 2 2_Volatility" xfId="19281" xr:uid="{6B8D8356-1B5B-435A-A7C7-0F412AC57849}"/>
    <cellStyle name="Notas 2 5 2 3" xfId="19282" xr:uid="{0BC5DE8A-F577-44B8-8F84-173E0042FE49}"/>
    <cellStyle name="Notas 2 5 2 3 2" xfId="19283" xr:uid="{E8D5484D-35C3-4CC0-970C-FBFB7312E6B2}"/>
    <cellStyle name="Notas 2 5 2 3 2 2" xfId="19284" xr:uid="{96DC95FD-0446-45CB-A282-75DE348D4EF9}"/>
    <cellStyle name="Notas 2 5 2 3 2_Volatility" xfId="19285" xr:uid="{D179461F-2361-4452-9623-5466BD556472}"/>
    <cellStyle name="Notas 2 5 2 3 3" xfId="19286" xr:uid="{1FF6BCE0-5D7C-4585-B61F-33C1FFC88092}"/>
    <cellStyle name="Notas 2 5 2 3_Volatility" xfId="19287" xr:uid="{6DDCB968-768E-44E0-A5D2-4D8C3A30B277}"/>
    <cellStyle name="Notas 2 5 2 4" xfId="19288" xr:uid="{5DA47097-F6D3-4A80-BF19-C7A0CF1B7464}"/>
    <cellStyle name="Notas 2 5 2 4 2" xfId="19289" xr:uid="{CAB5C9D2-5E0B-43AF-8122-694F4468EEE3}"/>
    <cellStyle name="Notas 2 5 2 4_Volatility" xfId="19290" xr:uid="{26F8A8EE-745C-4F94-AF95-15281CDA5976}"/>
    <cellStyle name="Notas 2 5 2 5" xfId="19291" xr:uid="{2BE12770-22D5-4BBF-9199-8E791D6573AA}"/>
    <cellStyle name="Notas 2 5 2_Volatility" xfId="19292" xr:uid="{47E2245A-670B-49F0-927C-BE62F2529796}"/>
    <cellStyle name="Notas 2 5 3" xfId="19293" xr:uid="{7D0FD7AF-747B-477F-BECB-63D095999FD2}"/>
    <cellStyle name="Notas 2 5 3 2" xfId="19294" xr:uid="{9CCB578B-911B-4F3A-99CF-A5F49FEAF111}"/>
    <cellStyle name="Notas 2 5 3 2 2" xfId="19295" xr:uid="{507D6CBF-19DD-40CC-B35B-356D101298B0}"/>
    <cellStyle name="Notas 2 5 3 2_Volatility" xfId="19296" xr:uid="{F90F2439-8177-42FF-BDEF-B6E012821BB2}"/>
    <cellStyle name="Notas 2 5 3 3" xfId="19297" xr:uid="{90D63DC1-9BF8-4980-A7D0-B5F5809DFB09}"/>
    <cellStyle name="Notas 2 5 3_Volatility" xfId="19298" xr:uid="{F1A981DC-593D-4AE6-9B90-12469C2CF456}"/>
    <cellStyle name="Notas 2 5 4" xfId="19299" xr:uid="{45994F5B-36EA-4CE5-B6BC-970D2272178E}"/>
    <cellStyle name="Notas 2 5 4 2" xfId="19300" xr:uid="{00C52EF9-CB8B-4E92-882E-D1B6FDE20A4F}"/>
    <cellStyle name="Notas 2 5 4_Volatility" xfId="19301" xr:uid="{1CD15267-1726-465D-A3B2-7BBA195FEC32}"/>
    <cellStyle name="Notas 2 5 5" xfId="19302" xr:uid="{4F1DC426-399C-4FA5-AF08-2230A9B44A46}"/>
    <cellStyle name="Notas 2 5_Volatility" xfId="19303" xr:uid="{73D4FE85-BA64-406B-BC6C-73CD7A9ED85E}"/>
    <cellStyle name="Notas 2 50" xfId="19304" xr:uid="{526D5F5C-AF5F-422D-8D4A-94612CD8D2D5}"/>
    <cellStyle name="Notas 2 6" xfId="19305" xr:uid="{11DA13AE-9B7C-42FC-B31D-8549CE49CC19}"/>
    <cellStyle name="Notas 2 6 2" xfId="19306" xr:uid="{E094D161-C504-47DE-A691-1F7F5E9EE428}"/>
    <cellStyle name="Notas 2 6 2 2" xfId="19307" xr:uid="{1D004945-A5F6-46A0-B28E-B07E2C458EC0}"/>
    <cellStyle name="Notas 2 6 2 2 2" xfId="19308" xr:uid="{A2997CD2-B40E-4A46-BD05-792A54260E2E}"/>
    <cellStyle name="Notas 2 6 2 2 2 2" xfId="19309" xr:uid="{5CFAD7FC-B5C8-45D6-99C2-9BD8E4A167B9}"/>
    <cellStyle name="Notas 2 6 2 2 2_Volatility" xfId="19310" xr:uid="{A8905E17-B11D-4F27-AE00-872C2C5F2C66}"/>
    <cellStyle name="Notas 2 6 2 2 3" xfId="19311" xr:uid="{8AF9ACBF-3F30-4C73-8EC4-9DA9E71F972A}"/>
    <cellStyle name="Notas 2 6 2 2_Volatility" xfId="19312" xr:uid="{FCD890A2-7123-454C-AFC3-025FBCEC618D}"/>
    <cellStyle name="Notas 2 6 2 3" xfId="19313" xr:uid="{982232C0-3031-4115-9EC6-7523E1063B5B}"/>
    <cellStyle name="Notas 2 6 2 3 2" xfId="19314" xr:uid="{7E1E493B-E860-4D34-B69E-F43E6B229640}"/>
    <cellStyle name="Notas 2 6 2 3 2 2" xfId="19315" xr:uid="{1A177551-2876-4884-84CB-1A278914EA58}"/>
    <cellStyle name="Notas 2 6 2 3 2_Volatility" xfId="19316" xr:uid="{808C4808-C6D6-4522-B163-533357B7FEA8}"/>
    <cellStyle name="Notas 2 6 2 3 3" xfId="19317" xr:uid="{4C6328C4-12F3-4212-9AE8-98B8DB481F14}"/>
    <cellStyle name="Notas 2 6 2 3_Volatility" xfId="19318" xr:uid="{9D160D30-F5AE-4E7D-9029-7BE6DE931652}"/>
    <cellStyle name="Notas 2 6 2 4" xfId="19319" xr:uid="{9F4F6EF5-808B-474C-9273-B91326DEC160}"/>
    <cellStyle name="Notas 2 6 2 4 2" xfId="19320" xr:uid="{0311C2B7-358E-4412-897E-3BE5137DADAA}"/>
    <cellStyle name="Notas 2 6 2 4_Volatility" xfId="19321" xr:uid="{61E31CA7-69E0-401C-9C15-9504C6C28376}"/>
    <cellStyle name="Notas 2 6 2 5" xfId="19322" xr:uid="{48FA3456-02C9-4088-834E-D39B9DA3F7F3}"/>
    <cellStyle name="Notas 2 6 2_Volatility" xfId="19323" xr:uid="{F087711A-8010-4B87-A4E6-B1D8715732EA}"/>
    <cellStyle name="Notas 2 6 3" xfId="19324" xr:uid="{6C65C9E3-8B8B-4892-A5F0-1F06DAC2C448}"/>
    <cellStyle name="Notas 2 6 3 2" xfId="19325" xr:uid="{DBBB4AF3-35EF-4E6C-AB47-517660D8CD35}"/>
    <cellStyle name="Notas 2 6 3 2 2" xfId="19326" xr:uid="{CB5551B6-7A10-4AD8-A7C5-8CEF80F5EC88}"/>
    <cellStyle name="Notas 2 6 3 2_Volatility" xfId="19327" xr:uid="{2498D453-4FE9-4C2D-8D44-CF3BB76750BE}"/>
    <cellStyle name="Notas 2 6 3 3" xfId="19328" xr:uid="{55B523C7-8A90-4208-8263-65A991A7B5EA}"/>
    <cellStyle name="Notas 2 6 3_Volatility" xfId="19329" xr:uid="{D063C223-B917-4E01-9093-42BA691568CE}"/>
    <cellStyle name="Notas 2 6 4" xfId="19330" xr:uid="{DDEE639D-4BBD-4715-8999-42660E14C6B5}"/>
    <cellStyle name="Notas 2 6 4 2" xfId="19331" xr:uid="{238EBC08-9BD0-4709-966B-F7A29121C3B8}"/>
    <cellStyle name="Notas 2 6 4_Volatility" xfId="19332" xr:uid="{0B2E467F-1B42-4AA7-BCCC-720F1220A0A2}"/>
    <cellStyle name="Notas 2 6 5" xfId="19333" xr:uid="{398DAEFA-6220-4313-AA4B-D9182EF467FC}"/>
    <cellStyle name="Notas 2 6_Volatility" xfId="19334" xr:uid="{828CCADC-08EC-4915-BC6B-6931785367E5}"/>
    <cellStyle name="Notas 2 7" xfId="19335" xr:uid="{3FFE6A16-EA04-4375-A7EB-C48D3980397F}"/>
    <cellStyle name="Notas 2 7 2" xfId="19336" xr:uid="{DF5C41C2-CBAD-4EAD-971F-9BCCE14F930D}"/>
    <cellStyle name="Notas 2 7 2 2" xfId="19337" xr:uid="{166F5365-5AAF-4975-B9B5-A6BEEA6CCE77}"/>
    <cellStyle name="Notas 2 7 2 2 2" xfId="19338" xr:uid="{A821CE5E-C0B6-490B-9599-708A510CE400}"/>
    <cellStyle name="Notas 2 7 2 2 2 2" xfId="19339" xr:uid="{2372D4E6-FE4D-4D89-98DE-2217705B5019}"/>
    <cellStyle name="Notas 2 7 2 2 2_Volatility" xfId="19340" xr:uid="{22CE34BE-0946-49F7-B86F-02FEC60971E1}"/>
    <cellStyle name="Notas 2 7 2 2 3" xfId="19341" xr:uid="{8F7850E2-96CF-487C-BD2F-9BBA58D34CEC}"/>
    <cellStyle name="Notas 2 7 2 2_Volatility" xfId="19342" xr:uid="{DB5396EB-6AD8-4115-ABE1-F193EF1F42A0}"/>
    <cellStyle name="Notas 2 7 2 3" xfId="19343" xr:uid="{2A1F6E8B-5DAA-4982-9263-4BAFE81E2625}"/>
    <cellStyle name="Notas 2 7 2 3 2" xfId="19344" xr:uid="{20DCEE63-55A1-4FB6-9DF1-379067A1F059}"/>
    <cellStyle name="Notas 2 7 2 3 2 2" xfId="19345" xr:uid="{38E90814-007F-41C6-9683-B475B51DC98B}"/>
    <cellStyle name="Notas 2 7 2 3 2_Volatility" xfId="19346" xr:uid="{D003B36F-ED22-424B-B36E-D7D6CD106606}"/>
    <cellStyle name="Notas 2 7 2 3 3" xfId="19347" xr:uid="{BE70C4DA-5A44-4F1C-B272-22BB291D7134}"/>
    <cellStyle name="Notas 2 7 2 3_Volatility" xfId="19348" xr:uid="{DDDD502C-10DD-4EDB-96BC-7235703E16EA}"/>
    <cellStyle name="Notas 2 7 2 4" xfId="19349" xr:uid="{13F0BFC8-7A52-4583-B147-CB05913EA787}"/>
    <cellStyle name="Notas 2 7 2 4 2" xfId="19350" xr:uid="{67C1BDDB-1E2B-4BDE-847D-5345E99EA87E}"/>
    <cellStyle name="Notas 2 7 2 4_Volatility" xfId="19351" xr:uid="{797F1B59-D083-4B94-83E8-5857698D717D}"/>
    <cellStyle name="Notas 2 7 2 5" xfId="19352" xr:uid="{A1BBCECE-153C-44DE-B6C7-D1576EC70CC0}"/>
    <cellStyle name="Notas 2 7 2_Volatility" xfId="19353" xr:uid="{DD4ED18F-BDBD-42AC-A696-213AD0AF3E1D}"/>
    <cellStyle name="Notas 2 7 3" xfId="19354" xr:uid="{12524448-1E5C-4661-B009-CF310038C1EA}"/>
    <cellStyle name="Notas 2 7 3 2" xfId="19355" xr:uid="{97F90C3F-775B-4CF1-815E-E1DFA878D597}"/>
    <cellStyle name="Notas 2 7 3 2 2" xfId="19356" xr:uid="{A5845FEE-83BA-47C6-814F-139E236B70A3}"/>
    <cellStyle name="Notas 2 7 3 2_Volatility" xfId="19357" xr:uid="{EECB71C0-05BA-412F-A826-4C50572CB117}"/>
    <cellStyle name="Notas 2 7 3 3" xfId="19358" xr:uid="{1EC48EF6-2474-45A8-98B4-2991F0EF1707}"/>
    <cellStyle name="Notas 2 7 3_Volatility" xfId="19359" xr:uid="{33836E0D-642D-4895-8F9F-8E17D317F0E3}"/>
    <cellStyle name="Notas 2 7 4" xfId="19360" xr:uid="{6BC3B9C1-DFEC-4C8E-BADE-3AC3C68DA9F8}"/>
    <cellStyle name="Notas 2 7 4 2" xfId="19361" xr:uid="{8C6D5D24-8FD2-493E-86DA-AC417EC2997F}"/>
    <cellStyle name="Notas 2 7 4_Volatility" xfId="19362" xr:uid="{0BE52D29-68AA-4DF2-8D48-220856FA90F1}"/>
    <cellStyle name="Notas 2 7 5" xfId="19363" xr:uid="{2D484D06-9F82-4069-954A-834238A060A9}"/>
    <cellStyle name="Notas 2 7_Volatility" xfId="19364" xr:uid="{C0A8DF32-B3D4-4354-9DB4-2AEBB9D30CAA}"/>
    <cellStyle name="Notas 2 8" xfId="19365" xr:uid="{8CCC73A1-448F-4370-9F3C-6409395E4D0E}"/>
    <cellStyle name="Notas 2 8 2" xfId="19366" xr:uid="{8260F9CD-EEE7-4EF9-9BAB-DB86D62F36A5}"/>
    <cellStyle name="Notas 2 8 2 2" xfId="19367" xr:uid="{0B4A1A5D-46F9-44A4-A791-1099E6E7BCE7}"/>
    <cellStyle name="Notas 2 8 2 2 2" xfId="19368" xr:uid="{FDFCFEF1-9AA5-49BD-8D07-E820CBE68A18}"/>
    <cellStyle name="Notas 2 8 2 2 2 2" xfId="19369" xr:uid="{DAA32537-9277-49D1-A58C-073F8BAA819C}"/>
    <cellStyle name="Notas 2 8 2 2 2_Volatility" xfId="19370" xr:uid="{B8F58743-F1D9-4B10-8262-9CF4B17BD06D}"/>
    <cellStyle name="Notas 2 8 2 2 3" xfId="19371" xr:uid="{F13FEDF3-B4F6-4E1C-9219-BB6A2F539545}"/>
    <cellStyle name="Notas 2 8 2 2_Volatility" xfId="19372" xr:uid="{CAB12455-34CD-41B6-A7E5-E86AC7A1C04A}"/>
    <cellStyle name="Notas 2 8 2 3" xfId="19373" xr:uid="{CCA7E9B7-D38B-427C-8E83-9B6647A3B344}"/>
    <cellStyle name="Notas 2 8 2 3 2" xfId="19374" xr:uid="{7C4FB6D4-20DC-46C9-8680-0221B7C2B58C}"/>
    <cellStyle name="Notas 2 8 2 3 2 2" xfId="19375" xr:uid="{C0E73C78-5F00-4569-9715-2F9FCEBC0D33}"/>
    <cellStyle name="Notas 2 8 2 3 2_Volatility" xfId="19376" xr:uid="{4FEE5FB1-BA6B-4AA6-83DC-B9DEBE07C2EC}"/>
    <cellStyle name="Notas 2 8 2 3 3" xfId="19377" xr:uid="{D2840977-CC70-4FA2-9841-A9C0754008CC}"/>
    <cellStyle name="Notas 2 8 2 3_Volatility" xfId="19378" xr:uid="{3D4211B7-9CDC-412E-94C4-7B98FC32CD18}"/>
    <cellStyle name="Notas 2 8 2 4" xfId="19379" xr:uid="{8C1DB3E5-9BD8-4953-83A6-190CC6E7535A}"/>
    <cellStyle name="Notas 2 8 2 4 2" xfId="19380" xr:uid="{C264687E-1AF9-4A68-B671-1B0FEA066F46}"/>
    <cellStyle name="Notas 2 8 2 4_Volatility" xfId="19381" xr:uid="{579944B7-A65D-473F-961C-A7E860B44F2B}"/>
    <cellStyle name="Notas 2 8 2 5" xfId="19382" xr:uid="{9D3E3724-8977-488C-A847-234461AC9DBF}"/>
    <cellStyle name="Notas 2 8 2_Volatility" xfId="19383" xr:uid="{82565F8E-65DE-4972-84D5-DBCF596B1A3E}"/>
    <cellStyle name="Notas 2 8 3" xfId="19384" xr:uid="{C882C6A2-B1F8-460B-89AC-DF12E535BA9E}"/>
    <cellStyle name="Notas 2 8 3 2" xfId="19385" xr:uid="{21997966-92E7-4E7F-8202-D9794B3F484C}"/>
    <cellStyle name="Notas 2 8 3 2 2" xfId="19386" xr:uid="{95518780-4250-4792-84B5-39E9B37523F3}"/>
    <cellStyle name="Notas 2 8 3 2_Volatility" xfId="19387" xr:uid="{3557BED2-0ECA-42C0-A114-2E566126493C}"/>
    <cellStyle name="Notas 2 8 3 3" xfId="19388" xr:uid="{15EF9FF5-C539-4244-AA9A-53729DD266BE}"/>
    <cellStyle name="Notas 2 8 3_Volatility" xfId="19389" xr:uid="{D3C23B41-11FB-4684-833D-7D19696672CD}"/>
    <cellStyle name="Notas 2 8 4" xfId="19390" xr:uid="{CBE0F838-D81A-4308-97AE-C3EEF495336E}"/>
    <cellStyle name="Notas 2 8 4 2" xfId="19391" xr:uid="{3778EE62-9A81-4588-A0F1-99027812F340}"/>
    <cellStyle name="Notas 2 8 4_Volatility" xfId="19392" xr:uid="{929B5B30-5AA9-4F75-AAF3-1EC3F5B2E855}"/>
    <cellStyle name="Notas 2 8 5" xfId="19393" xr:uid="{E2C33DC1-256B-4CF5-B0E3-22C2ED0B0566}"/>
    <cellStyle name="Notas 2 8_Volatility" xfId="19394" xr:uid="{F548E821-AE94-4790-9C99-BD56FC740350}"/>
    <cellStyle name="Notas 2 9" xfId="19395" xr:uid="{34F88D03-8408-440A-8AD2-D473E5830F04}"/>
    <cellStyle name="Notas 2 9 2" xfId="19396" xr:uid="{521835AD-CE9C-4906-A439-1FB1A62F7F90}"/>
    <cellStyle name="Notas 2 9 2 2" xfId="19397" xr:uid="{14331182-182C-478C-982C-F71E4268069F}"/>
    <cellStyle name="Notas 2 9 2 2 2" xfId="19398" xr:uid="{4AE68A2A-432E-49FB-AFB3-D547DEEB5EED}"/>
    <cellStyle name="Notas 2 9 2 2 2 2" xfId="19399" xr:uid="{52252E07-2EE6-40DA-8721-BF1266B50D88}"/>
    <cellStyle name="Notas 2 9 2 2 2_Volatility" xfId="19400" xr:uid="{A0DE2CC2-F1E3-41A0-A9A1-6DBED001ED1D}"/>
    <cellStyle name="Notas 2 9 2 2 3" xfId="19401" xr:uid="{EBB9202D-517A-46EA-9255-828892EB2E44}"/>
    <cellStyle name="Notas 2 9 2 2_Volatility" xfId="19402" xr:uid="{0E7566D8-6DAB-4438-B4F8-E135803EC38A}"/>
    <cellStyle name="Notas 2 9 2 3" xfId="19403" xr:uid="{4D1B9E9C-C3B7-4FCC-87FF-8BA243E12F77}"/>
    <cellStyle name="Notas 2 9 2 3 2" xfId="19404" xr:uid="{676E3A17-7875-4516-8F7E-B1C00A92B03F}"/>
    <cellStyle name="Notas 2 9 2 3 2 2" xfId="19405" xr:uid="{BE139DAF-36FE-4A2A-93A0-E47B03EE542F}"/>
    <cellStyle name="Notas 2 9 2 3 2_Volatility" xfId="19406" xr:uid="{0A22156B-3F25-46CB-B8A3-A8508D99D421}"/>
    <cellStyle name="Notas 2 9 2 3 3" xfId="19407" xr:uid="{B6CA9B21-159A-45F9-8108-8F1957B8C41F}"/>
    <cellStyle name="Notas 2 9 2 3_Volatility" xfId="19408" xr:uid="{3468A735-A96E-41F4-8538-9F187A15A57B}"/>
    <cellStyle name="Notas 2 9 2 4" xfId="19409" xr:uid="{BD42E44B-E6FD-40B4-ACD1-D4FFF888F9E8}"/>
    <cellStyle name="Notas 2 9 2 4 2" xfId="19410" xr:uid="{FE4B598A-D0D9-4981-A476-C684F5524DE7}"/>
    <cellStyle name="Notas 2 9 2 4_Volatility" xfId="19411" xr:uid="{64499EE2-5EBD-4C18-881D-5450BB356130}"/>
    <cellStyle name="Notas 2 9 2 5" xfId="19412" xr:uid="{93FE5C1F-A23A-4DFB-9BB0-A3D45EAA4FE3}"/>
    <cellStyle name="Notas 2 9 2_Volatility" xfId="19413" xr:uid="{9A9E9C78-9672-4288-9177-DDC71020AB3D}"/>
    <cellStyle name="Notas 2 9 3" xfId="19414" xr:uid="{C7C58AE9-ECCA-41D4-8D56-9C01F7ADAB44}"/>
    <cellStyle name="Notas 2 9 3 2" xfId="19415" xr:uid="{A76DD1D0-47E1-4962-AFA1-19B2942908EA}"/>
    <cellStyle name="Notas 2 9 3 2 2" xfId="19416" xr:uid="{B0E26060-E071-4A7E-A98B-2639155EA1A3}"/>
    <cellStyle name="Notas 2 9 3 2_Volatility" xfId="19417" xr:uid="{681299FE-9A7E-4DF5-B06C-AE3F74700BCD}"/>
    <cellStyle name="Notas 2 9 3 3" xfId="19418" xr:uid="{19A7F498-C7CA-469D-B29D-8713785E3061}"/>
    <cellStyle name="Notas 2 9 3_Volatility" xfId="19419" xr:uid="{E6AF0B56-183C-4B53-BE53-3FF97EF94E31}"/>
    <cellStyle name="Notas 2 9 4" xfId="19420" xr:uid="{2ED2FAB7-4EBB-4A12-9F60-AFE28EDF06EB}"/>
    <cellStyle name="Notas 2 9 4 2" xfId="19421" xr:uid="{83C58FEC-B3F0-4C97-BA06-1980DAA61666}"/>
    <cellStyle name="Notas 2 9 4_Volatility" xfId="19422" xr:uid="{E5CAE4FA-9518-41C5-90CC-F80D466B1927}"/>
    <cellStyle name="Notas 2 9 5" xfId="19423" xr:uid="{4BAAABC1-771B-460A-A51F-BE0ACCAC0CC2}"/>
    <cellStyle name="Notas 2 9_Volatility" xfId="19424" xr:uid="{D4356151-193E-4C16-BF97-6644F606EAC7}"/>
    <cellStyle name="Notas 2_Volatility" xfId="19425" xr:uid="{631CDE16-DCC4-4461-952E-B27BC0AAE262}"/>
    <cellStyle name="Notas 3" xfId="19426" xr:uid="{33069C65-712F-46A3-B834-9C9BB2DEB971}"/>
    <cellStyle name="Notas 3 2" xfId="19427" xr:uid="{E72D6CB0-822F-4912-A60B-E61AB44B8375}"/>
    <cellStyle name="Notas 3 2 2" xfId="19428" xr:uid="{A4CFE852-540B-456D-86E3-D98F6B25DF11}"/>
    <cellStyle name="Notas 3 2_Volatility" xfId="19429" xr:uid="{F13A09C1-17FE-4882-AADF-ECB935D342D6}"/>
    <cellStyle name="Notas 3 3" xfId="19430" xr:uid="{A8F41045-2B63-4C3C-A4AF-927DA151F4F5}"/>
    <cellStyle name="Notas 3_Volatility" xfId="19431" xr:uid="{4BF3EA88-869A-47A1-A858-1798FD4C6362}"/>
    <cellStyle name="Notas 4" xfId="19432" xr:uid="{5C337415-0740-4C1F-9304-3D7139D7717C}"/>
    <cellStyle name="Notas 4 2" xfId="19433" xr:uid="{4562364F-EA2B-49D3-8D5E-0C5D83E476A4}"/>
    <cellStyle name="Notas 4_Volatility" xfId="19434" xr:uid="{B8AD0FC0-D97D-4AA5-AB46-93747CF78A0A}"/>
    <cellStyle name="Notas_Volatility" xfId="19435" xr:uid="{0662E174-FFC1-4871-9A64-B61B6D4BFD16}"/>
    <cellStyle name="Note 2" xfId="19436" xr:uid="{2E07F302-7B6C-4AC4-A2AA-AD7CE8559337}"/>
    <cellStyle name="Note 2 10" xfId="19437" xr:uid="{F1BF0891-5FD2-466E-AE94-3F40659DB288}"/>
    <cellStyle name="Note 2 2" xfId="19438" xr:uid="{68591EFC-DAF3-44D9-9843-D3416566E4B1}"/>
    <cellStyle name="Note 2 2 10" xfId="19439" xr:uid="{95F07344-5A82-4DCF-986B-04CD4FC5D2F1}"/>
    <cellStyle name="Note 2 2 10 2" xfId="19440" xr:uid="{CB0C06EA-3EF2-46B3-9B1C-C55A1D2AAD07}"/>
    <cellStyle name="Note 2 2 10 2 2" xfId="19441" xr:uid="{592492A3-74FD-4116-A979-4AB8855EA8B5}"/>
    <cellStyle name="Note 2 2 10 2 2 2" xfId="19442" xr:uid="{8C29D0E0-48F0-4A7D-A1A2-49F30E0E07AC}"/>
    <cellStyle name="Note 2 2 10 2 2 2 2" xfId="19443" xr:uid="{EDE42DBF-5553-42BF-90B2-02DA33F6B726}"/>
    <cellStyle name="Note 2 2 10 2 2 2_Volatility" xfId="19444" xr:uid="{B39E5109-72EC-4FA3-964E-F574814063B3}"/>
    <cellStyle name="Note 2 2 10 2 2 3" xfId="19445" xr:uid="{0E707F97-E87F-4859-A42E-80F4EE24D4F6}"/>
    <cellStyle name="Note 2 2 10 2 2_Volatility" xfId="19446" xr:uid="{68EB04A7-8FA3-4262-BBE8-5F37A76E5232}"/>
    <cellStyle name="Note 2 2 10 2 3" xfId="19447" xr:uid="{C9345459-ED42-4FC7-B27A-5A966D7BE372}"/>
    <cellStyle name="Note 2 2 10 2 3 2" xfId="19448" xr:uid="{3D6DF074-D00D-4C99-B843-F641CC868FA9}"/>
    <cellStyle name="Note 2 2 10 2 3 2 2" xfId="19449" xr:uid="{B24F61F1-EF65-4A86-BC27-28EEABA18889}"/>
    <cellStyle name="Note 2 2 10 2 3 2_Volatility" xfId="19450" xr:uid="{A32B9EBC-194E-42FB-BC68-C1B307518CE2}"/>
    <cellStyle name="Note 2 2 10 2 3 3" xfId="19451" xr:uid="{D0768EAF-96FB-4CB0-AB43-8484FA83FC32}"/>
    <cellStyle name="Note 2 2 10 2 3_Volatility" xfId="19452" xr:uid="{AB3019F8-1BE1-4F02-B7EF-A8D8366938BB}"/>
    <cellStyle name="Note 2 2 10 2 4" xfId="19453" xr:uid="{A14516BD-C85A-419A-BB7D-952E1C4BF219}"/>
    <cellStyle name="Note 2 2 10 2 4 2" xfId="19454" xr:uid="{7912CB55-01F6-4EC0-96CA-824B593F5A5E}"/>
    <cellStyle name="Note 2 2 10 2 4_Volatility" xfId="19455" xr:uid="{5D3A79FB-2EEB-48B4-99E0-3D578454E86D}"/>
    <cellStyle name="Note 2 2 10 2 5" xfId="19456" xr:uid="{0AB5FA45-796D-477C-8DCB-8D6605A0487B}"/>
    <cellStyle name="Note 2 2 10 2_Volatility" xfId="19457" xr:uid="{B9137717-5859-4B34-A137-87960390E20F}"/>
    <cellStyle name="Note 2 2 10 3" xfId="19458" xr:uid="{CD026FB4-EAE4-4359-A2A5-E248F4B91FEE}"/>
    <cellStyle name="Note 2 2 10 3 2" xfId="19459" xr:uid="{F0806F04-7328-49FF-A610-098DEBE64FE1}"/>
    <cellStyle name="Note 2 2 10 3 2 2" xfId="19460" xr:uid="{9EE6B93E-C530-4814-86FC-DE86D71A4298}"/>
    <cellStyle name="Note 2 2 10 3 2_Volatility" xfId="19461" xr:uid="{8FDA739C-5006-4D3E-A783-EA51282D47E3}"/>
    <cellStyle name="Note 2 2 10 3 3" xfId="19462" xr:uid="{CBA3D7EC-7AE1-4691-960D-123260751D80}"/>
    <cellStyle name="Note 2 2 10 3_Volatility" xfId="19463" xr:uid="{B7F3EB15-F874-4AE9-B1DA-5C451A073650}"/>
    <cellStyle name="Note 2 2 10 4" xfId="19464" xr:uid="{F3080B41-8489-42AB-B192-2831F1F5C42E}"/>
    <cellStyle name="Note 2 2 10 4 2" xfId="19465" xr:uid="{03589AD6-6DDC-42CD-B443-FF314CE70257}"/>
    <cellStyle name="Note 2 2 10 4_Volatility" xfId="19466" xr:uid="{99A812DA-B4A3-4C75-BB0F-23E0A6C06D4F}"/>
    <cellStyle name="Note 2 2 10 5" xfId="19467" xr:uid="{2CB03110-4C49-4928-B803-1E5C75BCB30B}"/>
    <cellStyle name="Note 2 2 10_Volatility" xfId="19468" xr:uid="{7605B66D-5BFA-4287-9CCC-059FED1F9B15}"/>
    <cellStyle name="Note 2 2 11" xfId="19469" xr:uid="{43AD3879-1BD3-4440-ADA1-A0964D535113}"/>
    <cellStyle name="Note 2 2 11 2" xfId="19470" xr:uid="{5998F083-7089-4681-B967-152DD0833AB3}"/>
    <cellStyle name="Note 2 2 11 2 2" xfId="19471" xr:uid="{C64B690B-831F-493F-9C36-FA81A73699E7}"/>
    <cellStyle name="Note 2 2 11 2 2 2" xfId="19472" xr:uid="{61D1A176-F31D-492E-BF1C-59ABEBE7C2F2}"/>
    <cellStyle name="Note 2 2 11 2 2 2 2" xfId="19473" xr:uid="{2A66FF12-87C5-420C-892E-8FCE79DAF780}"/>
    <cellStyle name="Note 2 2 11 2 2 2_Volatility" xfId="19474" xr:uid="{E9125004-AD7C-4433-8ADA-61ED1AB78B09}"/>
    <cellStyle name="Note 2 2 11 2 2 3" xfId="19475" xr:uid="{902D8512-595E-4A12-B78F-91489867B82E}"/>
    <cellStyle name="Note 2 2 11 2 2_Volatility" xfId="19476" xr:uid="{3BCD27F9-48F4-4AA1-9912-49E00B8F1BAF}"/>
    <cellStyle name="Note 2 2 11 2 3" xfId="19477" xr:uid="{86E3F928-E6A9-440F-9873-7907501E47FE}"/>
    <cellStyle name="Note 2 2 11 2 3 2" xfId="19478" xr:uid="{31BEFEDD-A0EF-40DF-936A-09A6841FFD95}"/>
    <cellStyle name="Note 2 2 11 2 3 2 2" xfId="19479" xr:uid="{B045C408-7D11-4A69-A7D6-C265F80AF163}"/>
    <cellStyle name="Note 2 2 11 2 3 2_Volatility" xfId="19480" xr:uid="{CEC2B397-7EF3-486C-93A4-DF1EAFED01DF}"/>
    <cellStyle name="Note 2 2 11 2 3 3" xfId="19481" xr:uid="{73D78DEB-D180-4A8F-9DA9-C628EBDA3233}"/>
    <cellStyle name="Note 2 2 11 2 3_Volatility" xfId="19482" xr:uid="{ADE25E79-059D-47AA-9D20-6DB21BD268BD}"/>
    <cellStyle name="Note 2 2 11 2 4" xfId="19483" xr:uid="{342D641E-80D6-4FD0-8F6F-05ED22AB4B91}"/>
    <cellStyle name="Note 2 2 11 2 4 2" xfId="19484" xr:uid="{B0D13EC6-A0E2-4F8C-8A2D-111F5F951A8D}"/>
    <cellStyle name="Note 2 2 11 2 4_Volatility" xfId="19485" xr:uid="{985EA0F7-1C78-429A-8BF9-7D7AFE2F1E00}"/>
    <cellStyle name="Note 2 2 11 2 5" xfId="19486" xr:uid="{02A3CDA4-BF26-4F7D-97EF-35E87D7BFD11}"/>
    <cellStyle name="Note 2 2 11 2_Volatility" xfId="19487" xr:uid="{295EE4B6-9BCE-4FF6-98B5-86A74A1D6C99}"/>
    <cellStyle name="Note 2 2 11 3" xfId="19488" xr:uid="{F0BD1022-3974-4E56-AA74-76BD5724E2C0}"/>
    <cellStyle name="Note 2 2 11 3 2" xfId="19489" xr:uid="{B961CE07-B4E0-4A7F-B971-44C59DE59F89}"/>
    <cellStyle name="Note 2 2 11 3 2 2" xfId="19490" xr:uid="{44B8B7A6-BFA3-4F25-BC78-CDF8470DCEB8}"/>
    <cellStyle name="Note 2 2 11 3 2_Volatility" xfId="19491" xr:uid="{46561BE4-5234-4FF1-93F4-7B8539A48C40}"/>
    <cellStyle name="Note 2 2 11 3 3" xfId="19492" xr:uid="{C61E86FA-D7B9-4DF5-852C-92185AF1DBDC}"/>
    <cellStyle name="Note 2 2 11 3_Volatility" xfId="19493" xr:uid="{8703CC67-5EE2-44A2-8DD7-E87BB9A44394}"/>
    <cellStyle name="Note 2 2 11 4" xfId="19494" xr:uid="{604721CE-BC5A-4820-880F-CA549DD1EDAD}"/>
    <cellStyle name="Note 2 2 11 4 2" xfId="19495" xr:uid="{E20AA3FE-D730-4F71-B88D-4CD206976588}"/>
    <cellStyle name="Note 2 2 11 4_Volatility" xfId="19496" xr:uid="{4E223474-94D4-4E9D-9E69-4FBDC92AA735}"/>
    <cellStyle name="Note 2 2 11 5" xfId="19497" xr:uid="{D95065F5-D195-45DD-BC22-AAF759DFA3E9}"/>
    <cellStyle name="Note 2 2 11_Volatility" xfId="19498" xr:uid="{A27FB042-FFD5-4BE3-8B3B-851802175B03}"/>
    <cellStyle name="Note 2 2 12" xfId="19499" xr:uid="{104F4A27-6363-41AA-9B59-6390017D7C97}"/>
    <cellStyle name="Note 2 2 12 2" xfId="19500" xr:uid="{C19A3D85-80FD-4909-84E1-CDAC7804B882}"/>
    <cellStyle name="Note 2 2 12 2 2" xfId="19501" xr:uid="{DBF6AAEE-1A90-41EA-A5CF-FBB9B3B7F21D}"/>
    <cellStyle name="Note 2 2 12 2 2 2" xfId="19502" xr:uid="{6D96D87D-403E-48A7-95B6-092FDB3E5FBE}"/>
    <cellStyle name="Note 2 2 12 2 2 2 2" xfId="19503" xr:uid="{DF522FA3-2703-4B53-8ADB-C29B12AB5EE1}"/>
    <cellStyle name="Note 2 2 12 2 2 2_Volatility" xfId="19504" xr:uid="{A7415888-4912-4763-A8DB-7C31BBA24CB7}"/>
    <cellStyle name="Note 2 2 12 2 2 3" xfId="19505" xr:uid="{8FB06009-82E7-4DF8-8C99-1D2601D62F61}"/>
    <cellStyle name="Note 2 2 12 2 2_Volatility" xfId="19506" xr:uid="{5CA667A0-BDE9-4281-908F-AFABBB4EF90B}"/>
    <cellStyle name="Note 2 2 12 2 3" xfId="19507" xr:uid="{4E8F06B3-238F-462F-975F-30450A999323}"/>
    <cellStyle name="Note 2 2 12 2 3 2" xfId="19508" xr:uid="{980FF2B4-D319-42BE-AD10-B2EE2081F9D3}"/>
    <cellStyle name="Note 2 2 12 2 3 2 2" xfId="19509" xr:uid="{2F568B55-D7DA-42E0-8BEE-3C6E0D63A193}"/>
    <cellStyle name="Note 2 2 12 2 3 2_Volatility" xfId="19510" xr:uid="{3596F8E3-291C-4EC1-9102-785E721AA859}"/>
    <cellStyle name="Note 2 2 12 2 3 3" xfId="19511" xr:uid="{7154CC3D-0D5F-4035-9F93-E17EC0456BC4}"/>
    <cellStyle name="Note 2 2 12 2 3_Volatility" xfId="19512" xr:uid="{CBA6B3C8-389A-4434-9810-7D55AD49BAAE}"/>
    <cellStyle name="Note 2 2 12 2 4" xfId="19513" xr:uid="{D4A12BA7-70F2-46DB-949A-73570E2B579B}"/>
    <cellStyle name="Note 2 2 12 2 4 2" xfId="19514" xr:uid="{F548A819-AB99-4D9A-AB44-B164CF3C051A}"/>
    <cellStyle name="Note 2 2 12 2 4_Volatility" xfId="19515" xr:uid="{452D8388-54DD-4898-AEA9-BD30CB159AB4}"/>
    <cellStyle name="Note 2 2 12 2 5" xfId="19516" xr:uid="{DEB64AF0-7C28-4254-8FF7-505BA30DBA2D}"/>
    <cellStyle name="Note 2 2 12 2_Volatility" xfId="19517" xr:uid="{16598C5F-A173-49DF-981B-D7BA8F226125}"/>
    <cellStyle name="Note 2 2 12 3" xfId="19518" xr:uid="{5FA5CF66-245D-40CE-BF8F-B1C95EA926BB}"/>
    <cellStyle name="Note 2 2 12 3 2" xfId="19519" xr:uid="{F385E4D4-CE1D-4F77-BFCC-0AC0E68F34BD}"/>
    <cellStyle name="Note 2 2 12 3 2 2" xfId="19520" xr:uid="{BB0C958A-9708-4996-A929-1AF41E6CAACC}"/>
    <cellStyle name="Note 2 2 12 3 2_Volatility" xfId="19521" xr:uid="{AFD60AB0-7A67-41A2-8C8D-4A002DD312B9}"/>
    <cellStyle name="Note 2 2 12 3 3" xfId="19522" xr:uid="{F06153FA-4383-4012-A82A-A396AF2933A1}"/>
    <cellStyle name="Note 2 2 12 3_Volatility" xfId="19523" xr:uid="{006D8D8B-8D90-4E6C-B6B4-7F0B36ECE43F}"/>
    <cellStyle name="Note 2 2 12 4" xfId="19524" xr:uid="{BADF9F3D-B17C-43E7-8F5D-F596D8180852}"/>
    <cellStyle name="Note 2 2 12 4 2" xfId="19525" xr:uid="{5635A1B6-55E7-410F-82A9-0415F597AA61}"/>
    <cellStyle name="Note 2 2 12 4_Volatility" xfId="19526" xr:uid="{1D09A415-8FC0-4CDB-B3B3-8F46DFE7B247}"/>
    <cellStyle name="Note 2 2 12 5" xfId="19527" xr:uid="{015DC5E6-EDD8-473D-90A6-5163FD7F9F72}"/>
    <cellStyle name="Note 2 2 12_Volatility" xfId="19528" xr:uid="{0FA29B33-6567-4194-BFC4-52265A07C93D}"/>
    <cellStyle name="Note 2 2 13" xfId="19529" xr:uid="{45D40115-9A61-4DAF-B17D-1568ADF4DA66}"/>
    <cellStyle name="Note 2 2 13 2" xfId="19530" xr:uid="{DC018832-E9BF-46EC-9A19-C03FD93483D2}"/>
    <cellStyle name="Note 2 2 13 2 2" xfId="19531" xr:uid="{9D240284-29C3-43B9-B8AE-D6EBEB3BBB3E}"/>
    <cellStyle name="Note 2 2 13 2 2 2" xfId="19532" xr:uid="{23E3E61D-3ECB-4E3D-9367-1ABAC3697398}"/>
    <cellStyle name="Note 2 2 13 2 2 2 2" xfId="19533" xr:uid="{15B6FAFD-EAD4-4EFE-B7F3-0B1A38F15830}"/>
    <cellStyle name="Note 2 2 13 2 2 2_Volatility" xfId="19534" xr:uid="{64904EED-27D9-4926-9B09-1DC6A7591C65}"/>
    <cellStyle name="Note 2 2 13 2 2 3" xfId="19535" xr:uid="{A278BDEF-51E0-4AA0-948A-785AB28D9012}"/>
    <cellStyle name="Note 2 2 13 2 2_Volatility" xfId="19536" xr:uid="{60FF2422-8940-466A-985D-F8F08B307C76}"/>
    <cellStyle name="Note 2 2 13 2 3" xfId="19537" xr:uid="{F0E19BC8-7442-41A5-855B-6F457CE49FDA}"/>
    <cellStyle name="Note 2 2 13 2 3 2" xfId="19538" xr:uid="{201B6476-1440-4231-8A20-E4350F57C6E5}"/>
    <cellStyle name="Note 2 2 13 2 3 2 2" xfId="19539" xr:uid="{41A2CF0F-CC67-43E1-B4CC-D848D7D5DD38}"/>
    <cellStyle name="Note 2 2 13 2 3 2_Volatility" xfId="19540" xr:uid="{D6C35491-D600-4EE2-8331-D26103C81E49}"/>
    <cellStyle name="Note 2 2 13 2 3 3" xfId="19541" xr:uid="{EE658497-E4FA-4D83-82DB-1822D6DB28B2}"/>
    <cellStyle name="Note 2 2 13 2 3_Volatility" xfId="19542" xr:uid="{18749F12-70B4-4848-95E3-908BCD7167F7}"/>
    <cellStyle name="Note 2 2 13 2 4" xfId="19543" xr:uid="{C56CA101-1D10-4233-B4A5-1E30206AAF49}"/>
    <cellStyle name="Note 2 2 13 2 4 2" xfId="19544" xr:uid="{9D463776-1127-4E30-B0CB-54A953FF57D8}"/>
    <cellStyle name="Note 2 2 13 2 4_Volatility" xfId="19545" xr:uid="{5BC84C8A-F135-4CD3-8FFC-C20FD66D2384}"/>
    <cellStyle name="Note 2 2 13 2 5" xfId="19546" xr:uid="{EB3F96BF-B743-4EC6-8880-243AE96AD8C8}"/>
    <cellStyle name="Note 2 2 13 2_Volatility" xfId="19547" xr:uid="{FC5957AB-C05C-4BF8-9900-76FB01A8E055}"/>
    <cellStyle name="Note 2 2 13 3" xfId="19548" xr:uid="{77586172-433E-43A4-BDEC-3FD704E9CD98}"/>
    <cellStyle name="Note 2 2 13 3 2" xfId="19549" xr:uid="{A528DEB3-1F73-4033-B75F-939FCA6F3CD6}"/>
    <cellStyle name="Note 2 2 13 3 2 2" xfId="19550" xr:uid="{C44CB722-00F8-4680-A161-1D20AD323743}"/>
    <cellStyle name="Note 2 2 13 3 2_Volatility" xfId="19551" xr:uid="{4EABB6F2-3A00-47B1-8CF8-7EEDD253A689}"/>
    <cellStyle name="Note 2 2 13 3 3" xfId="19552" xr:uid="{A38DFC93-3147-4E52-850E-D78F9CD07429}"/>
    <cellStyle name="Note 2 2 13 3_Volatility" xfId="19553" xr:uid="{1B89D066-5FDF-41C0-834C-27FB974CF5DA}"/>
    <cellStyle name="Note 2 2 13 4" xfId="19554" xr:uid="{6754930A-F0F7-4C9E-9F39-3CAD532AF67B}"/>
    <cellStyle name="Note 2 2 13 4 2" xfId="19555" xr:uid="{E9CA19FD-9AA1-4AC2-9DE8-5A61F45CF7D9}"/>
    <cellStyle name="Note 2 2 13 4_Volatility" xfId="19556" xr:uid="{9F3215CC-5414-4ABC-9E54-E96330854C96}"/>
    <cellStyle name="Note 2 2 13 5" xfId="19557" xr:uid="{370FB71B-97CF-4843-BC8A-CC0644DE220C}"/>
    <cellStyle name="Note 2 2 13_Volatility" xfId="19558" xr:uid="{6B29FE66-7AB3-47EB-94F3-2A1A3EC8C778}"/>
    <cellStyle name="Note 2 2 14" xfId="19559" xr:uid="{AF125B3A-2588-45ED-B607-8066D330E72B}"/>
    <cellStyle name="Note 2 2 14 2" xfId="19560" xr:uid="{03C4017B-F4A7-4003-AF80-CC56597C63E6}"/>
    <cellStyle name="Note 2 2 14 2 2" xfId="19561" xr:uid="{3CED7351-2F34-4BFC-ACBD-E26567C6D34A}"/>
    <cellStyle name="Note 2 2 14 2 2 2" xfId="19562" xr:uid="{EF31F837-5CFA-4ED3-912B-90A99DB26DC7}"/>
    <cellStyle name="Note 2 2 14 2 2 2 2" xfId="19563" xr:uid="{2E62E32B-E078-4D3B-95EB-823863D4F1DE}"/>
    <cellStyle name="Note 2 2 14 2 2 2_Volatility" xfId="19564" xr:uid="{30331570-EBD6-4757-8193-CD348AC163F2}"/>
    <cellStyle name="Note 2 2 14 2 2 3" xfId="19565" xr:uid="{DA940736-80F9-4774-8417-DC1DE1D9969A}"/>
    <cellStyle name="Note 2 2 14 2 2_Volatility" xfId="19566" xr:uid="{04CB7965-BB3C-4E7B-9807-3CEE417E7860}"/>
    <cellStyle name="Note 2 2 14 2 3" xfId="19567" xr:uid="{57A9E13D-47A5-4B73-9592-ACBF9768BC41}"/>
    <cellStyle name="Note 2 2 14 2 3 2" xfId="19568" xr:uid="{848E078B-AB68-4EE7-A4D1-3A2DDB679AAF}"/>
    <cellStyle name="Note 2 2 14 2 3 2 2" xfId="19569" xr:uid="{D2DFC572-8263-4EA9-95BA-4C138A85994F}"/>
    <cellStyle name="Note 2 2 14 2 3 2_Volatility" xfId="19570" xr:uid="{76C12786-9B86-4936-A4F5-C4F076EE57CF}"/>
    <cellStyle name="Note 2 2 14 2 3 3" xfId="19571" xr:uid="{8829FAA5-6F6B-4904-97DF-AEF8E73EA301}"/>
    <cellStyle name="Note 2 2 14 2 3_Volatility" xfId="19572" xr:uid="{7AFC2A87-2C0E-46B4-935C-4F42F6656EF6}"/>
    <cellStyle name="Note 2 2 14 2 4" xfId="19573" xr:uid="{6290B641-B361-421F-9104-12AB0C62A71C}"/>
    <cellStyle name="Note 2 2 14 2 4 2" xfId="19574" xr:uid="{E262C459-B43A-4427-AFF1-58576B9045A9}"/>
    <cellStyle name="Note 2 2 14 2 4_Volatility" xfId="19575" xr:uid="{61116C25-A66D-4709-9B37-CAB554F3EE52}"/>
    <cellStyle name="Note 2 2 14 2 5" xfId="19576" xr:uid="{B1282323-31E4-40BD-94B0-B586569E1E15}"/>
    <cellStyle name="Note 2 2 14 2_Volatility" xfId="19577" xr:uid="{77B05053-97BB-44B4-8A16-942FEFB03EF3}"/>
    <cellStyle name="Note 2 2 14 3" xfId="19578" xr:uid="{0A21D824-F35B-442D-950A-84C2F7C1983B}"/>
    <cellStyle name="Note 2 2 14 3 2" xfId="19579" xr:uid="{183A012C-9122-4D0E-8640-7D2371263E04}"/>
    <cellStyle name="Note 2 2 14 3 2 2" xfId="19580" xr:uid="{DD5B7A2B-B5FD-4B91-8820-FDB34C3A5311}"/>
    <cellStyle name="Note 2 2 14 3 2_Volatility" xfId="19581" xr:uid="{37D195DC-9DC2-4B21-A69A-529988433DD0}"/>
    <cellStyle name="Note 2 2 14 3 3" xfId="19582" xr:uid="{DC7A419F-2124-443C-9E77-AD1AE5C6491B}"/>
    <cellStyle name="Note 2 2 14 3_Volatility" xfId="19583" xr:uid="{C6C8D844-30CA-4930-B0C2-4C7F1D24A296}"/>
    <cellStyle name="Note 2 2 14 4" xfId="19584" xr:uid="{CFC9162B-676A-4E26-9402-1ABB54B9B7EE}"/>
    <cellStyle name="Note 2 2 14 4 2" xfId="19585" xr:uid="{4F8F93B7-7D0F-488D-89D7-ACB3D6BFB301}"/>
    <cellStyle name="Note 2 2 14 4_Volatility" xfId="19586" xr:uid="{630A2B02-037C-4FBB-A2AA-CF306DFF9261}"/>
    <cellStyle name="Note 2 2 14 5" xfId="19587" xr:uid="{DBA9F4AD-AB50-42B3-8E4A-597EABE7ED4B}"/>
    <cellStyle name="Note 2 2 14_Volatility" xfId="19588" xr:uid="{3C99D8A1-3C45-4575-81D3-DCFA28E92C66}"/>
    <cellStyle name="Note 2 2 15" xfId="19589" xr:uid="{1ED06A43-4A58-4516-B516-2137A4823FFA}"/>
    <cellStyle name="Note 2 2 15 2" xfId="19590" xr:uid="{EAA96368-4263-4513-92E3-9C56BAB23828}"/>
    <cellStyle name="Note 2 2 15 2 2" xfId="19591" xr:uid="{972D9880-08F4-439F-908C-5841458A6279}"/>
    <cellStyle name="Note 2 2 15 2 2 2" xfId="19592" xr:uid="{EED58087-EEDE-4C6D-A6BD-2732450A1FB2}"/>
    <cellStyle name="Note 2 2 15 2 2 2 2" xfId="19593" xr:uid="{2FD81927-3FC7-4DF1-8D2F-E799F502D148}"/>
    <cellStyle name="Note 2 2 15 2 2 2_Volatility" xfId="19594" xr:uid="{F59396F3-ADE3-487B-B98F-B70DE0091F22}"/>
    <cellStyle name="Note 2 2 15 2 2 3" xfId="19595" xr:uid="{59B479F9-C8E4-40B8-B489-2BA73555502C}"/>
    <cellStyle name="Note 2 2 15 2 2_Volatility" xfId="19596" xr:uid="{A6ED384F-4710-483F-9A3A-AC509B950BC6}"/>
    <cellStyle name="Note 2 2 15 2 3" xfId="19597" xr:uid="{7521F4C9-F127-45FC-8682-9CA13E88E20E}"/>
    <cellStyle name="Note 2 2 15 2 3 2" xfId="19598" xr:uid="{D6911F70-CFAD-4E87-B520-899A9E5B7C48}"/>
    <cellStyle name="Note 2 2 15 2 3 2 2" xfId="19599" xr:uid="{68CF20E2-5610-4885-BA51-4D5E8618ED07}"/>
    <cellStyle name="Note 2 2 15 2 3 2_Volatility" xfId="19600" xr:uid="{DFB467C6-93D3-46B6-B5EE-89C815BC1AAE}"/>
    <cellStyle name="Note 2 2 15 2 3 3" xfId="19601" xr:uid="{E93BD1FD-17EF-4983-8860-6FFF05CF8DB1}"/>
    <cellStyle name="Note 2 2 15 2 3_Volatility" xfId="19602" xr:uid="{AE640714-4328-4C08-A64C-69C47F94969E}"/>
    <cellStyle name="Note 2 2 15 2 4" xfId="19603" xr:uid="{6F3495D2-3B9D-43C7-B062-8B3F9C438DD1}"/>
    <cellStyle name="Note 2 2 15 2 4 2" xfId="19604" xr:uid="{6DE4A5D1-3448-4243-BF0A-BDBF94505877}"/>
    <cellStyle name="Note 2 2 15 2 4_Volatility" xfId="19605" xr:uid="{FF89F34A-D4A2-45D4-9689-DAE0DC8E41EC}"/>
    <cellStyle name="Note 2 2 15 2 5" xfId="19606" xr:uid="{88A31C37-2FC0-47C2-8D4F-D088840529B5}"/>
    <cellStyle name="Note 2 2 15 2_Volatility" xfId="19607" xr:uid="{3F3819D2-0A23-4C0E-B4EE-18CEF31D3162}"/>
    <cellStyle name="Note 2 2 15 3" xfId="19608" xr:uid="{2CA5BB89-81A3-42C0-8508-7132B33A5FA8}"/>
    <cellStyle name="Note 2 2 15 3 2" xfId="19609" xr:uid="{AA3FDDEF-536A-497B-821C-04FCFC603893}"/>
    <cellStyle name="Note 2 2 15 3 2 2" xfId="19610" xr:uid="{CF745E88-10BA-4DAB-B141-8D19BEB48567}"/>
    <cellStyle name="Note 2 2 15 3 2_Volatility" xfId="19611" xr:uid="{98E415A1-1903-4950-9E2F-0DCB28CA659F}"/>
    <cellStyle name="Note 2 2 15 3 3" xfId="19612" xr:uid="{AF8B02FB-D910-4524-9FE2-F87F6E90D2E7}"/>
    <cellStyle name="Note 2 2 15 3_Volatility" xfId="19613" xr:uid="{4FA58C98-A48E-41A8-BA29-80CBB5B942C7}"/>
    <cellStyle name="Note 2 2 15 4" xfId="19614" xr:uid="{A351654C-28C5-4D93-8F6B-0018A320D1C3}"/>
    <cellStyle name="Note 2 2 15 4 2" xfId="19615" xr:uid="{833F4279-9E70-45B7-AF5E-47073EB24A53}"/>
    <cellStyle name="Note 2 2 15 4_Volatility" xfId="19616" xr:uid="{F914F9A0-4273-4E58-BD30-5ED883F8BB1B}"/>
    <cellStyle name="Note 2 2 15 5" xfId="19617" xr:uid="{5AA92F08-E8AA-4B97-BE84-D94FE96307A2}"/>
    <cellStyle name="Note 2 2 15_Volatility" xfId="19618" xr:uid="{21E1F4B5-B081-43AF-AF8A-2EA0938B87C5}"/>
    <cellStyle name="Note 2 2 16" xfId="19619" xr:uid="{439CE958-C2EB-4960-B59B-D9829E90A3A6}"/>
    <cellStyle name="Note 2 2 16 2" xfId="19620" xr:uid="{CD24C692-3259-4CF1-8C07-6874ACEAB138}"/>
    <cellStyle name="Note 2 2 16 2 2" xfId="19621" xr:uid="{4B176691-F937-4810-A63E-84A1F85EB963}"/>
    <cellStyle name="Note 2 2 16 2 2 2" xfId="19622" xr:uid="{5983B0E9-CDFC-4FA1-B6E7-0DF2BC68B302}"/>
    <cellStyle name="Note 2 2 16 2 2 2 2" xfId="19623" xr:uid="{42A0FCAC-502D-49BE-8406-23BDF3D2EE0B}"/>
    <cellStyle name="Note 2 2 16 2 2 2_Volatility" xfId="19624" xr:uid="{B59D1F0B-C8E1-4104-8A81-06C8A3047668}"/>
    <cellStyle name="Note 2 2 16 2 2 3" xfId="19625" xr:uid="{34F6AA45-8C0C-4EA7-9877-68443AE5622A}"/>
    <cellStyle name="Note 2 2 16 2 2_Volatility" xfId="19626" xr:uid="{108472E2-2569-4443-919F-286D7BF64045}"/>
    <cellStyle name="Note 2 2 16 2 3" xfId="19627" xr:uid="{E63A7749-C0A6-4589-8FCB-588ADC3A47ED}"/>
    <cellStyle name="Note 2 2 16 2 3 2" xfId="19628" xr:uid="{053BA769-4F49-4755-8B37-E300CCECE05A}"/>
    <cellStyle name="Note 2 2 16 2 3 2 2" xfId="19629" xr:uid="{DCD83ABC-D166-44EE-AAB4-CF3F1677CF5A}"/>
    <cellStyle name="Note 2 2 16 2 3 2_Volatility" xfId="19630" xr:uid="{4E8EFFA1-617F-4D3B-ABDA-7FA001C06C4A}"/>
    <cellStyle name="Note 2 2 16 2 3 3" xfId="19631" xr:uid="{D27DDC94-DE23-4038-8045-6B64050F0656}"/>
    <cellStyle name="Note 2 2 16 2 3_Volatility" xfId="19632" xr:uid="{B4FE7346-FCDD-4236-8FBA-4C9AB0D9CAE9}"/>
    <cellStyle name="Note 2 2 16 2 4" xfId="19633" xr:uid="{AE0DBBC9-7BF4-4DD1-9DD9-38D741F24B5B}"/>
    <cellStyle name="Note 2 2 16 2 4 2" xfId="19634" xr:uid="{1AF6B83E-3CFB-49A9-B78D-F4EB5BB50DFC}"/>
    <cellStyle name="Note 2 2 16 2 4_Volatility" xfId="19635" xr:uid="{EE1E51D8-546C-4865-AF36-1F3BC16983AB}"/>
    <cellStyle name="Note 2 2 16 2 5" xfId="19636" xr:uid="{8B71A0F1-0071-42D5-9D13-129B20716C1C}"/>
    <cellStyle name="Note 2 2 16 2_Volatility" xfId="19637" xr:uid="{AD1383CE-0FA5-4F70-8727-3DBAFFEE89F5}"/>
    <cellStyle name="Note 2 2 16 3" xfId="19638" xr:uid="{1B2C305F-3C7E-480B-8E52-C88202C887EA}"/>
    <cellStyle name="Note 2 2 16 3 2" xfId="19639" xr:uid="{68B21F39-6EAC-4B23-AA71-E25544FCF915}"/>
    <cellStyle name="Note 2 2 16 3 2 2" xfId="19640" xr:uid="{EC5238C0-8A77-4EE6-9791-CFB9EFC16CA9}"/>
    <cellStyle name="Note 2 2 16 3 2_Volatility" xfId="19641" xr:uid="{6713C69D-3DA0-4531-A0A5-972FE5CAC102}"/>
    <cellStyle name="Note 2 2 16 3 3" xfId="19642" xr:uid="{D739515F-C78C-429C-AFB5-C08B5BAAE0FD}"/>
    <cellStyle name="Note 2 2 16 3_Volatility" xfId="19643" xr:uid="{F6ACB96B-076E-4889-8368-EB76BE098EE1}"/>
    <cellStyle name="Note 2 2 16 4" xfId="19644" xr:uid="{92F877BF-C8A7-4B3F-A8FF-F8ADCBAE4BF8}"/>
    <cellStyle name="Note 2 2 16 4 2" xfId="19645" xr:uid="{37281147-7B30-4896-AC9C-70304EE75708}"/>
    <cellStyle name="Note 2 2 16 4_Volatility" xfId="19646" xr:uid="{A5B1007A-E84E-4569-9CBC-672AE7EF6403}"/>
    <cellStyle name="Note 2 2 16 5" xfId="19647" xr:uid="{50BC100D-9CBE-4267-B450-D4733F46B6C2}"/>
    <cellStyle name="Note 2 2 16_Volatility" xfId="19648" xr:uid="{F4B77DEE-C491-4D08-8780-A04BAD82D56E}"/>
    <cellStyle name="Note 2 2 17" xfId="19649" xr:uid="{CEEB35BB-DBDA-4882-91C2-71178BBA037A}"/>
    <cellStyle name="Note 2 2 17 2" xfId="19650" xr:uid="{368DBC58-00FA-48FE-86BB-7990120F5547}"/>
    <cellStyle name="Note 2 2 17 2 2" xfId="19651" xr:uid="{69530C3C-BF66-4607-9219-EF4ABAB9B226}"/>
    <cellStyle name="Note 2 2 17 2 2 2" xfId="19652" xr:uid="{B42AC7C5-E434-4784-A0AE-A51BCC5D3AEE}"/>
    <cellStyle name="Note 2 2 17 2 2 2 2" xfId="19653" xr:uid="{3EAECE1F-D451-4D27-98F7-42CC1F9699B8}"/>
    <cellStyle name="Note 2 2 17 2 2 2_Volatility" xfId="19654" xr:uid="{134AB74F-30A2-4850-9C2A-44056D12266F}"/>
    <cellStyle name="Note 2 2 17 2 2 3" xfId="19655" xr:uid="{B631AD40-4395-4B3D-9ADF-238CDF972810}"/>
    <cellStyle name="Note 2 2 17 2 2_Volatility" xfId="19656" xr:uid="{E5E1230C-A4EC-4D32-93C2-BEE1CE9CA4E0}"/>
    <cellStyle name="Note 2 2 17 2 3" xfId="19657" xr:uid="{21D14888-8C48-4ACA-BEE6-9532D6E230EF}"/>
    <cellStyle name="Note 2 2 17 2 3 2" xfId="19658" xr:uid="{7022D9A6-C2A3-4183-A20A-468CE33BE425}"/>
    <cellStyle name="Note 2 2 17 2 3 2 2" xfId="19659" xr:uid="{233A8930-F194-4D52-8B80-55332B5609AF}"/>
    <cellStyle name="Note 2 2 17 2 3 2_Volatility" xfId="19660" xr:uid="{829CEC89-049C-443D-A2A8-87E9DC396BA3}"/>
    <cellStyle name="Note 2 2 17 2 3 3" xfId="19661" xr:uid="{CADC3A21-7E2E-458E-BBF4-6FC270DB1A82}"/>
    <cellStyle name="Note 2 2 17 2 3_Volatility" xfId="19662" xr:uid="{D211437E-0B1E-4CDA-9B5B-C5FA3012AFF0}"/>
    <cellStyle name="Note 2 2 17 2 4" xfId="19663" xr:uid="{019D2F34-0C23-4D2A-A342-726E3B11B151}"/>
    <cellStyle name="Note 2 2 17 2 4 2" xfId="19664" xr:uid="{23F7E779-51C5-4C68-8820-370936183A85}"/>
    <cellStyle name="Note 2 2 17 2 4_Volatility" xfId="19665" xr:uid="{6DE99CA9-CAB0-4955-BD8D-B22DB01C57EF}"/>
    <cellStyle name="Note 2 2 17 2 5" xfId="19666" xr:uid="{E6CA3422-30CD-4D57-9D3B-600F83EAE660}"/>
    <cellStyle name="Note 2 2 17 2_Volatility" xfId="19667" xr:uid="{45400B71-F594-48A5-8EDD-075E8B3B98E2}"/>
    <cellStyle name="Note 2 2 17 3" xfId="19668" xr:uid="{87C0AD33-21C6-4EBF-B4F0-062878EBA8E1}"/>
    <cellStyle name="Note 2 2 17 3 2" xfId="19669" xr:uid="{663E0F4C-1B5E-4066-A89B-511AC1A84917}"/>
    <cellStyle name="Note 2 2 17 3 2 2" xfId="19670" xr:uid="{AB3A6F37-7383-4278-B90E-B096048BC59F}"/>
    <cellStyle name="Note 2 2 17 3 2_Volatility" xfId="19671" xr:uid="{022E6F96-BA98-4910-99F2-EBA108674057}"/>
    <cellStyle name="Note 2 2 17 3 3" xfId="19672" xr:uid="{703CEB25-AF81-4785-A5EA-81A06424A9C2}"/>
    <cellStyle name="Note 2 2 17 3_Volatility" xfId="19673" xr:uid="{C95C3097-4201-4F31-8F50-527772A37836}"/>
    <cellStyle name="Note 2 2 17 4" xfId="19674" xr:uid="{5907E694-E428-48CD-9646-C33F1CF79827}"/>
    <cellStyle name="Note 2 2 17 4 2" xfId="19675" xr:uid="{5EFBCD75-ABE0-4301-BEA0-C5CC452D69E3}"/>
    <cellStyle name="Note 2 2 17 4_Volatility" xfId="19676" xr:uid="{6D6681D0-2319-4EDD-9A27-352B0C57E35A}"/>
    <cellStyle name="Note 2 2 17 5" xfId="19677" xr:uid="{1AD928B7-95A4-49CB-A0EE-45BBF5D566B8}"/>
    <cellStyle name="Note 2 2 17_Volatility" xfId="19678" xr:uid="{CCDB618B-7521-4BC6-B136-244B2905DAA7}"/>
    <cellStyle name="Note 2 2 18" xfId="19679" xr:uid="{BEAF6D91-7CAE-4864-A1D7-9E384469E363}"/>
    <cellStyle name="Note 2 2 18 2" xfId="19680" xr:uid="{B68FAC84-1A2B-4181-9DBD-8CD36E571B48}"/>
    <cellStyle name="Note 2 2 18 2 2" xfId="19681" xr:uid="{A3BFDB83-EE6F-4C32-A80A-1E5CC387AC75}"/>
    <cellStyle name="Note 2 2 18 2 2 2" xfId="19682" xr:uid="{8904DE13-5676-4987-9EF0-995649D834EF}"/>
    <cellStyle name="Note 2 2 18 2 2 2 2" xfId="19683" xr:uid="{23B25BA0-0206-41BA-B319-F4375FF79834}"/>
    <cellStyle name="Note 2 2 18 2 2 2_Volatility" xfId="19684" xr:uid="{6C101A67-E946-48B0-9AAA-DABE6D232CE2}"/>
    <cellStyle name="Note 2 2 18 2 2 3" xfId="19685" xr:uid="{5F050048-524D-4E07-A0CE-B1593496C12B}"/>
    <cellStyle name="Note 2 2 18 2 2_Volatility" xfId="19686" xr:uid="{4D2D5B35-75DC-4C98-98E9-D07D6294EFC6}"/>
    <cellStyle name="Note 2 2 18 2 3" xfId="19687" xr:uid="{9DE7BEC2-24FE-475B-8C81-60E9BE83AB85}"/>
    <cellStyle name="Note 2 2 18 2 3 2" xfId="19688" xr:uid="{B8DBDCC5-AD7B-4E0A-95BD-519C1791AFB8}"/>
    <cellStyle name="Note 2 2 18 2 3 2 2" xfId="19689" xr:uid="{D5EFAE68-1DAD-4C9B-A599-BE8856DCAC07}"/>
    <cellStyle name="Note 2 2 18 2 3 2_Volatility" xfId="19690" xr:uid="{EE49300B-02B6-4F98-9301-20C340F55F0E}"/>
    <cellStyle name="Note 2 2 18 2 3 3" xfId="19691" xr:uid="{A29551B4-D1D0-4442-AB88-04A50B190D64}"/>
    <cellStyle name="Note 2 2 18 2 3_Volatility" xfId="19692" xr:uid="{A751939B-79C6-4532-8A51-1C989C0A0AD8}"/>
    <cellStyle name="Note 2 2 18 2 4" xfId="19693" xr:uid="{A0FD77F8-3C3E-4E0A-93AC-AF964B54A2C7}"/>
    <cellStyle name="Note 2 2 18 2 4 2" xfId="19694" xr:uid="{0C95AC15-5134-46F2-8839-72C0E269E4AD}"/>
    <cellStyle name="Note 2 2 18 2 4_Volatility" xfId="19695" xr:uid="{3BED2CC0-29FE-4375-9B40-3B29F08E3D7F}"/>
    <cellStyle name="Note 2 2 18 2 5" xfId="19696" xr:uid="{8A6A8103-4281-4BCF-9C5C-937459730F7A}"/>
    <cellStyle name="Note 2 2 18 2_Volatility" xfId="19697" xr:uid="{71E8812C-C45F-4350-83DA-0190CC0924A4}"/>
    <cellStyle name="Note 2 2 18 3" xfId="19698" xr:uid="{8BF52CFA-AB9D-49CA-91E6-830466476B87}"/>
    <cellStyle name="Note 2 2 18 3 2" xfId="19699" xr:uid="{D011D726-4F74-4662-8E30-8F9B642895C5}"/>
    <cellStyle name="Note 2 2 18 3 2 2" xfId="19700" xr:uid="{3C581E8D-A4A0-4FFF-A1DC-CF976956C347}"/>
    <cellStyle name="Note 2 2 18 3 2_Volatility" xfId="19701" xr:uid="{34857761-1E6C-42DB-A4C3-A6427D80BADA}"/>
    <cellStyle name="Note 2 2 18 3 3" xfId="19702" xr:uid="{681019D9-E8DF-4369-8A86-DB48A972049F}"/>
    <cellStyle name="Note 2 2 18 3_Volatility" xfId="19703" xr:uid="{2B640F84-AB2E-4117-AC9A-F7D1FA3DAAAE}"/>
    <cellStyle name="Note 2 2 18 4" xfId="19704" xr:uid="{2487BB9D-D513-498C-BE6F-EB2AAD91B3D9}"/>
    <cellStyle name="Note 2 2 18 4 2" xfId="19705" xr:uid="{C3A21B75-1C4A-4E62-A807-7493D42CC88C}"/>
    <cellStyle name="Note 2 2 18 4_Volatility" xfId="19706" xr:uid="{E21C0556-9CFD-49B2-A225-13578464B630}"/>
    <cellStyle name="Note 2 2 18 5" xfId="19707" xr:uid="{EEFE9D7D-0E0E-4390-95FF-69CBEE175158}"/>
    <cellStyle name="Note 2 2 18_Volatility" xfId="19708" xr:uid="{2D82F010-1FB7-474F-AFF1-C63F7A579866}"/>
    <cellStyle name="Note 2 2 19" xfId="19709" xr:uid="{7716E7B3-8FBA-4518-A4FC-221B85A97FFB}"/>
    <cellStyle name="Note 2 2 19 2" xfId="19710" xr:uid="{B860712E-A939-4FA3-A1F8-79705BA8069D}"/>
    <cellStyle name="Note 2 2 19 2 2" xfId="19711" xr:uid="{62644DE5-7F55-4E40-A887-340D8AE6B02A}"/>
    <cellStyle name="Note 2 2 19 2 2 2" xfId="19712" xr:uid="{5B68A080-2834-4732-BC3E-EA2D391EEBEA}"/>
    <cellStyle name="Note 2 2 19 2 2 2 2" xfId="19713" xr:uid="{D2B4172B-A07E-4108-BE13-632C20C4246F}"/>
    <cellStyle name="Note 2 2 19 2 2 2_Volatility" xfId="19714" xr:uid="{AAF7E2C0-6063-4781-998E-304AB725594D}"/>
    <cellStyle name="Note 2 2 19 2 2 3" xfId="19715" xr:uid="{E789F37D-A07C-48CE-A337-82DFF91DE48A}"/>
    <cellStyle name="Note 2 2 19 2 2_Volatility" xfId="19716" xr:uid="{144BF587-8EF0-4E27-BFA2-D93E4E5377FA}"/>
    <cellStyle name="Note 2 2 19 2 3" xfId="19717" xr:uid="{577CDE5C-909D-4F2A-A9E2-53016E6AD429}"/>
    <cellStyle name="Note 2 2 19 2 3 2" xfId="19718" xr:uid="{DA3A9C71-8B38-416A-BA2D-482617D6A209}"/>
    <cellStyle name="Note 2 2 19 2 3 2 2" xfId="19719" xr:uid="{BFC08F87-F02B-4641-A033-03C7B2F05477}"/>
    <cellStyle name="Note 2 2 19 2 3 2_Volatility" xfId="19720" xr:uid="{DD4143B6-B333-4761-BE0F-22FB070AF545}"/>
    <cellStyle name="Note 2 2 19 2 3 3" xfId="19721" xr:uid="{4DDCB6A5-A256-48FC-88D2-221F208B4BF5}"/>
    <cellStyle name="Note 2 2 19 2 3_Volatility" xfId="19722" xr:uid="{194CB6D3-1174-48F7-AA15-AF16DAC0F412}"/>
    <cellStyle name="Note 2 2 19 2 4" xfId="19723" xr:uid="{45C05742-6554-43D6-8257-79C3101A11BE}"/>
    <cellStyle name="Note 2 2 19 2 4 2" xfId="19724" xr:uid="{16C5BDA5-2949-49E6-97F6-DFDC1614108D}"/>
    <cellStyle name="Note 2 2 19 2 4_Volatility" xfId="19725" xr:uid="{59D437B8-EA50-424E-9A7B-34CEA52CE3F3}"/>
    <cellStyle name="Note 2 2 19 2 5" xfId="19726" xr:uid="{A7C8A503-F9F3-420B-BA1D-FE97E9FC0A87}"/>
    <cellStyle name="Note 2 2 19 2_Volatility" xfId="19727" xr:uid="{69566FA8-D548-4E91-8D54-2E6D655D3C36}"/>
    <cellStyle name="Note 2 2 19 3" xfId="19728" xr:uid="{0C7F6666-607B-4718-B740-BAE3AF5C583D}"/>
    <cellStyle name="Note 2 2 19 3 2" xfId="19729" xr:uid="{ABAF21DA-E0CA-47CC-BF5C-04A017360B8D}"/>
    <cellStyle name="Note 2 2 19 3 2 2" xfId="19730" xr:uid="{76B3E3C7-D182-4A77-8930-5EDE70779BA6}"/>
    <cellStyle name="Note 2 2 19 3 2_Volatility" xfId="19731" xr:uid="{42EE7DF8-F5CC-4D53-93A9-D1118710A9F3}"/>
    <cellStyle name="Note 2 2 19 3 3" xfId="19732" xr:uid="{A7ED0073-43DB-4C90-AEF2-AB58A4C40649}"/>
    <cellStyle name="Note 2 2 19 3_Volatility" xfId="19733" xr:uid="{3C205E76-341E-4918-843F-91D4A26281AD}"/>
    <cellStyle name="Note 2 2 19 4" xfId="19734" xr:uid="{BB5679E7-860A-4734-BC28-42C8E2E6600D}"/>
    <cellStyle name="Note 2 2 19 4 2" xfId="19735" xr:uid="{B62F717F-2DFF-47C3-B544-BCB2448A69DA}"/>
    <cellStyle name="Note 2 2 19 4_Volatility" xfId="19736" xr:uid="{D1C699CA-93EC-4DF0-8F2A-FD43629B196F}"/>
    <cellStyle name="Note 2 2 19 5" xfId="19737" xr:uid="{33164EAB-4F48-4F5E-A1CB-DBA898728C95}"/>
    <cellStyle name="Note 2 2 19_Volatility" xfId="19738" xr:uid="{6422FEFE-48E1-43CC-ABFA-7E9EFEE1EBBB}"/>
    <cellStyle name="Note 2 2 2" xfId="19739" xr:uid="{AA364057-EB04-4266-8692-FE985F6482E2}"/>
    <cellStyle name="Note 2 2 2 2" xfId="19740" xr:uid="{C2214881-32CF-4C1E-BCC9-6FD2EBC76043}"/>
    <cellStyle name="Note 2 2 2 2 2" xfId="19741" xr:uid="{B43FA3C2-1297-45EB-BDA9-760117824F45}"/>
    <cellStyle name="Note 2 2 2 2 2 2" xfId="19742" xr:uid="{46BDB49E-6321-44E6-8F72-C1B9FAEFCBF6}"/>
    <cellStyle name="Note 2 2 2 2 2 2 2" xfId="19743" xr:uid="{FAA477F8-34EB-4710-8589-F6454CEE2892}"/>
    <cellStyle name="Note 2 2 2 2 2 2 2 2" xfId="19744" xr:uid="{9F4468C7-3AEE-4C96-B51D-521959EAEE9C}"/>
    <cellStyle name="Note 2 2 2 2 2 2 2 2 2" xfId="19745" xr:uid="{93D213B7-7C60-4607-8620-0BC177FDCE6C}"/>
    <cellStyle name="Note 2 2 2 2 2 2 2 3" xfId="19746" xr:uid="{E5419B78-BFFF-4519-B0E4-B62EDE03D841}"/>
    <cellStyle name="Note 2 2 2 2 2 2 2 4" xfId="19747" xr:uid="{3E07430A-F62E-4DDA-B825-75A9EF564441}"/>
    <cellStyle name="Note 2 2 2 2 2 2 2_Volatility" xfId="19748" xr:uid="{9165F7D7-C98E-463F-B10A-C618C9857089}"/>
    <cellStyle name="Note 2 2 2 2 2 2 3" xfId="19749" xr:uid="{2FE9C6F5-34AB-40E7-8643-F486125089C3}"/>
    <cellStyle name="Note 2 2 2 2 2 2 3 2" xfId="19750" xr:uid="{5FA64361-6304-41ED-9554-88C6225B606E}"/>
    <cellStyle name="Note 2 2 2 2 2 2 4" xfId="19751" xr:uid="{850B1D79-AE49-433D-9BB6-0E52FE4D03D9}"/>
    <cellStyle name="Note 2 2 2 2 2 2 5" xfId="19752" xr:uid="{94B82288-7BF6-4739-8107-20248A591D0B}"/>
    <cellStyle name="Note 2 2 2 2 2 2_Volatility" xfId="19753" xr:uid="{DE8C5925-B59F-4319-9EBA-6F7CD28260C8}"/>
    <cellStyle name="Note 2 2 2 2 2 3" xfId="19754" xr:uid="{C5337E4A-D9F9-4B23-A05F-6A63569E100F}"/>
    <cellStyle name="Note 2 2 2 2 2 3 2" xfId="19755" xr:uid="{D098E556-FC6C-49F5-9D67-9CD4779CF1E2}"/>
    <cellStyle name="Note 2 2 2 2 2 3 2 2" xfId="19756" xr:uid="{9F171D2C-D81E-49CE-B4F3-BA1A1A586EE9}"/>
    <cellStyle name="Note 2 2 2 2 2 3 3" xfId="19757" xr:uid="{1BC8AA6F-58D3-4F45-8505-48ACC601D99C}"/>
    <cellStyle name="Note 2 2 2 2 2 3 4" xfId="19758" xr:uid="{B0F5459B-8BD6-46BC-B9FA-25E26F88D4CC}"/>
    <cellStyle name="Note 2 2 2 2 2 3_Volatility" xfId="19759" xr:uid="{2630112B-B041-43B0-A8E2-DED4D6FD6FAC}"/>
    <cellStyle name="Note 2 2 2 2 2 4" xfId="19760" xr:uid="{0AAC159B-379A-472A-A44C-5855E2B7612A}"/>
    <cellStyle name="Note 2 2 2 2 2 4 2" xfId="19761" xr:uid="{E4A8E00A-B15C-4258-B27B-5F295BFF8CF9}"/>
    <cellStyle name="Note 2 2 2 2 2 5" xfId="19762" xr:uid="{4538CBB3-6908-460D-A70B-43F2CF8A3376}"/>
    <cellStyle name="Note 2 2 2 2 2 6" xfId="19763" xr:uid="{A932BDE3-7FA8-44F1-8DFC-807A6C008BC1}"/>
    <cellStyle name="Note 2 2 2 2 2_Volatility" xfId="19764" xr:uid="{7EC298F8-F7BF-4F4C-A39E-30D38E2E04E9}"/>
    <cellStyle name="Note 2 2 2 2 3" xfId="19765" xr:uid="{99239CBB-0B9C-4064-9FF5-152ED22A2876}"/>
    <cellStyle name="Note 2 2 2 2 3 2" xfId="19766" xr:uid="{E83CBDD8-67C0-407E-8772-68AF9048DE4C}"/>
    <cellStyle name="Note 2 2 2 2 3 2 2" xfId="19767" xr:uid="{1581EFD4-0FDB-404E-A24F-B41B2AFAD74B}"/>
    <cellStyle name="Note 2 2 2 2 3 2 2 2" xfId="19768" xr:uid="{739026C2-4E98-4738-99B8-86DD52A3F10F}"/>
    <cellStyle name="Note 2 2 2 2 3 2 2 3" xfId="19769" xr:uid="{E6E85257-40EC-42E9-918B-ED650C495B4E}"/>
    <cellStyle name="Note 2 2 2 2 3 2 2_Volatility" xfId="19770" xr:uid="{F9FC406B-11A4-4A45-921A-A0E52EF84FCD}"/>
    <cellStyle name="Note 2 2 2 2 3 2 3" xfId="19771" xr:uid="{C8F00A92-C3E9-4A84-9C3A-D471A5921D40}"/>
    <cellStyle name="Note 2 2 2 2 3 2 4" xfId="19772" xr:uid="{FDB32D6F-3092-4A54-AA1E-2758DB09096C}"/>
    <cellStyle name="Note 2 2 2 2 3 2_Volatility" xfId="19773" xr:uid="{D9A98470-D68F-4A63-B4BE-285DFAF7D3A1}"/>
    <cellStyle name="Note 2 2 2 2 3 3" xfId="19774" xr:uid="{1907A7CF-548C-46F6-8FBB-001214711D9D}"/>
    <cellStyle name="Note 2 2 2 2 3 3 2" xfId="19775" xr:uid="{04C62B1A-77B1-405B-917E-795E08F3BE3A}"/>
    <cellStyle name="Note 2 2 2 2 3 3 3" xfId="19776" xr:uid="{A6496982-90A1-411D-A589-58857535C2A1}"/>
    <cellStyle name="Note 2 2 2 2 3 3_Volatility" xfId="19777" xr:uid="{E9412F6A-771E-49DA-BE74-D0D58118958B}"/>
    <cellStyle name="Note 2 2 2 2 3 4" xfId="19778" xr:uid="{E1F3FE37-16C6-49B1-9B04-8AD1C1A4FAC3}"/>
    <cellStyle name="Note 2 2 2 2 3 5" xfId="19779" xr:uid="{07D0B048-E563-4DC2-BB2B-EA1002B01C2F}"/>
    <cellStyle name="Note 2 2 2 2 3_Volatility" xfId="19780" xr:uid="{81718469-985E-4023-90FF-03B25465A59C}"/>
    <cellStyle name="Note 2 2 2 2 4" xfId="19781" xr:uid="{A66FE697-90AC-420B-95FC-1099CB7FF62A}"/>
    <cellStyle name="Note 2 2 2 2 4 2" xfId="19782" xr:uid="{F6BD9ADE-DAD5-4BB7-ABE2-BBAFAF39CD7F}"/>
    <cellStyle name="Note 2 2 2 2 4 2 2" xfId="19783" xr:uid="{4E06F8C3-AFEE-43EF-A784-E93EACF208A6}"/>
    <cellStyle name="Note 2 2 2 2 4 2 3" xfId="19784" xr:uid="{B1538E5A-0109-41B8-AC7E-01512EB3D02A}"/>
    <cellStyle name="Note 2 2 2 2 4 2_Volatility" xfId="19785" xr:uid="{026C12F3-EA29-4227-910C-649122FD5D78}"/>
    <cellStyle name="Note 2 2 2 2 4 3" xfId="19786" xr:uid="{A01A3791-D697-4303-A854-C00F9DC37A5A}"/>
    <cellStyle name="Note 2 2 2 2 4 4" xfId="19787" xr:uid="{0374E445-1CA9-439A-8051-6DB7989528F1}"/>
    <cellStyle name="Note 2 2 2 2 4_Volatility" xfId="19788" xr:uid="{2018BD9C-BE2A-497E-B94D-36DF8083BAC6}"/>
    <cellStyle name="Note 2 2 2 2 5" xfId="19789" xr:uid="{7ABDCA36-AF02-42C0-A105-5F7DC1EE19A2}"/>
    <cellStyle name="Note 2 2 2 2 5 2" xfId="19790" xr:uid="{F5593707-C1A7-4C98-8022-9D83619ECB20}"/>
    <cellStyle name="Note 2 2 2 2 5 3" xfId="19791" xr:uid="{5F304A83-CAB7-4627-ADFD-005EAF2CC563}"/>
    <cellStyle name="Note 2 2 2 2 5_Volatility" xfId="19792" xr:uid="{B59DF743-123A-455D-9097-33097E1E4E76}"/>
    <cellStyle name="Note 2 2 2 2 6" xfId="19793" xr:uid="{37E79AC6-3458-46A5-B49E-86E1AA4A7988}"/>
    <cellStyle name="Note 2 2 2 2 7" xfId="19794" xr:uid="{FD9A9852-2986-45DE-8B2B-B3E04A3180B8}"/>
    <cellStyle name="Note 2 2 2 2_Volatility" xfId="19795" xr:uid="{998D6C08-5075-4684-91E3-EFECFF040071}"/>
    <cellStyle name="Note 2 2 2 3" xfId="19796" xr:uid="{A997D21A-E585-47E4-868E-CA9036584C0F}"/>
    <cellStyle name="Note 2 2 2 3 2" xfId="19797" xr:uid="{70979FEF-9C52-4580-9627-57EFA5152284}"/>
    <cellStyle name="Note 2 2 2 3 2 2" xfId="19798" xr:uid="{C7C1FFC7-A14F-4EE1-821A-C9391351CF07}"/>
    <cellStyle name="Note 2 2 2 3 2 2 2" xfId="19799" xr:uid="{FF9E0969-CB03-4992-88A4-0804367CB6F5}"/>
    <cellStyle name="Note 2 2 2 3 2 2 2 2" xfId="19800" xr:uid="{0D173457-FB96-46A6-8373-EAD2E4A56EBE}"/>
    <cellStyle name="Note 2 2 2 3 2 2 3" xfId="19801" xr:uid="{B9F8705E-33F4-47D2-B975-D64C2520CE57}"/>
    <cellStyle name="Note 2 2 2 3 2 2 4" xfId="19802" xr:uid="{647EE822-C1D9-4C4A-8B61-946EED0CB25E}"/>
    <cellStyle name="Note 2 2 2 3 2 2_Volatility" xfId="19803" xr:uid="{CB843FE1-5E9D-4204-B776-6FF2C156EAB1}"/>
    <cellStyle name="Note 2 2 2 3 2 3" xfId="19804" xr:uid="{02084FB9-3050-4B44-A6BA-D68E61EBFA7B}"/>
    <cellStyle name="Note 2 2 2 3 2 3 2" xfId="19805" xr:uid="{E2F9CADA-45A0-49F2-A25C-56CA2A7A8C8B}"/>
    <cellStyle name="Note 2 2 2 3 2 4" xfId="19806" xr:uid="{E9444E6E-396B-4CC3-AA2D-C3EB44D7CCF1}"/>
    <cellStyle name="Note 2 2 2 3 2 5" xfId="19807" xr:uid="{EE1615DC-1A8E-489A-926F-92226B628E28}"/>
    <cellStyle name="Note 2 2 2 3 2_Volatility" xfId="19808" xr:uid="{2C6D4E04-2794-4F13-AA7B-3124BF584949}"/>
    <cellStyle name="Note 2 2 2 3 3" xfId="19809" xr:uid="{68AAED14-6DEE-4291-B5AA-5E7FD01016A5}"/>
    <cellStyle name="Note 2 2 2 3 3 2" xfId="19810" xr:uid="{BB8F9535-074F-4C32-8BAD-113CA8A25A58}"/>
    <cellStyle name="Note 2 2 2 3 3 2 2" xfId="19811" xr:uid="{B47B6AA1-543F-4C16-BE92-E49C558AA99D}"/>
    <cellStyle name="Note 2 2 2 3 3 3" xfId="19812" xr:uid="{A2219E1A-0B0A-4B8D-BB6D-6BA49A63DD29}"/>
    <cellStyle name="Note 2 2 2 3 3 4" xfId="19813" xr:uid="{852516F7-5D5F-4D61-9621-3C1C575060AF}"/>
    <cellStyle name="Note 2 2 2 3 3_Volatility" xfId="19814" xr:uid="{DA5353CC-4621-4047-BF65-7F265DEF227C}"/>
    <cellStyle name="Note 2 2 2 3 4" xfId="19815" xr:uid="{6B9556FF-BA0A-48B9-B370-072784445DDC}"/>
    <cellStyle name="Note 2 2 2 3 4 2" xfId="19816" xr:uid="{0CECEB17-522D-47AC-9A83-A683C3B24CEB}"/>
    <cellStyle name="Note 2 2 2 3 5" xfId="19817" xr:uid="{8FE7BDA6-8EC5-4D1F-96BE-07FC240613C9}"/>
    <cellStyle name="Note 2 2 2 3 6" xfId="19818" xr:uid="{85C201FD-901A-41C9-965A-3AF7041E7A95}"/>
    <cellStyle name="Note 2 2 2 3_Volatility" xfId="19819" xr:uid="{B9A5EF94-38E3-42B6-9D6B-519782753259}"/>
    <cellStyle name="Note 2 2 2 4" xfId="19820" xr:uid="{51D0B184-7F13-451C-AAE2-E0892A14547A}"/>
    <cellStyle name="Note 2 2 2 4 2" xfId="19821" xr:uid="{FBC43AB2-95BD-4765-9BA3-AEC9E80A2186}"/>
    <cellStyle name="Note 2 2 2 4 2 2" xfId="19822" xr:uid="{383DEE23-DFF4-49C4-B353-9A5B12FC700D}"/>
    <cellStyle name="Note 2 2 2 4 2 2 2" xfId="19823" xr:uid="{ADB416C1-8F66-499B-AC72-A8CA6E450DD5}"/>
    <cellStyle name="Note 2 2 2 4 2 3" xfId="19824" xr:uid="{175BFA69-9588-4364-AC75-4F1A9E64528C}"/>
    <cellStyle name="Note 2 2 2 4 2 4" xfId="19825" xr:uid="{D224FED3-1AEE-4AE7-9A03-FE6DF2683AAB}"/>
    <cellStyle name="Note 2 2 2 4 2_Volatility" xfId="19826" xr:uid="{448F1CCA-08BB-4855-B251-395B493954E1}"/>
    <cellStyle name="Note 2 2 2 4 3" xfId="19827" xr:uid="{D967F743-BFF1-48D0-B8CB-5E94ACACA383}"/>
    <cellStyle name="Note 2 2 2 4 3 2" xfId="19828" xr:uid="{78F44144-DC7F-4F5A-93DB-87D568F24737}"/>
    <cellStyle name="Note 2 2 2 4 4" xfId="19829" xr:uid="{F4144B7D-C35F-40D4-B74A-99EE1C48EAB0}"/>
    <cellStyle name="Note 2 2 2 4 5" xfId="19830" xr:uid="{45A7E488-B211-4A7A-AF65-672CA4DDE24F}"/>
    <cellStyle name="Note 2 2 2 4_Volatility" xfId="19831" xr:uid="{9A1B96AB-F208-4E2E-AF04-5C2AE8E874E3}"/>
    <cellStyle name="Note 2 2 2 5" xfId="19832" xr:uid="{C2B116F8-B698-4FD1-892F-6EF58406844E}"/>
    <cellStyle name="Note 2 2 2 5 2" xfId="19833" xr:uid="{32DC9AFD-3701-44E5-B3B1-47AEA07712B4}"/>
    <cellStyle name="Note 2 2 2 5 2 2" xfId="19834" xr:uid="{7B63B817-30B1-42D3-A783-3FC86ECE56FA}"/>
    <cellStyle name="Note 2 2 2 5 3" xfId="19835" xr:uid="{B45061ED-1F60-4DDB-AD69-958E5F74E27E}"/>
    <cellStyle name="Note 2 2 2 5 4" xfId="19836" xr:uid="{783965D4-842C-4F87-B763-2B4D953C00BA}"/>
    <cellStyle name="Note 2 2 2 5_Volatility" xfId="19837" xr:uid="{0F3CE965-6EA1-4F15-96D6-C4F112E0EE3F}"/>
    <cellStyle name="Note 2 2 2 6" xfId="19838" xr:uid="{BCF0198F-FEE4-4BBC-A1EA-DE0C21B46B89}"/>
    <cellStyle name="Note 2 2 2 6 2" xfId="19839" xr:uid="{87909E7F-A0AC-4A26-B75B-7A6C0AFF32E5}"/>
    <cellStyle name="Note 2 2 2 7" xfId="19840" xr:uid="{E798383C-C059-401A-82B1-4E6379EABA49}"/>
    <cellStyle name="Note 2 2 2 8" xfId="19841" xr:uid="{1591AABF-B041-481A-8740-B3967FBFABAA}"/>
    <cellStyle name="Note 2 2 2 9" xfId="19842" xr:uid="{F498B64D-53D6-402C-88A9-2A6103C85103}"/>
    <cellStyle name="Note 2 2 2_Summary_Gap_Balance_exNIB" xfId="19843" xr:uid="{D320CDEB-D29D-4C9F-B189-1BBE60AA0512}"/>
    <cellStyle name="Note 2 2 20" xfId="19844" xr:uid="{C90D2603-03ED-4812-ABAE-4310FB342DB5}"/>
    <cellStyle name="Note 2 2 20 2" xfId="19845" xr:uid="{5C165DFC-3CE4-4CED-AE3C-52A4E59E9C24}"/>
    <cellStyle name="Note 2 2 20 2 2" xfId="19846" xr:uid="{6E3A4269-700F-4E09-874D-46C4E91CE539}"/>
    <cellStyle name="Note 2 2 20 2 2 2" xfId="19847" xr:uid="{A2FE3BD8-A53D-4EAD-A426-F398013E8EFB}"/>
    <cellStyle name="Note 2 2 20 2 2 2 2" xfId="19848" xr:uid="{197EA74C-1447-495A-9CE5-6945DFC1AC41}"/>
    <cellStyle name="Note 2 2 20 2 2 2_Volatility" xfId="19849" xr:uid="{C678DD26-C6BE-404F-B647-13FDC106EDA8}"/>
    <cellStyle name="Note 2 2 20 2 2 3" xfId="19850" xr:uid="{5D046950-8BB6-4FB3-A132-84705720CBE3}"/>
    <cellStyle name="Note 2 2 20 2 2_Volatility" xfId="19851" xr:uid="{285413A8-64CA-4065-BC8B-6880CE81170F}"/>
    <cellStyle name="Note 2 2 20 2 3" xfId="19852" xr:uid="{58F805DD-7B6F-4757-B8C0-5C031652432D}"/>
    <cellStyle name="Note 2 2 20 2 3 2" xfId="19853" xr:uid="{493E30D8-BFBD-48E4-91BA-C563B6484A02}"/>
    <cellStyle name="Note 2 2 20 2 3 2 2" xfId="19854" xr:uid="{E995882A-2243-4ADA-8DF2-20B99D2071D9}"/>
    <cellStyle name="Note 2 2 20 2 3 2_Volatility" xfId="19855" xr:uid="{17B76C5D-7ED7-431D-928C-0BF5C53BA5DF}"/>
    <cellStyle name="Note 2 2 20 2 3 3" xfId="19856" xr:uid="{6F51E8B7-DD4C-4836-B17A-2FCF5244A3C5}"/>
    <cellStyle name="Note 2 2 20 2 3_Volatility" xfId="19857" xr:uid="{9504D684-062F-46ED-9400-A0605C01EFD3}"/>
    <cellStyle name="Note 2 2 20 2 4" xfId="19858" xr:uid="{C35F5F62-3380-4EBD-8985-BED7A134D7DC}"/>
    <cellStyle name="Note 2 2 20 2 4 2" xfId="19859" xr:uid="{66387F16-1B71-4383-8FB4-12D7A366EB64}"/>
    <cellStyle name="Note 2 2 20 2 4_Volatility" xfId="19860" xr:uid="{7C709D05-BEE7-4EB2-8CEB-F4F63B8DBC4C}"/>
    <cellStyle name="Note 2 2 20 2 5" xfId="19861" xr:uid="{076B2F71-FDCF-44E2-9C54-B6969E5111AC}"/>
    <cellStyle name="Note 2 2 20 2_Volatility" xfId="19862" xr:uid="{DE589AA3-EAA6-4E75-A8A9-CD3407F59402}"/>
    <cellStyle name="Note 2 2 20 3" xfId="19863" xr:uid="{22F28317-FEC3-4F71-B53C-52EA865A82B3}"/>
    <cellStyle name="Note 2 2 20 3 2" xfId="19864" xr:uid="{6E8DF032-48BF-4036-9468-A3C4ABAD3A01}"/>
    <cellStyle name="Note 2 2 20 3 2 2" xfId="19865" xr:uid="{B080CE5B-F100-4288-BBD5-CAB955435790}"/>
    <cellStyle name="Note 2 2 20 3 2_Volatility" xfId="19866" xr:uid="{AEE79E1E-2103-4E78-87DE-F2F54E4A4826}"/>
    <cellStyle name="Note 2 2 20 3 3" xfId="19867" xr:uid="{4CC531A0-004F-4673-89DB-A6050A8B79D3}"/>
    <cellStyle name="Note 2 2 20 3_Volatility" xfId="19868" xr:uid="{E225C9E5-ED4C-4066-B995-346E908127B9}"/>
    <cellStyle name="Note 2 2 20 4" xfId="19869" xr:uid="{BEBC0BDB-31CC-4C77-BF6F-17BB8086A82A}"/>
    <cellStyle name="Note 2 2 20 4 2" xfId="19870" xr:uid="{4CC0EB2C-1B41-4CF0-AB29-002F07E74643}"/>
    <cellStyle name="Note 2 2 20 4_Volatility" xfId="19871" xr:uid="{8FD1D7A8-38FB-44C1-8557-76846326EA2D}"/>
    <cellStyle name="Note 2 2 20 5" xfId="19872" xr:uid="{7B372539-7C0D-4427-B80C-8AA8C250B4CA}"/>
    <cellStyle name="Note 2 2 20_Volatility" xfId="19873" xr:uid="{F0023B67-28D2-402E-A646-CBF5F574D670}"/>
    <cellStyle name="Note 2 2 21" xfId="19874" xr:uid="{7490ACC6-E3D6-4E77-934F-758171DA33C8}"/>
    <cellStyle name="Note 2 2 21 2" xfId="19875" xr:uid="{57605CA0-59BE-4CF8-898D-C611F7DE933B}"/>
    <cellStyle name="Note 2 2 21 2 2" xfId="19876" xr:uid="{98AF53E2-7FA7-410F-BE74-8A5895652A2B}"/>
    <cellStyle name="Note 2 2 21 2 2 2" xfId="19877" xr:uid="{EFDF9912-20F5-4BF5-B8CE-103F0DAD97C4}"/>
    <cellStyle name="Note 2 2 21 2 2 2 2" xfId="19878" xr:uid="{1991657C-D7D8-41A9-A645-6E47194594D1}"/>
    <cellStyle name="Note 2 2 21 2 2 2_Volatility" xfId="19879" xr:uid="{1A5B0A51-99F0-4DAD-99B4-2B73D556B898}"/>
    <cellStyle name="Note 2 2 21 2 2 3" xfId="19880" xr:uid="{07A51961-7A94-4BAA-A408-C548498DFBF0}"/>
    <cellStyle name="Note 2 2 21 2 2_Volatility" xfId="19881" xr:uid="{C53B8636-2519-4D12-BD26-6FF5E1353733}"/>
    <cellStyle name="Note 2 2 21 2 3" xfId="19882" xr:uid="{37A4D58C-1A23-48A6-A0CA-32A5200EDD4E}"/>
    <cellStyle name="Note 2 2 21 2 3 2" xfId="19883" xr:uid="{B709B3DF-31E3-4E37-B3E6-F457E6842305}"/>
    <cellStyle name="Note 2 2 21 2 3 2 2" xfId="19884" xr:uid="{3B271DFC-817E-4D4C-8F08-7818B001492D}"/>
    <cellStyle name="Note 2 2 21 2 3 2_Volatility" xfId="19885" xr:uid="{73EC37B4-63DA-48C0-9732-F5D552E29201}"/>
    <cellStyle name="Note 2 2 21 2 3 3" xfId="19886" xr:uid="{FE81B01E-57DF-4B71-AE45-23142846643B}"/>
    <cellStyle name="Note 2 2 21 2 3_Volatility" xfId="19887" xr:uid="{E2C040E1-2B1A-4E3A-BE06-BB2703F1AC73}"/>
    <cellStyle name="Note 2 2 21 2 4" xfId="19888" xr:uid="{EC19676D-9DBF-419D-8E4B-24ECA174667C}"/>
    <cellStyle name="Note 2 2 21 2 4 2" xfId="19889" xr:uid="{CA240102-05FA-4C5E-BAF3-623586DF9B88}"/>
    <cellStyle name="Note 2 2 21 2 4_Volatility" xfId="19890" xr:uid="{E50718F8-5FE0-4DDF-B113-DD89C314A1D5}"/>
    <cellStyle name="Note 2 2 21 2 5" xfId="19891" xr:uid="{E8DCE5E0-4051-47E7-99F9-DE653B6E039E}"/>
    <cellStyle name="Note 2 2 21 2_Volatility" xfId="19892" xr:uid="{7EA2A967-8AEA-44C5-919D-58C909107958}"/>
    <cellStyle name="Note 2 2 21 3" xfId="19893" xr:uid="{6836EF3C-E8C2-4F48-894F-A28CBE4DCDDF}"/>
    <cellStyle name="Note 2 2 21 3 2" xfId="19894" xr:uid="{989C7217-24E9-4E9D-930D-3ACBD2000742}"/>
    <cellStyle name="Note 2 2 21 3 2 2" xfId="19895" xr:uid="{C8E8A88E-9949-4990-98B7-6F0A7080144E}"/>
    <cellStyle name="Note 2 2 21 3 2_Volatility" xfId="19896" xr:uid="{8BAC5272-9A4E-4FAC-BEE3-852698B8A28E}"/>
    <cellStyle name="Note 2 2 21 3 3" xfId="19897" xr:uid="{7AA04EA8-9B58-4F35-B1F6-8539A5DF3A23}"/>
    <cellStyle name="Note 2 2 21 3_Volatility" xfId="19898" xr:uid="{17CA0FE3-884C-4609-A5DC-94477D890745}"/>
    <cellStyle name="Note 2 2 21 4" xfId="19899" xr:uid="{D7CBFD88-F685-45BE-A673-4EF7C4E36097}"/>
    <cellStyle name="Note 2 2 21 4 2" xfId="19900" xr:uid="{2FDED681-A290-40D0-8834-13C1B69BD281}"/>
    <cellStyle name="Note 2 2 21 4_Volatility" xfId="19901" xr:uid="{3A9C7922-CA78-4B36-B359-701AC4431968}"/>
    <cellStyle name="Note 2 2 21 5" xfId="19902" xr:uid="{86955DC9-DDA7-49DD-81EB-75C039CF14E0}"/>
    <cellStyle name="Note 2 2 21_Volatility" xfId="19903" xr:uid="{853404D5-8177-4A43-AD36-F636B6A0B908}"/>
    <cellStyle name="Note 2 2 22" xfId="19904" xr:uid="{BD6E0651-CDF2-4213-A50B-FD46A103D5CD}"/>
    <cellStyle name="Note 2 2 22 2" xfId="19905" xr:uid="{13B27621-F3A2-4509-8408-4B19C95AC964}"/>
    <cellStyle name="Note 2 2 22 2 2" xfId="19906" xr:uid="{C3F6DD31-73EF-4EFC-B4B6-549082C03C85}"/>
    <cellStyle name="Note 2 2 22 2 2 2" xfId="19907" xr:uid="{75EBB83E-86E9-4038-A5DA-601C29DC251B}"/>
    <cellStyle name="Note 2 2 22 2 2 2 2" xfId="19908" xr:uid="{53124BC4-CF1E-402B-8E49-62F60BB5BA11}"/>
    <cellStyle name="Note 2 2 22 2 2 2_Volatility" xfId="19909" xr:uid="{B8B90BD8-06F3-40F8-8D1C-95A0A8BC6730}"/>
    <cellStyle name="Note 2 2 22 2 2 3" xfId="19910" xr:uid="{D90F8E05-1377-421A-8890-F7C8E7E70DD3}"/>
    <cellStyle name="Note 2 2 22 2 2_Volatility" xfId="19911" xr:uid="{508D0A29-0B17-49E0-BEF2-EEDCD898F633}"/>
    <cellStyle name="Note 2 2 22 2 3" xfId="19912" xr:uid="{E4954675-66B2-4FC4-B9C4-6E8FD2401D91}"/>
    <cellStyle name="Note 2 2 22 2 3 2" xfId="19913" xr:uid="{54CBD481-1D86-495B-9D21-A9B9E36C07F7}"/>
    <cellStyle name="Note 2 2 22 2 3 2 2" xfId="19914" xr:uid="{71753570-3FD1-4A9D-A448-34ECB2FDD3E3}"/>
    <cellStyle name="Note 2 2 22 2 3 2_Volatility" xfId="19915" xr:uid="{016B189D-307B-4582-85FA-D1678E4D6D30}"/>
    <cellStyle name="Note 2 2 22 2 3 3" xfId="19916" xr:uid="{377F0676-AC6D-4BF3-9548-F19C79F485F8}"/>
    <cellStyle name="Note 2 2 22 2 3_Volatility" xfId="19917" xr:uid="{39FF82A0-875C-4495-91DE-6BD744A4E9E1}"/>
    <cellStyle name="Note 2 2 22 2 4" xfId="19918" xr:uid="{13CE4A79-9C51-4BD6-96A8-C1E9B1803F50}"/>
    <cellStyle name="Note 2 2 22 2 4 2" xfId="19919" xr:uid="{5D55DA52-EE34-4DD1-9960-B0AC047AA355}"/>
    <cellStyle name="Note 2 2 22 2 4_Volatility" xfId="19920" xr:uid="{B21976E4-56A7-48EA-94AC-5BD4C7213B0C}"/>
    <cellStyle name="Note 2 2 22 2 5" xfId="19921" xr:uid="{0C1CA1BE-5F2C-404A-A760-5949FD9EB370}"/>
    <cellStyle name="Note 2 2 22 2_Volatility" xfId="19922" xr:uid="{4EDBF584-2848-4A1A-9BEE-62087EED79E5}"/>
    <cellStyle name="Note 2 2 22 3" xfId="19923" xr:uid="{5A77DB7E-CE61-4AAD-AC41-C37DDB6AB385}"/>
    <cellStyle name="Note 2 2 22 3 2" xfId="19924" xr:uid="{3099FAD1-F493-4F98-A79D-96AD27012C44}"/>
    <cellStyle name="Note 2 2 22 3 2 2" xfId="19925" xr:uid="{99C7FDD3-BA53-4581-93E7-494351E58B2A}"/>
    <cellStyle name="Note 2 2 22 3 2_Volatility" xfId="19926" xr:uid="{66CD9D3D-75B0-450F-9596-446DB51C9978}"/>
    <cellStyle name="Note 2 2 22 3 3" xfId="19927" xr:uid="{ADDF8821-6337-44C2-91D5-0F5C92C6E87D}"/>
    <cellStyle name="Note 2 2 22 3_Volatility" xfId="19928" xr:uid="{59F83106-AC27-49D2-9021-97F03C26CC2B}"/>
    <cellStyle name="Note 2 2 22 4" xfId="19929" xr:uid="{8B8FDE28-CAAD-47D4-99AB-C5FB402DA504}"/>
    <cellStyle name="Note 2 2 22 4 2" xfId="19930" xr:uid="{61BAD3FF-BD9D-4C24-8172-1A8A0E07D47F}"/>
    <cellStyle name="Note 2 2 22 4_Volatility" xfId="19931" xr:uid="{A4A6310C-A19F-4246-93C9-0FF682B5E4FC}"/>
    <cellStyle name="Note 2 2 22 5" xfId="19932" xr:uid="{8AE129C7-E791-421C-B57B-00A0A9D6D30E}"/>
    <cellStyle name="Note 2 2 22_Volatility" xfId="19933" xr:uid="{8898A6DF-CD71-43C5-AB29-10C0F0D6F4CB}"/>
    <cellStyle name="Note 2 2 23" xfId="19934" xr:uid="{2E73061A-DC7D-46A6-B0B2-7A4C5B8D9E75}"/>
    <cellStyle name="Note 2 2 23 2" xfId="19935" xr:uid="{D9B86B62-977D-49F5-8F72-F018789F8BBF}"/>
    <cellStyle name="Note 2 2 23 2 2" xfId="19936" xr:uid="{4B8DCC1E-E5CD-4B04-8818-5495DAA3394C}"/>
    <cellStyle name="Note 2 2 23 2 2 2" xfId="19937" xr:uid="{8DD01B9A-0562-4190-9A24-F2A1F8BF42C2}"/>
    <cellStyle name="Note 2 2 23 2 2 2 2" xfId="19938" xr:uid="{CDDC5AC1-7BB6-486A-A913-497B2C4DAEB8}"/>
    <cellStyle name="Note 2 2 23 2 2 2_Volatility" xfId="19939" xr:uid="{9D51F8B3-688B-4520-B1AD-BE8C492E350D}"/>
    <cellStyle name="Note 2 2 23 2 2 3" xfId="19940" xr:uid="{C9253378-E00C-4F6E-BBDE-921902C55602}"/>
    <cellStyle name="Note 2 2 23 2 2_Volatility" xfId="19941" xr:uid="{C7D4BAAF-DEF0-4433-B412-697B9D77B8DC}"/>
    <cellStyle name="Note 2 2 23 2 3" xfId="19942" xr:uid="{8EE16925-D76E-4F41-86A4-A87684CE10DD}"/>
    <cellStyle name="Note 2 2 23 2 3 2" xfId="19943" xr:uid="{6749FB85-59C7-4141-9D63-75913F83A0AF}"/>
    <cellStyle name="Note 2 2 23 2 3 2 2" xfId="19944" xr:uid="{CFA71D54-67F8-4DD9-8B6C-4C71C2A9E592}"/>
    <cellStyle name="Note 2 2 23 2 3 2_Volatility" xfId="19945" xr:uid="{DF741DA4-A0AE-4F2C-82BD-EDF199DECEF2}"/>
    <cellStyle name="Note 2 2 23 2 3 3" xfId="19946" xr:uid="{B1D79E50-AD87-4C1C-9D34-A54D07B4070A}"/>
    <cellStyle name="Note 2 2 23 2 3_Volatility" xfId="19947" xr:uid="{37AB792A-CB83-4826-8A12-B6BDCB168047}"/>
    <cellStyle name="Note 2 2 23 2 4" xfId="19948" xr:uid="{B9A21C97-6919-4DE8-A281-E56B8826AB1D}"/>
    <cellStyle name="Note 2 2 23 2 4 2" xfId="19949" xr:uid="{EDC6A204-B19A-4895-A703-15777C3D742D}"/>
    <cellStyle name="Note 2 2 23 2 4_Volatility" xfId="19950" xr:uid="{1A538394-B6C6-48EA-B2AB-C5421FF6BFDD}"/>
    <cellStyle name="Note 2 2 23 2 5" xfId="19951" xr:uid="{BAFF4931-14C1-4CC9-9B2C-1CD6C742B636}"/>
    <cellStyle name="Note 2 2 23 2_Volatility" xfId="19952" xr:uid="{81F4B4EB-3083-447B-828A-03A080D51DE4}"/>
    <cellStyle name="Note 2 2 23 3" xfId="19953" xr:uid="{862A660B-B4B5-4453-963C-0AEF79046061}"/>
    <cellStyle name="Note 2 2 23 3 2" xfId="19954" xr:uid="{A7E8F154-A572-4EEE-AB41-80E0774EBB76}"/>
    <cellStyle name="Note 2 2 23 3 2 2" xfId="19955" xr:uid="{9589EA56-44FA-4E28-854F-F276C7EDE90D}"/>
    <cellStyle name="Note 2 2 23 3 2_Volatility" xfId="19956" xr:uid="{CF36A9FA-25F9-473D-B29D-A0283784DCD0}"/>
    <cellStyle name="Note 2 2 23 3 3" xfId="19957" xr:uid="{AD980CC0-593C-480C-995A-1339BC1CEC3E}"/>
    <cellStyle name="Note 2 2 23 3_Volatility" xfId="19958" xr:uid="{A9D2422B-5EC4-402B-BF21-A5B2E7E92A70}"/>
    <cellStyle name="Note 2 2 23 4" xfId="19959" xr:uid="{8DCBFB89-DE5E-4E0B-B0DD-99AC989F7918}"/>
    <cellStyle name="Note 2 2 23 4 2" xfId="19960" xr:uid="{30439A14-1209-4097-A71C-43083E5EB126}"/>
    <cellStyle name="Note 2 2 23 4_Volatility" xfId="19961" xr:uid="{8BC7ACC7-7135-45CD-8564-58C710D23535}"/>
    <cellStyle name="Note 2 2 23 5" xfId="19962" xr:uid="{616CA668-1933-41B2-A456-468D712EAC95}"/>
    <cellStyle name="Note 2 2 23_Volatility" xfId="19963" xr:uid="{F2548167-F6BB-4B8E-986D-3CA22DBB93D0}"/>
    <cellStyle name="Note 2 2 24" xfId="19964" xr:uid="{7530A806-778E-4B3F-9BE8-C05C78240B5E}"/>
    <cellStyle name="Note 2 2 24 2" xfId="19965" xr:uid="{A920E665-3245-4C58-8A08-4095B62818C4}"/>
    <cellStyle name="Note 2 2 24 2 2" xfId="19966" xr:uid="{55DF5F6C-8259-48F3-8192-EAE6E09D477F}"/>
    <cellStyle name="Note 2 2 24 2 2 2" xfId="19967" xr:uid="{33CFB25F-8C2A-4339-83B8-6725F401271E}"/>
    <cellStyle name="Note 2 2 24 2 2 2 2" xfId="19968" xr:uid="{AF3AB291-0C55-48C7-81E8-FA66EE620618}"/>
    <cellStyle name="Note 2 2 24 2 2 2_Volatility" xfId="19969" xr:uid="{EDE92C60-2779-4CB1-B051-6681D7A71B45}"/>
    <cellStyle name="Note 2 2 24 2 2 3" xfId="19970" xr:uid="{DAD9ED84-EBB5-45D8-AF01-09522701B61F}"/>
    <cellStyle name="Note 2 2 24 2 2_Volatility" xfId="19971" xr:uid="{DF99DFA4-F837-4AB2-935C-2D8F373E19E0}"/>
    <cellStyle name="Note 2 2 24 2 3" xfId="19972" xr:uid="{705A02DA-5408-41AE-919C-CA5B5EC1827B}"/>
    <cellStyle name="Note 2 2 24 2 3 2" xfId="19973" xr:uid="{32A01715-8EDC-419F-9AA8-8C33A938AD57}"/>
    <cellStyle name="Note 2 2 24 2 3 2 2" xfId="19974" xr:uid="{03ED8238-858B-4F58-98D7-026D814B85BB}"/>
    <cellStyle name="Note 2 2 24 2 3 2_Volatility" xfId="19975" xr:uid="{F0A1102B-A024-4AFB-9722-B311B00210D7}"/>
    <cellStyle name="Note 2 2 24 2 3 3" xfId="19976" xr:uid="{EE113B34-BA13-4672-B4DD-0B2A93A04039}"/>
    <cellStyle name="Note 2 2 24 2 3_Volatility" xfId="19977" xr:uid="{E3AC8B38-8A2E-4679-9EA1-8D2B994F0CE3}"/>
    <cellStyle name="Note 2 2 24 2 4" xfId="19978" xr:uid="{FB0EA2CE-C4FD-436A-9E9D-272ABD47053E}"/>
    <cellStyle name="Note 2 2 24 2 4 2" xfId="19979" xr:uid="{DFA7D87A-096F-4F24-AE30-673952267AA1}"/>
    <cellStyle name="Note 2 2 24 2 4_Volatility" xfId="19980" xr:uid="{71040913-0D01-41EA-9AC9-F6109795B15A}"/>
    <cellStyle name="Note 2 2 24 2 5" xfId="19981" xr:uid="{2FB083AB-615D-4139-B7F8-E010422DA161}"/>
    <cellStyle name="Note 2 2 24 2_Volatility" xfId="19982" xr:uid="{DDF8CD20-9139-4A77-AF8E-F7CB945C726F}"/>
    <cellStyle name="Note 2 2 24 3" xfId="19983" xr:uid="{C0B41658-9D0C-4A03-B339-5BECCEF752FD}"/>
    <cellStyle name="Note 2 2 24 3 2" xfId="19984" xr:uid="{ACCA4B82-4572-43C5-A0A1-2053E9795239}"/>
    <cellStyle name="Note 2 2 24 3 2 2" xfId="19985" xr:uid="{95D3FAD1-D361-4735-A5F7-E3A2807C6F7E}"/>
    <cellStyle name="Note 2 2 24 3 2_Volatility" xfId="19986" xr:uid="{EA3B9B5D-FA0C-4B73-A684-D0AE0B9C6B5C}"/>
    <cellStyle name="Note 2 2 24 3 3" xfId="19987" xr:uid="{5AD7CA93-9844-4420-9029-C92FF82702B7}"/>
    <cellStyle name="Note 2 2 24 3_Volatility" xfId="19988" xr:uid="{1F2D13C7-8210-426C-94C1-F68FF293679D}"/>
    <cellStyle name="Note 2 2 24 4" xfId="19989" xr:uid="{6EE2E76E-A643-4CFD-B0F9-4F17CD415A7E}"/>
    <cellStyle name="Note 2 2 24 4 2" xfId="19990" xr:uid="{606CE1FB-C3F9-4088-A3BD-F42BB7A9C42D}"/>
    <cellStyle name="Note 2 2 24 4_Volatility" xfId="19991" xr:uid="{D2275E75-4A90-4F91-85D7-EC6A765C41A2}"/>
    <cellStyle name="Note 2 2 24 5" xfId="19992" xr:uid="{3E3A64C8-EA40-47A9-B1B3-BA99F2868B41}"/>
    <cellStyle name="Note 2 2 24_Volatility" xfId="19993" xr:uid="{9A606A81-0832-466F-9696-F3536E6BAFAB}"/>
    <cellStyle name="Note 2 2 25" xfId="19994" xr:uid="{6CFB41EE-7FD4-4733-9830-060A8242F3B6}"/>
    <cellStyle name="Note 2 2 25 2" xfId="19995" xr:uid="{555350D3-9B2F-41FC-94C5-AFCF64BAF0BF}"/>
    <cellStyle name="Note 2 2 25 2 2" xfId="19996" xr:uid="{6D4DD203-63BE-44FB-A478-C5D58119FF3C}"/>
    <cellStyle name="Note 2 2 25 2 2 2" xfId="19997" xr:uid="{24BABB29-2A9D-4498-A856-DC6523F8CDD3}"/>
    <cellStyle name="Note 2 2 25 2 2 2 2" xfId="19998" xr:uid="{994BF821-0866-426D-894D-E2101A904EAA}"/>
    <cellStyle name="Note 2 2 25 2 2 2_Volatility" xfId="19999" xr:uid="{67FEFA10-34C7-468B-B9D2-63BFA2B99A8B}"/>
    <cellStyle name="Note 2 2 25 2 2 3" xfId="20000" xr:uid="{8DDBE871-06EF-4E5B-BD73-47F279F877AC}"/>
    <cellStyle name="Note 2 2 25 2 2_Volatility" xfId="20001" xr:uid="{DB037A93-0383-4319-B698-9D607BCC9C6C}"/>
    <cellStyle name="Note 2 2 25 2 3" xfId="20002" xr:uid="{79F90640-187C-472E-8932-BB5C069CF74E}"/>
    <cellStyle name="Note 2 2 25 2 3 2" xfId="20003" xr:uid="{D7FA05B3-7A68-444B-97A5-A6270C8132AF}"/>
    <cellStyle name="Note 2 2 25 2 3 2 2" xfId="20004" xr:uid="{FC2B81D3-3888-433A-9AC1-A5C1520EA73B}"/>
    <cellStyle name="Note 2 2 25 2 3 2_Volatility" xfId="20005" xr:uid="{58C2F9C3-C806-4D67-8C00-120B8C7DE4CE}"/>
    <cellStyle name="Note 2 2 25 2 3 3" xfId="20006" xr:uid="{C8B58F7E-2514-44B2-9264-42CF93A933D5}"/>
    <cellStyle name="Note 2 2 25 2 3_Volatility" xfId="20007" xr:uid="{1378B963-4036-46D6-9DB3-94DFBD56EDD6}"/>
    <cellStyle name="Note 2 2 25 2 4" xfId="20008" xr:uid="{DBE4C4C1-38EA-47BC-8811-06C4250FA7CC}"/>
    <cellStyle name="Note 2 2 25 2 4 2" xfId="20009" xr:uid="{F3CA7F30-5AE6-4D04-A178-DD339C887EF2}"/>
    <cellStyle name="Note 2 2 25 2 4_Volatility" xfId="20010" xr:uid="{E3C345CA-3A39-47CC-8E8D-460FD5A67B79}"/>
    <cellStyle name="Note 2 2 25 2 5" xfId="20011" xr:uid="{4B123AC9-21A6-418A-B452-92185EE23813}"/>
    <cellStyle name="Note 2 2 25 2_Volatility" xfId="20012" xr:uid="{08208794-C74C-4696-9C1C-ECDBFD0C1509}"/>
    <cellStyle name="Note 2 2 25 3" xfId="20013" xr:uid="{FCAD0087-3248-40A2-9A74-44E4FAE94BB8}"/>
    <cellStyle name="Note 2 2 25 3 2" xfId="20014" xr:uid="{A91E4B93-3FB3-490D-B4A0-21807928D162}"/>
    <cellStyle name="Note 2 2 25 3 2 2" xfId="20015" xr:uid="{1150419D-FBEA-4ADE-8578-F4C8BD1C7A4F}"/>
    <cellStyle name="Note 2 2 25 3 2_Volatility" xfId="20016" xr:uid="{604020FE-78BA-4F2D-B254-19C342537AAA}"/>
    <cellStyle name="Note 2 2 25 3 3" xfId="20017" xr:uid="{EF73D12B-2B13-4A6F-9D23-3ED1F304B937}"/>
    <cellStyle name="Note 2 2 25 3_Volatility" xfId="20018" xr:uid="{D61CDF8F-6CCD-45DD-BF4A-6EC3D46F404E}"/>
    <cellStyle name="Note 2 2 25 4" xfId="20019" xr:uid="{BF412339-6AAD-4847-A6EC-CD6EC6DEACD2}"/>
    <cellStyle name="Note 2 2 25 4 2" xfId="20020" xr:uid="{0FBB2ABF-C628-478E-9CC2-9EA79AD03839}"/>
    <cellStyle name="Note 2 2 25 4_Volatility" xfId="20021" xr:uid="{E763537D-10FC-48F4-BA75-01270E0931CC}"/>
    <cellStyle name="Note 2 2 25 5" xfId="20022" xr:uid="{340E763C-2539-458C-8767-7B35DFCD7288}"/>
    <cellStyle name="Note 2 2 25_Volatility" xfId="20023" xr:uid="{61886153-25BC-4A50-A39E-D0F10D861972}"/>
    <cellStyle name="Note 2 2 26" xfId="20024" xr:uid="{9CC40BA0-95CB-4AA4-ADBF-8F5375427662}"/>
    <cellStyle name="Note 2 2 26 2" xfId="20025" xr:uid="{D175936B-5746-430A-8566-83D93A2C519F}"/>
    <cellStyle name="Note 2 2 26 2 2" xfId="20026" xr:uid="{A0BC651C-568E-4272-8E18-855A602C5DB3}"/>
    <cellStyle name="Note 2 2 26 2 2 2" xfId="20027" xr:uid="{F8E3F5D2-285C-4B75-9411-C34EBA5F0383}"/>
    <cellStyle name="Note 2 2 26 2 2 2 2" xfId="20028" xr:uid="{8B55B795-D96D-4D50-9822-7F21839323B9}"/>
    <cellStyle name="Note 2 2 26 2 2 2_Volatility" xfId="20029" xr:uid="{8DA01A72-053C-42C0-82DE-2033E863DB4E}"/>
    <cellStyle name="Note 2 2 26 2 2 3" xfId="20030" xr:uid="{6D294369-0D4E-4613-ABA7-1BBC840A8547}"/>
    <cellStyle name="Note 2 2 26 2 2_Volatility" xfId="20031" xr:uid="{F0BF447D-F475-4C4B-969C-6FC372970B88}"/>
    <cellStyle name="Note 2 2 26 2 3" xfId="20032" xr:uid="{57C88E6C-ABD8-42FD-B771-2460E9BC4F75}"/>
    <cellStyle name="Note 2 2 26 2 3 2" xfId="20033" xr:uid="{47234AA5-506C-467C-99E0-1F937B519046}"/>
    <cellStyle name="Note 2 2 26 2 3 2 2" xfId="20034" xr:uid="{608811CC-3786-4AB7-86AA-EDF5019DD71B}"/>
    <cellStyle name="Note 2 2 26 2 3 2_Volatility" xfId="20035" xr:uid="{56A668A8-469B-4145-821D-2B7695399D6D}"/>
    <cellStyle name="Note 2 2 26 2 3 3" xfId="20036" xr:uid="{8187CE65-2908-4795-B9AC-AE1E775DABB4}"/>
    <cellStyle name="Note 2 2 26 2 3_Volatility" xfId="20037" xr:uid="{67CE889A-B416-49F8-AC01-7D616648F6FE}"/>
    <cellStyle name="Note 2 2 26 2 4" xfId="20038" xr:uid="{828FF7F9-A4AD-4E45-BE06-9BED1FD0664B}"/>
    <cellStyle name="Note 2 2 26 2 4 2" xfId="20039" xr:uid="{7ABEDBE5-F70B-4BCF-9671-F1D38DEE506F}"/>
    <cellStyle name="Note 2 2 26 2 4_Volatility" xfId="20040" xr:uid="{D761ED7C-A33C-4858-96F4-A1E9C637A0D8}"/>
    <cellStyle name="Note 2 2 26 2 5" xfId="20041" xr:uid="{43BF902C-9432-42BF-A361-22D2A54A9F63}"/>
    <cellStyle name="Note 2 2 26 2_Volatility" xfId="20042" xr:uid="{38909543-D00B-46C3-B212-C41FDE028A28}"/>
    <cellStyle name="Note 2 2 26 3" xfId="20043" xr:uid="{6714977A-1AFC-4F77-A2E0-6A5C7C1EB330}"/>
    <cellStyle name="Note 2 2 26 3 2" xfId="20044" xr:uid="{E4221CF5-E757-4725-9B68-DE63CED8D001}"/>
    <cellStyle name="Note 2 2 26 3 2 2" xfId="20045" xr:uid="{1BCB0744-3E9F-4B71-9747-80B7DA18F2C8}"/>
    <cellStyle name="Note 2 2 26 3 2_Volatility" xfId="20046" xr:uid="{BDBC9747-2D13-49C5-AA74-1669F4024ABE}"/>
    <cellStyle name="Note 2 2 26 3 3" xfId="20047" xr:uid="{4A88B4A2-FDFE-4EBB-A595-1F4E0D3081B8}"/>
    <cellStyle name="Note 2 2 26 3_Volatility" xfId="20048" xr:uid="{160BFD5E-7F6C-4CC6-9F31-0D662854D472}"/>
    <cellStyle name="Note 2 2 26 4" xfId="20049" xr:uid="{D0A7733C-F946-465E-8212-BC9DC3A1C363}"/>
    <cellStyle name="Note 2 2 26 4 2" xfId="20050" xr:uid="{6708DF99-4FEC-487D-B6C2-B3CBE93A12FF}"/>
    <cellStyle name="Note 2 2 26 4_Volatility" xfId="20051" xr:uid="{BF8AA346-E9CD-48D4-A92B-00205162CF7D}"/>
    <cellStyle name="Note 2 2 26 5" xfId="20052" xr:uid="{8A9900A2-564D-4A68-8C30-1A1D37C0ACA9}"/>
    <cellStyle name="Note 2 2 26_Volatility" xfId="20053" xr:uid="{C02D8A75-AFCE-4CCA-A3B9-B3B7D915B1C4}"/>
    <cellStyle name="Note 2 2 27" xfId="20054" xr:uid="{194EE5D6-4738-481C-BFCC-63AD43489E25}"/>
    <cellStyle name="Note 2 2 27 2" xfId="20055" xr:uid="{FBD1C8AB-8F42-452F-9DAF-BF5AB9253332}"/>
    <cellStyle name="Note 2 2 27 2 2" xfId="20056" xr:uid="{4B66B1D7-DFBC-4A7B-B448-18ABCC008A0D}"/>
    <cellStyle name="Note 2 2 27 2 2 2" xfId="20057" xr:uid="{78061047-4DAB-452B-8433-B60162B14E00}"/>
    <cellStyle name="Note 2 2 27 2 2 2 2" xfId="20058" xr:uid="{7E9B58E8-5385-4A89-95A9-8C384E5BEF1B}"/>
    <cellStyle name="Note 2 2 27 2 2 2_Volatility" xfId="20059" xr:uid="{C2CC5034-F91D-4819-A3D4-9136A7889AC4}"/>
    <cellStyle name="Note 2 2 27 2 2 3" xfId="20060" xr:uid="{FAD9AA02-95E9-4342-88F3-F8FBAF206D43}"/>
    <cellStyle name="Note 2 2 27 2 2_Volatility" xfId="20061" xr:uid="{A8A394F0-3FE1-4821-B24A-F6BCF64A1F28}"/>
    <cellStyle name="Note 2 2 27 2 3" xfId="20062" xr:uid="{5939FDB9-6BDA-48ED-926A-EF3D66F5B97E}"/>
    <cellStyle name="Note 2 2 27 2 3 2" xfId="20063" xr:uid="{BE9964FE-1862-42C9-A0C9-3289DB65384D}"/>
    <cellStyle name="Note 2 2 27 2 3 2 2" xfId="20064" xr:uid="{4ABD93DF-12C7-445B-85AE-7DCAD50F012B}"/>
    <cellStyle name="Note 2 2 27 2 3 2_Volatility" xfId="20065" xr:uid="{1208FEFB-2A04-4BB3-8BDC-96EBD1ABD8D1}"/>
    <cellStyle name="Note 2 2 27 2 3 3" xfId="20066" xr:uid="{9E34745C-1029-4C4A-8E44-C2D2EF4E202F}"/>
    <cellStyle name="Note 2 2 27 2 3_Volatility" xfId="20067" xr:uid="{2EBC35BF-C210-4F5C-A1FB-F462D61E0BB7}"/>
    <cellStyle name="Note 2 2 27 2 4" xfId="20068" xr:uid="{2714F96D-B426-4E7F-88DF-73243F612CF5}"/>
    <cellStyle name="Note 2 2 27 2 4 2" xfId="20069" xr:uid="{A52DC440-77D2-4D99-8A99-88D39EC2DA2F}"/>
    <cellStyle name="Note 2 2 27 2 4_Volatility" xfId="20070" xr:uid="{BC858F40-0F52-41A7-A02A-C110C5B62583}"/>
    <cellStyle name="Note 2 2 27 2 5" xfId="20071" xr:uid="{72F707E8-B5F4-4EF9-B556-B405F22B2AD7}"/>
    <cellStyle name="Note 2 2 27 2_Volatility" xfId="20072" xr:uid="{AC0181C8-52C3-4FE0-959B-57C962833C90}"/>
    <cellStyle name="Note 2 2 27 3" xfId="20073" xr:uid="{B53A62D5-5E0F-46D4-9976-E7E531192CCC}"/>
    <cellStyle name="Note 2 2 27 3 2" xfId="20074" xr:uid="{AC34ED79-B002-4115-992E-8187AD33A062}"/>
    <cellStyle name="Note 2 2 27 3 2 2" xfId="20075" xr:uid="{660E6CF4-F7CA-4ECB-8E79-C03303A036AF}"/>
    <cellStyle name="Note 2 2 27 3 2_Volatility" xfId="20076" xr:uid="{1BAAEA56-66B1-45C9-B66C-3585F240BD90}"/>
    <cellStyle name="Note 2 2 27 3 3" xfId="20077" xr:uid="{5D63DAB3-6FF5-4B52-AF1B-DA54FA9792AA}"/>
    <cellStyle name="Note 2 2 27 3_Volatility" xfId="20078" xr:uid="{BD533ECE-74D4-4EDE-BC4A-2A6EB5CC25F0}"/>
    <cellStyle name="Note 2 2 27 4" xfId="20079" xr:uid="{9A2F49F6-C042-4B1F-BEC0-53D94B175003}"/>
    <cellStyle name="Note 2 2 27 4 2" xfId="20080" xr:uid="{44384A81-8FFF-4D68-97FE-1402FAA61141}"/>
    <cellStyle name="Note 2 2 27 4_Volatility" xfId="20081" xr:uid="{E6C99F21-AB04-4837-85C3-65266C57AEBF}"/>
    <cellStyle name="Note 2 2 27 5" xfId="20082" xr:uid="{036D9239-D39B-4C7F-9C74-053369F184FF}"/>
    <cellStyle name="Note 2 2 27_Volatility" xfId="20083" xr:uid="{C97925CB-0D2F-473A-BFAB-178AB56D1B77}"/>
    <cellStyle name="Note 2 2 28" xfId="20084" xr:uid="{F37BCD65-C912-4E97-8FE1-69491C6EB06F}"/>
    <cellStyle name="Note 2 2 28 2" xfId="20085" xr:uid="{08EA02BF-1DFA-4847-81F5-81DB8D265672}"/>
    <cellStyle name="Note 2 2 28 2 2" xfId="20086" xr:uid="{A8725840-BDA1-4C15-8A65-3ED72A491FA9}"/>
    <cellStyle name="Note 2 2 28 2 2 2" xfId="20087" xr:uid="{28E23DCC-79C6-460E-AA15-FA31057A0F45}"/>
    <cellStyle name="Note 2 2 28 2 2 2 2" xfId="20088" xr:uid="{01554990-CCC7-4823-A719-DAE3E739149A}"/>
    <cellStyle name="Note 2 2 28 2 2 2_Volatility" xfId="20089" xr:uid="{84E42E12-90D8-4827-BC5D-9C951CA5B65A}"/>
    <cellStyle name="Note 2 2 28 2 2 3" xfId="20090" xr:uid="{EDF87CC7-BE8C-4A50-B644-312FBE6F2EE6}"/>
    <cellStyle name="Note 2 2 28 2 2_Volatility" xfId="20091" xr:uid="{8D05ED96-E454-44DC-B35C-A21E1068CBAB}"/>
    <cellStyle name="Note 2 2 28 2 3" xfId="20092" xr:uid="{5219ED05-7288-40E1-9ABA-E03FE303E002}"/>
    <cellStyle name="Note 2 2 28 2 3 2" xfId="20093" xr:uid="{2F79CF14-003F-40FD-A526-C6D383039472}"/>
    <cellStyle name="Note 2 2 28 2 3 2 2" xfId="20094" xr:uid="{7A37FB87-CD1E-4562-B575-D14C1F977ED4}"/>
    <cellStyle name="Note 2 2 28 2 3 2_Volatility" xfId="20095" xr:uid="{883AB069-955D-4E08-84B4-F3009C855FFA}"/>
    <cellStyle name="Note 2 2 28 2 3 3" xfId="20096" xr:uid="{9538952C-1E83-45E4-AF17-25524830C1D6}"/>
    <cellStyle name="Note 2 2 28 2 3_Volatility" xfId="20097" xr:uid="{F7C57114-9D8B-4E54-9AB6-E72B37686A4E}"/>
    <cellStyle name="Note 2 2 28 2 4" xfId="20098" xr:uid="{150D9922-2A1F-4F0C-AE9E-1C617A47318F}"/>
    <cellStyle name="Note 2 2 28 2 4 2" xfId="20099" xr:uid="{957170BB-8647-4137-AEE6-6A980E950F55}"/>
    <cellStyle name="Note 2 2 28 2 4_Volatility" xfId="20100" xr:uid="{EBD1754F-60DB-471B-8F34-59F44843FD61}"/>
    <cellStyle name="Note 2 2 28 2 5" xfId="20101" xr:uid="{F02648D5-629B-43E5-A659-28B9048C5949}"/>
    <cellStyle name="Note 2 2 28 2_Volatility" xfId="20102" xr:uid="{C8D25B2D-B0B9-45A2-B93B-E4C09AA38C1E}"/>
    <cellStyle name="Note 2 2 28 3" xfId="20103" xr:uid="{AF2133B1-EA3F-49D9-8F51-206580F88102}"/>
    <cellStyle name="Note 2 2 28 3 2" xfId="20104" xr:uid="{BBEB3120-A2CE-493D-8599-126873242829}"/>
    <cellStyle name="Note 2 2 28 3 2 2" xfId="20105" xr:uid="{D47AF4AC-1420-4819-B049-0EC4B77D2912}"/>
    <cellStyle name="Note 2 2 28 3 2_Volatility" xfId="20106" xr:uid="{56D962A3-D006-4F9B-8A7A-EABEFA474754}"/>
    <cellStyle name="Note 2 2 28 3 3" xfId="20107" xr:uid="{5EABCF08-0484-4253-A9F3-560508E384DF}"/>
    <cellStyle name="Note 2 2 28 3_Volatility" xfId="20108" xr:uid="{7CFE46FC-28CC-4B36-B2B8-270A6CE7EE09}"/>
    <cellStyle name="Note 2 2 28 4" xfId="20109" xr:uid="{64CD91B6-E2F0-458D-B526-99407BDB321E}"/>
    <cellStyle name="Note 2 2 28 4 2" xfId="20110" xr:uid="{83C8E370-F68F-443F-819E-50384D56E95F}"/>
    <cellStyle name="Note 2 2 28 4_Volatility" xfId="20111" xr:uid="{6E7E082E-4F03-447D-9F32-8903A1B11DB3}"/>
    <cellStyle name="Note 2 2 28 5" xfId="20112" xr:uid="{B3A80E4C-8118-4E66-B3BD-10A8107415CC}"/>
    <cellStyle name="Note 2 2 28_Volatility" xfId="20113" xr:uid="{D2295A8B-3279-427B-A7C5-302EE9EEEEF7}"/>
    <cellStyle name="Note 2 2 29" xfId="20114" xr:uid="{88973A7B-0B65-4147-B7F7-84D65E91A966}"/>
    <cellStyle name="Note 2 2 29 2" xfId="20115" xr:uid="{8F476526-7136-4032-AB15-E07D3255522C}"/>
    <cellStyle name="Note 2 2 29 2 2" xfId="20116" xr:uid="{4A865C7F-B660-47C4-9BB9-5E5FD5F6B7A7}"/>
    <cellStyle name="Note 2 2 29 2 2 2" xfId="20117" xr:uid="{0B904305-6AB7-4827-A2EA-E4822FC6A842}"/>
    <cellStyle name="Note 2 2 29 2 2 2 2" xfId="20118" xr:uid="{66907756-1DFA-4D37-A5F5-351C9067B600}"/>
    <cellStyle name="Note 2 2 29 2 2 2_Volatility" xfId="20119" xr:uid="{8407A9E5-717F-476C-A9CE-854FF5C7B41E}"/>
    <cellStyle name="Note 2 2 29 2 2 3" xfId="20120" xr:uid="{768EEB06-65D1-4D6A-B849-17AE3FB00215}"/>
    <cellStyle name="Note 2 2 29 2 2_Volatility" xfId="20121" xr:uid="{B8CF1E46-8593-46A5-8A5B-E16D0B469592}"/>
    <cellStyle name="Note 2 2 29 2 3" xfId="20122" xr:uid="{F35F8126-4AAE-478E-9707-D974A1D2238C}"/>
    <cellStyle name="Note 2 2 29 2 3 2" xfId="20123" xr:uid="{30A6959D-29E3-40B8-96C6-D8A941BC5333}"/>
    <cellStyle name="Note 2 2 29 2 3 2 2" xfId="20124" xr:uid="{685568B2-F4A4-4ACD-B54B-FDF16BC20B79}"/>
    <cellStyle name="Note 2 2 29 2 3 2_Volatility" xfId="20125" xr:uid="{FAC8B811-622F-4C34-9A6A-B73F43078CDA}"/>
    <cellStyle name="Note 2 2 29 2 3 3" xfId="20126" xr:uid="{547A6566-BC69-427E-96C0-2B7A878B1B39}"/>
    <cellStyle name="Note 2 2 29 2 3_Volatility" xfId="20127" xr:uid="{5B839607-5493-4374-8BEB-098CEF7A2BF4}"/>
    <cellStyle name="Note 2 2 29 2 4" xfId="20128" xr:uid="{C27D164A-0818-4A2F-9D74-CC67A22C5088}"/>
    <cellStyle name="Note 2 2 29 2 4 2" xfId="20129" xr:uid="{08EEE28D-26BE-4B08-93CF-12B5C7F9D110}"/>
    <cellStyle name="Note 2 2 29 2 4_Volatility" xfId="20130" xr:uid="{78F6A44B-9ED9-4C08-8C4B-F6CCF88DCD61}"/>
    <cellStyle name="Note 2 2 29 2 5" xfId="20131" xr:uid="{EE519A58-18C3-4AC7-8714-7BFC41E4CDE2}"/>
    <cellStyle name="Note 2 2 29 2_Volatility" xfId="20132" xr:uid="{82966807-36D7-4CDA-9450-71264186C4D5}"/>
    <cellStyle name="Note 2 2 29 3" xfId="20133" xr:uid="{A8B70DBF-87BA-4DCE-B842-A66A940868F5}"/>
    <cellStyle name="Note 2 2 29 3 2" xfId="20134" xr:uid="{C81476BE-03EA-4C6A-8C3F-B5209286D19B}"/>
    <cellStyle name="Note 2 2 29 3 2 2" xfId="20135" xr:uid="{52CE3550-EE3D-4C12-AA9C-D00E640F2DC7}"/>
    <cellStyle name="Note 2 2 29 3 2_Volatility" xfId="20136" xr:uid="{522461E2-6419-4C85-9D73-05F66B77196A}"/>
    <cellStyle name="Note 2 2 29 3 3" xfId="20137" xr:uid="{AB3CB849-6606-4080-87F7-695CD6E03497}"/>
    <cellStyle name="Note 2 2 29 3_Volatility" xfId="20138" xr:uid="{D59A98ED-6307-45E5-9FFE-4DBFE8136A5C}"/>
    <cellStyle name="Note 2 2 29 4" xfId="20139" xr:uid="{8893C079-B443-45E2-A95C-FC2E698983DE}"/>
    <cellStyle name="Note 2 2 29 4 2" xfId="20140" xr:uid="{7075B4AE-5706-43C5-B284-2AA83684E5DB}"/>
    <cellStyle name="Note 2 2 29 4_Volatility" xfId="20141" xr:uid="{F164844A-75C9-4F61-A876-0E21B687FE37}"/>
    <cellStyle name="Note 2 2 29 5" xfId="20142" xr:uid="{3DEE581B-4269-48E2-939A-4A67D81D83BD}"/>
    <cellStyle name="Note 2 2 29_Volatility" xfId="20143" xr:uid="{35427B48-3E1A-459E-BA40-C3CC14046437}"/>
    <cellStyle name="Note 2 2 3" xfId="20144" xr:uid="{88DDFBD3-2FC7-4D1B-BA62-EBD3C7B88689}"/>
    <cellStyle name="Note 2 2 3 2" xfId="20145" xr:uid="{AAB40201-2549-424B-97F1-74FC14295C55}"/>
    <cellStyle name="Note 2 2 3 2 2" xfId="20146" xr:uid="{22FD0DFD-848E-46EE-935B-09683AAF43D2}"/>
    <cellStyle name="Note 2 2 3 2 2 2" xfId="20147" xr:uid="{DADEFAA8-550E-4297-8B85-DDB5FFC79116}"/>
    <cellStyle name="Note 2 2 3 2 2 2 2" xfId="20148" xr:uid="{35B75BFF-FD58-4E7D-A71F-65746F0DDDAB}"/>
    <cellStyle name="Note 2 2 3 2 2 2 2 2" xfId="20149" xr:uid="{4CB52C85-B662-43A6-8360-87BA2CA85B1B}"/>
    <cellStyle name="Note 2 2 3 2 2 2 2 3" xfId="20150" xr:uid="{827E942A-F1F7-4477-A59C-5D1A8DC695CD}"/>
    <cellStyle name="Note 2 2 3 2 2 2 2_Volatility" xfId="20151" xr:uid="{6AE15FB8-68F5-49BD-982E-A1563624E69C}"/>
    <cellStyle name="Note 2 2 3 2 2 2 3" xfId="20152" xr:uid="{78CA6471-6C08-4223-9672-7E5F77B6BDAB}"/>
    <cellStyle name="Note 2 2 3 2 2 2 4" xfId="20153" xr:uid="{0E8899B8-62F0-4BE6-A62C-B610A20F1369}"/>
    <cellStyle name="Note 2 2 3 2 2 2_Volatility" xfId="20154" xr:uid="{483AA442-8786-4649-97F6-2A30DA1214AC}"/>
    <cellStyle name="Note 2 2 3 2 2 3" xfId="20155" xr:uid="{1A0590A1-273D-4E9A-AE76-BFC6717AD2B0}"/>
    <cellStyle name="Note 2 2 3 2 2 3 2" xfId="20156" xr:uid="{44FD2348-0D03-40D0-AB27-2F6A6B96ECF3}"/>
    <cellStyle name="Note 2 2 3 2 2 3 3" xfId="20157" xr:uid="{4CBED177-340C-4890-8557-80EC7072A8A4}"/>
    <cellStyle name="Note 2 2 3 2 2 3_Volatility" xfId="20158" xr:uid="{5681861A-7AAC-4A44-8F5F-3FE6BC1B7B48}"/>
    <cellStyle name="Note 2 2 3 2 2 4" xfId="20159" xr:uid="{FA5B04C8-EBAA-45CC-8F2F-0B061091371E}"/>
    <cellStyle name="Note 2 2 3 2 2 5" xfId="20160" xr:uid="{91F259DB-3E8C-4BCB-96C8-7399B9C91151}"/>
    <cellStyle name="Note 2 2 3 2 2_Volatility" xfId="20161" xr:uid="{0D0BED9F-D715-427C-A0C5-4024492E4A24}"/>
    <cellStyle name="Note 2 2 3 2 3" xfId="20162" xr:uid="{AF903799-1D51-4231-8176-3B61731EEF35}"/>
    <cellStyle name="Note 2 2 3 2 3 2" xfId="20163" xr:uid="{B956632D-921D-4307-B5A8-4A47D74E3A52}"/>
    <cellStyle name="Note 2 2 3 2 3 2 2" xfId="20164" xr:uid="{9D67439E-3C3C-4199-B51D-152D49199797}"/>
    <cellStyle name="Note 2 2 3 2 3 2 3" xfId="20165" xr:uid="{478434AE-A0DB-4D8F-B627-8E5893F1C3B1}"/>
    <cellStyle name="Note 2 2 3 2 3 2 4" xfId="20166" xr:uid="{CC9FF2E8-1ECE-4D52-AE8F-90391E937364}"/>
    <cellStyle name="Note 2 2 3 2 3 2_Volatility" xfId="20167" xr:uid="{E0F0BFDD-3BAD-40F8-9F6F-10A2457AFBCB}"/>
    <cellStyle name="Note 2 2 3 2 3 3" xfId="20168" xr:uid="{37697A74-826E-4571-8FD3-01A727D699D6}"/>
    <cellStyle name="Note 2 2 3 2 3 4" xfId="20169" xr:uid="{004494F5-0EFD-4545-BAD1-282262B7FDF3}"/>
    <cellStyle name="Note 2 2 3 2 3 5" xfId="20170" xr:uid="{5A64BF71-95DC-4111-8DAB-0E39A3A261CA}"/>
    <cellStyle name="Note 2 2 3 2 3_Volatility" xfId="20171" xr:uid="{55AE5C83-4470-46D9-BA40-F26C706B54E5}"/>
    <cellStyle name="Note 2 2 3 2 4" xfId="20172" xr:uid="{EFFD13BE-B3CC-49DE-8C84-F51F887D941A}"/>
    <cellStyle name="Note 2 2 3 2 4 2" xfId="20173" xr:uid="{FD64E141-265A-45F5-8EFE-3D9830EF5542}"/>
    <cellStyle name="Note 2 2 3 2 4 3" xfId="20174" xr:uid="{9E9040C1-CC22-42CC-9E6B-A315A96F3969}"/>
    <cellStyle name="Note 2 2 3 2 4 4" xfId="20175" xr:uid="{FCC68E76-B55A-47AB-87D9-352600085173}"/>
    <cellStyle name="Note 2 2 3 2 4_Volatility" xfId="20176" xr:uid="{A15E92A3-BB00-4A10-86C3-C897AA7834A1}"/>
    <cellStyle name="Note 2 2 3 2 5" xfId="20177" xr:uid="{8B43605F-677D-49E2-B8F9-1D6267192267}"/>
    <cellStyle name="Note 2 2 3 2 6" xfId="20178" xr:uid="{A6C7B02E-4651-439C-9A34-87E96A8C77C1}"/>
    <cellStyle name="Note 2 2 3 2 7" xfId="20179" xr:uid="{105B4255-F5C4-4A59-AABD-2700EE2D9D9F}"/>
    <cellStyle name="Note 2 2 3 2_Volatility" xfId="20180" xr:uid="{10977AA8-D5C6-4F2B-B078-5E6360EA108D}"/>
    <cellStyle name="Note 2 2 3 3" xfId="20181" xr:uid="{D1374AF2-EDF9-4AB2-A058-CD13350487B5}"/>
    <cellStyle name="Note 2 2 3 3 2" xfId="20182" xr:uid="{30E5E36E-D841-479B-960B-C90D2409694D}"/>
    <cellStyle name="Note 2 2 3 3 2 2" xfId="20183" xr:uid="{2B6E3F30-F7B7-4AA7-ABB8-444E64EB5503}"/>
    <cellStyle name="Note 2 2 3 3 2 2 2" xfId="20184" xr:uid="{797454FC-23D0-43BE-B4FC-6E75FFA5FA54}"/>
    <cellStyle name="Note 2 2 3 3 2 2 3" xfId="20185" xr:uid="{887E24A3-09BA-43B3-BFE0-3851EA6E8602}"/>
    <cellStyle name="Note 2 2 3 3 2 2_Volatility" xfId="20186" xr:uid="{D8799994-49F1-4C67-9738-6FCE69541786}"/>
    <cellStyle name="Note 2 2 3 3 2 3" xfId="20187" xr:uid="{ED8E35AB-357B-46CD-82AE-5C0F06F0B82F}"/>
    <cellStyle name="Note 2 2 3 3 2 4" xfId="20188" xr:uid="{CAA6D18B-9F09-4188-900C-43C0B454CD11}"/>
    <cellStyle name="Note 2 2 3 3 2_Volatility" xfId="20189" xr:uid="{CEF67958-99AC-442D-973D-22515C508860}"/>
    <cellStyle name="Note 2 2 3 3 3" xfId="20190" xr:uid="{4C44F0C2-90E1-40E7-983D-F7852F8A3228}"/>
    <cellStyle name="Note 2 2 3 3 3 2" xfId="20191" xr:uid="{AB03540C-2F2E-4B7A-B1BC-5A375556C9D2}"/>
    <cellStyle name="Note 2 2 3 3 3 3" xfId="20192" xr:uid="{D956A512-00BD-419F-9A84-8D3898AF9277}"/>
    <cellStyle name="Note 2 2 3 3 3_Volatility" xfId="20193" xr:uid="{5910E0C3-8A4D-4482-A6AC-CC6D1FDA63D2}"/>
    <cellStyle name="Note 2 2 3 3 4" xfId="20194" xr:uid="{60C4EA1F-B3DD-4E6C-A858-61FEBFB78A55}"/>
    <cellStyle name="Note 2 2 3 3 5" xfId="20195" xr:uid="{A0F6809D-1954-4C88-888E-9AD627018FF3}"/>
    <cellStyle name="Note 2 2 3 3_Volatility" xfId="20196" xr:uid="{9286FF6B-441A-47CF-9E50-C2696CF01BA8}"/>
    <cellStyle name="Note 2 2 3 4" xfId="20197" xr:uid="{84CA7998-E9C3-484E-B2BA-E84CC296165A}"/>
    <cellStyle name="Note 2 2 3 4 2" xfId="20198" xr:uid="{DDCF4197-B097-48A7-8451-204444F33464}"/>
    <cellStyle name="Note 2 2 3 4 2 2" xfId="20199" xr:uid="{CE848B50-41FB-49A7-8AAA-CC455880A931}"/>
    <cellStyle name="Note 2 2 3 4 2 3" xfId="20200" xr:uid="{74253ECE-994D-4384-9F61-F3349259EE08}"/>
    <cellStyle name="Note 2 2 3 4 2_Volatility" xfId="20201" xr:uid="{8FE5842A-9D43-483D-84E3-48FE7876FAD5}"/>
    <cellStyle name="Note 2 2 3 4 3" xfId="20202" xr:uid="{B50C0700-C908-42D1-8009-FAE3299A8BCB}"/>
    <cellStyle name="Note 2 2 3 4 4" xfId="20203" xr:uid="{97FE67FD-F02D-42A4-B861-0F7437C26E81}"/>
    <cellStyle name="Note 2 2 3 4_Volatility" xfId="20204" xr:uid="{73A72326-F9E9-4786-B568-EA50CB13128E}"/>
    <cellStyle name="Note 2 2 3 5" xfId="20205" xr:uid="{7C547316-2DEE-49D1-9E94-06F328A36449}"/>
    <cellStyle name="Note 2 2 3 5 2" xfId="20206" xr:uid="{779AB9E0-2707-4349-978A-A80380278BE7}"/>
    <cellStyle name="Note 2 2 3 5 3" xfId="20207" xr:uid="{0896BFFA-175E-4F1E-9639-A3515020B491}"/>
    <cellStyle name="Note 2 2 3 5_Volatility" xfId="20208" xr:uid="{D7E1FF10-2588-4D9B-89B8-07EFC2A610E3}"/>
    <cellStyle name="Note 2 2 3 6" xfId="20209" xr:uid="{316F25DD-B886-4819-AF9A-63A4ECBA20D5}"/>
    <cellStyle name="Note 2 2 3 7" xfId="20210" xr:uid="{62B6E887-424B-4A6D-987D-50C6515E44CE}"/>
    <cellStyle name="Note 2 2 3_Volatility" xfId="20211" xr:uid="{0C5E2847-0DF2-4AB5-B925-0D0832D1EBB5}"/>
    <cellStyle name="Note 2 2 30" xfId="20212" xr:uid="{ACCDA891-F5E7-4E5E-B710-6D9A57DAA53D}"/>
    <cellStyle name="Note 2 2 30 2" xfId="20213" xr:uid="{E9A9E894-5015-4FE3-B72C-B7041639A6E9}"/>
    <cellStyle name="Note 2 2 30 2 2" xfId="20214" xr:uid="{CA700E9B-72B1-4DD6-B43F-E9DA3D021C82}"/>
    <cellStyle name="Note 2 2 30 2 2 2" xfId="20215" xr:uid="{A8E1D607-9FAC-497F-AEB9-3438FB1A6073}"/>
    <cellStyle name="Note 2 2 30 2 2 2 2" xfId="20216" xr:uid="{296EDA6E-C272-465A-AA6F-ABB973A62C72}"/>
    <cellStyle name="Note 2 2 30 2 2 2_Volatility" xfId="20217" xr:uid="{35CA467C-055B-44B1-969C-F3DE6C3B6CDA}"/>
    <cellStyle name="Note 2 2 30 2 2 3" xfId="20218" xr:uid="{A08FDECA-FB90-4567-A37E-DE535914B82C}"/>
    <cellStyle name="Note 2 2 30 2 2_Volatility" xfId="20219" xr:uid="{1B89B930-98E9-4D04-87C6-8022A0ABE177}"/>
    <cellStyle name="Note 2 2 30 2 3" xfId="20220" xr:uid="{E7C5D80B-811C-4E5A-96A7-7B74CB3F3878}"/>
    <cellStyle name="Note 2 2 30 2 3 2" xfId="20221" xr:uid="{65E3FC45-0C4C-4D45-8628-5FE9CE1AF961}"/>
    <cellStyle name="Note 2 2 30 2 3 2 2" xfId="20222" xr:uid="{77BEFA78-5694-4B99-8F01-4360D7046CC5}"/>
    <cellStyle name="Note 2 2 30 2 3 2_Volatility" xfId="20223" xr:uid="{622CA230-5BFF-4286-8CD4-DBC8E6F70A27}"/>
    <cellStyle name="Note 2 2 30 2 3 3" xfId="20224" xr:uid="{66853CB8-63B1-4081-8DFC-8F6E3939B9B4}"/>
    <cellStyle name="Note 2 2 30 2 3_Volatility" xfId="20225" xr:uid="{237A803E-4789-4E03-8FA1-34FF37BEF464}"/>
    <cellStyle name="Note 2 2 30 2 4" xfId="20226" xr:uid="{49A6D90A-72BA-4ABB-BA06-417FB32D26BF}"/>
    <cellStyle name="Note 2 2 30 2 4 2" xfId="20227" xr:uid="{47277A5C-7344-4A55-86A4-3E32309DA09E}"/>
    <cellStyle name="Note 2 2 30 2 4_Volatility" xfId="20228" xr:uid="{80FCD301-D28E-434C-BD9C-6756CF6610B0}"/>
    <cellStyle name="Note 2 2 30 2 5" xfId="20229" xr:uid="{A4B8CDDF-1E05-4D9B-936D-088C11B3B04D}"/>
    <cellStyle name="Note 2 2 30 2_Volatility" xfId="20230" xr:uid="{04EFA6E0-0632-4031-9335-32521BCB110D}"/>
    <cellStyle name="Note 2 2 30 3" xfId="20231" xr:uid="{4B6B0481-4980-4396-B657-01BBE16306D9}"/>
    <cellStyle name="Note 2 2 30 3 2" xfId="20232" xr:uid="{D577D2F8-57C7-408C-94AE-01588720A33E}"/>
    <cellStyle name="Note 2 2 30 3 2 2" xfId="20233" xr:uid="{C560F123-6806-4DE8-A0B6-E819364CEA6C}"/>
    <cellStyle name="Note 2 2 30 3 2_Volatility" xfId="20234" xr:uid="{2D86BF7C-DAE4-4E13-BC5A-739046F9F013}"/>
    <cellStyle name="Note 2 2 30 3 3" xfId="20235" xr:uid="{003E0712-D568-498D-B390-43E0D3A85455}"/>
    <cellStyle name="Note 2 2 30 3_Volatility" xfId="20236" xr:uid="{3FAA35A5-AD5D-443E-B23E-C4D0E1D8AB26}"/>
    <cellStyle name="Note 2 2 30 4" xfId="20237" xr:uid="{7158A8A1-53E8-4B26-A017-7E9A2CB965E4}"/>
    <cellStyle name="Note 2 2 30 4 2" xfId="20238" xr:uid="{2EB7A369-D209-486F-81DE-C02BC0655BC0}"/>
    <cellStyle name="Note 2 2 30 4_Volatility" xfId="20239" xr:uid="{4FC897E1-B6A8-46B6-8F66-8D9DE539BABE}"/>
    <cellStyle name="Note 2 2 30 5" xfId="20240" xr:uid="{C14E67BB-A60D-4E07-819C-7926D8274861}"/>
    <cellStyle name="Note 2 2 30_Volatility" xfId="20241" xr:uid="{2D8284D3-3018-4871-9816-C0ECB8705524}"/>
    <cellStyle name="Note 2 2 31" xfId="20242" xr:uid="{1A172FAA-E0AE-4B5F-AEBB-82EC96B1A419}"/>
    <cellStyle name="Note 2 2 31 2" xfId="20243" xr:uid="{C42E0D42-6A64-4C71-B1C9-EAF36D3B2F49}"/>
    <cellStyle name="Note 2 2 31 2 2" xfId="20244" xr:uid="{427F439A-B1A0-432F-86C4-C5138583E8C1}"/>
    <cellStyle name="Note 2 2 31 2 2 2" xfId="20245" xr:uid="{70895D9C-1F41-4C35-8B4D-BC7D5D6E77D7}"/>
    <cellStyle name="Note 2 2 31 2 2 2 2" xfId="20246" xr:uid="{8BF99ED8-C379-4AE5-A2DC-C21ECF10DE4F}"/>
    <cellStyle name="Note 2 2 31 2 2 2_Volatility" xfId="20247" xr:uid="{888771EF-2D13-477D-9889-2587F6B6AB45}"/>
    <cellStyle name="Note 2 2 31 2 2 3" xfId="20248" xr:uid="{0AB2133A-CC1A-473A-821F-C27DA33DFF05}"/>
    <cellStyle name="Note 2 2 31 2 2_Volatility" xfId="20249" xr:uid="{DDCAC3AB-164E-4CFF-AA28-86EFA1FCDA0D}"/>
    <cellStyle name="Note 2 2 31 2 3" xfId="20250" xr:uid="{D64E618A-30F6-40CC-BF08-C246BF2E0978}"/>
    <cellStyle name="Note 2 2 31 2 3 2" xfId="20251" xr:uid="{25031107-19A8-4B50-AF98-3712DD5F9976}"/>
    <cellStyle name="Note 2 2 31 2 3 2 2" xfId="20252" xr:uid="{E8B16DD7-47C2-4C35-A9C6-48D6A920A8D6}"/>
    <cellStyle name="Note 2 2 31 2 3 2_Volatility" xfId="20253" xr:uid="{5F952B6E-8E7A-454B-B65E-2B3AC1C5A2AC}"/>
    <cellStyle name="Note 2 2 31 2 3 3" xfId="20254" xr:uid="{FC78A23A-0089-4FD2-BFAE-3166805EC247}"/>
    <cellStyle name="Note 2 2 31 2 3_Volatility" xfId="20255" xr:uid="{48BEABE8-6D9F-4FBF-9FE8-506B81707E68}"/>
    <cellStyle name="Note 2 2 31 2 4" xfId="20256" xr:uid="{3A6BB7A5-2E07-4DF5-8713-243A278B2F91}"/>
    <cellStyle name="Note 2 2 31 2 4 2" xfId="20257" xr:uid="{D4BD6A7D-0B44-4485-B19D-75CB044C2F30}"/>
    <cellStyle name="Note 2 2 31 2 4_Volatility" xfId="20258" xr:uid="{8D15CF41-B83B-41B8-9477-2E7A15489D1C}"/>
    <cellStyle name="Note 2 2 31 2 5" xfId="20259" xr:uid="{6C94E10A-97B6-49DD-8F4A-665B9691B7FD}"/>
    <cellStyle name="Note 2 2 31 2_Volatility" xfId="20260" xr:uid="{B8E0F559-EE16-44F7-BCB6-FBDBA779580D}"/>
    <cellStyle name="Note 2 2 31 3" xfId="20261" xr:uid="{C2B7CB40-1DAD-45E6-995D-9A936003D393}"/>
    <cellStyle name="Note 2 2 31 3 2" xfId="20262" xr:uid="{4AF0D341-CC3F-4F4D-A20C-CD0DC23933D1}"/>
    <cellStyle name="Note 2 2 31 3 2 2" xfId="20263" xr:uid="{7FEFEFE9-4416-486C-85E6-59EABDE18F10}"/>
    <cellStyle name="Note 2 2 31 3 2_Volatility" xfId="20264" xr:uid="{D1F01C16-711D-4D1E-B423-448A7E4CF147}"/>
    <cellStyle name="Note 2 2 31 3 3" xfId="20265" xr:uid="{627C2007-8081-4881-8260-42F48E73D2A0}"/>
    <cellStyle name="Note 2 2 31 3_Volatility" xfId="20266" xr:uid="{D1598D64-D3AD-4498-94E5-9A4B1049CA92}"/>
    <cellStyle name="Note 2 2 31 4" xfId="20267" xr:uid="{7FE7723A-7F91-4E93-898C-2A9B5D6C2DAD}"/>
    <cellStyle name="Note 2 2 31 4 2" xfId="20268" xr:uid="{996D6B4E-35C8-4241-B4EE-0DCA4D2854D9}"/>
    <cellStyle name="Note 2 2 31 4_Volatility" xfId="20269" xr:uid="{0007F320-4F2E-4649-95AF-4BFD070DF326}"/>
    <cellStyle name="Note 2 2 31 5" xfId="20270" xr:uid="{46EFA4DE-97C6-43F2-8891-75B49D362BF2}"/>
    <cellStyle name="Note 2 2 31_Volatility" xfId="20271" xr:uid="{DD8B7E71-89EA-4193-9713-E7EC962CA488}"/>
    <cellStyle name="Note 2 2 32" xfId="20272" xr:uid="{1B2CFE60-DA45-4FE0-860F-194E68EB8E8E}"/>
    <cellStyle name="Note 2 2 32 2" xfId="20273" xr:uid="{0DCE2BB8-2E7E-4F9B-A98E-24082949EB1A}"/>
    <cellStyle name="Note 2 2 32 2 2" xfId="20274" xr:uid="{9CE20402-72C9-4DBA-80B2-E4B14FCB3B37}"/>
    <cellStyle name="Note 2 2 32 2 2 2" xfId="20275" xr:uid="{6181AD6F-578F-4063-8BAF-611A54110A4E}"/>
    <cellStyle name="Note 2 2 32 2 2 2 2" xfId="20276" xr:uid="{83A8FDD6-DEF5-41BD-B3E8-DA0D62D05F5B}"/>
    <cellStyle name="Note 2 2 32 2 2 2_Volatility" xfId="20277" xr:uid="{61FA4D69-C779-4122-978E-0A110C40EE2A}"/>
    <cellStyle name="Note 2 2 32 2 2 3" xfId="20278" xr:uid="{D0A25160-9E29-4CC3-BFA2-3EE3907B87CF}"/>
    <cellStyle name="Note 2 2 32 2 2_Volatility" xfId="20279" xr:uid="{BDA6DB2C-5AC7-4D8E-BCE5-2D1610D92BFE}"/>
    <cellStyle name="Note 2 2 32 2 3" xfId="20280" xr:uid="{4CA00D2F-A950-4AD5-97F4-4FF579855600}"/>
    <cellStyle name="Note 2 2 32 2 3 2" xfId="20281" xr:uid="{5F856AE4-9346-47B3-9E79-BFAF8AEFCBAA}"/>
    <cellStyle name="Note 2 2 32 2 3 2 2" xfId="20282" xr:uid="{5C4C9B34-4F84-406C-BE98-92E65B49D773}"/>
    <cellStyle name="Note 2 2 32 2 3 2_Volatility" xfId="20283" xr:uid="{E6791168-E15E-4138-B375-CFA3702FD20A}"/>
    <cellStyle name="Note 2 2 32 2 3 3" xfId="20284" xr:uid="{EB6C630D-E7AD-4B74-8A4C-63FBBDCC8100}"/>
    <cellStyle name="Note 2 2 32 2 3_Volatility" xfId="20285" xr:uid="{845036D0-D0D9-423C-A544-AA8F5250FE4A}"/>
    <cellStyle name="Note 2 2 32 2 4" xfId="20286" xr:uid="{5351CF2E-B085-4A42-ACC0-F1BC7C4C62C8}"/>
    <cellStyle name="Note 2 2 32 2 4 2" xfId="20287" xr:uid="{DA48AD6C-A1FB-4271-B6DF-89C6CC4EE7BF}"/>
    <cellStyle name="Note 2 2 32 2 4_Volatility" xfId="20288" xr:uid="{A3BB50AB-E639-4A2E-9D65-B535817DC351}"/>
    <cellStyle name="Note 2 2 32 2 5" xfId="20289" xr:uid="{181185E8-F702-4282-994D-1318AAE311A9}"/>
    <cellStyle name="Note 2 2 32 2_Volatility" xfId="20290" xr:uid="{FC6F480D-7B75-463A-A4B6-760F37E31E43}"/>
    <cellStyle name="Note 2 2 32 3" xfId="20291" xr:uid="{FC29CE0C-A1C7-49B0-9B13-937F5829421F}"/>
    <cellStyle name="Note 2 2 32 3 2" xfId="20292" xr:uid="{8296F37F-ADB1-4F48-A456-0393ABFBF8AF}"/>
    <cellStyle name="Note 2 2 32 3 2 2" xfId="20293" xr:uid="{D977C7A1-81DC-454E-8C4A-34A8E1CA7F1A}"/>
    <cellStyle name="Note 2 2 32 3 2_Volatility" xfId="20294" xr:uid="{545E0166-BB70-49FE-95FE-8822600D6B59}"/>
    <cellStyle name="Note 2 2 32 3 3" xfId="20295" xr:uid="{B5B6EC25-5A4C-4F45-8939-662908E23139}"/>
    <cellStyle name="Note 2 2 32 3_Volatility" xfId="20296" xr:uid="{961C6BFD-E476-4FD9-B232-5AA34545C29C}"/>
    <cellStyle name="Note 2 2 32 4" xfId="20297" xr:uid="{89A3DDE9-FF53-40BB-A0F4-98CFEC1F28E2}"/>
    <cellStyle name="Note 2 2 32 4 2" xfId="20298" xr:uid="{6B546543-2C85-49D8-9ED4-4D7B19D9F11C}"/>
    <cellStyle name="Note 2 2 32 4_Volatility" xfId="20299" xr:uid="{2BAECF53-2329-444E-8C31-AF063E4641F1}"/>
    <cellStyle name="Note 2 2 32 5" xfId="20300" xr:uid="{BF49CFAD-7DA1-4D5A-9EF7-7D182DBAC807}"/>
    <cellStyle name="Note 2 2 32_Volatility" xfId="20301" xr:uid="{9BD3A4FC-586C-4020-AAAC-84A1C674FF8B}"/>
    <cellStyle name="Note 2 2 33" xfId="20302" xr:uid="{14E36358-D840-4861-8A60-312738678702}"/>
    <cellStyle name="Note 2 2 33 2" xfId="20303" xr:uid="{8793CD7F-D355-43DE-99EC-41F97F7C1BCB}"/>
    <cellStyle name="Note 2 2 33 2 2" xfId="20304" xr:uid="{7CB58D5D-BAC5-4B91-ABEE-77EECCE49D1D}"/>
    <cellStyle name="Note 2 2 33 2 2 2" xfId="20305" xr:uid="{2960C53E-CE0F-41C4-A614-7268BA561545}"/>
    <cellStyle name="Note 2 2 33 2 2 2 2" xfId="20306" xr:uid="{30188160-694D-422E-AF69-5A95F724AB4F}"/>
    <cellStyle name="Note 2 2 33 2 2 2_Volatility" xfId="20307" xr:uid="{06E847AA-C722-4F7D-AF3B-1320488A7276}"/>
    <cellStyle name="Note 2 2 33 2 2 3" xfId="20308" xr:uid="{091A0197-A4CA-4EF3-951B-4FDBB3609A91}"/>
    <cellStyle name="Note 2 2 33 2 2_Volatility" xfId="20309" xr:uid="{3C6945FE-B6CE-4C62-A2EA-E7876DF188A6}"/>
    <cellStyle name="Note 2 2 33 2 3" xfId="20310" xr:uid="{51B7B09E-6AEC-4611-9C4C-1D6CC1992AD4}"/>
    <cellStyle name="Note 2 2 33 2 3 2" xfId="20311" xr:uid="{99E4E918-BA76-4FB3-A3FF-9106319CBDBD}"/>
    <cellStyle name="Note 2 2 33 2 3 2 2" xfId="20312" xr:uid="{A2D56557-035D-4165-A94A-732641585B71}"/>
    <cellStyle name="Note 2 2 33 2 3 2_Volatility" xfId="20313" xr:uid="{46EBCAAE-CA85-4299-AF65-ED1F5C7D7EBC}"/>
    <cellStyle name="Note 2 2 33 2 3 3" xfId="20314" xr:uid="{20B96AE3-3B0B-426E-81C9-8B41AC23F50B}"/>
    <cellStyle name="Note 2 2 33 2 3_Volatility" xfId="20315" xr:uid="{6F38AAAB-E3C1-4D9F-933B-EE64B46C5473}"/>
    <cellStyle name="Note 2 2 33 2 4" xfId="20316" xr:uid="{C8344EEF-2AE2-408B-90C3-F36D09C6B3B7}"/>
    <cellStyle name="Note 2 2 33 2 4 2" xfId="20317" xr:uid="{C574B3C7-963A-43E1-8D55-D4C226284B2D}"/>
    <cellStyle name="Note 2 2 33 2 4_Volatility" xfId="20318" xr:uid="{2E6354ED-416E-4D0A-BA56-DFCA9B67645D}"/>
    <cellStyle name="Note 2 2 33 2 5" xfId="20319" xr:uid="{F32841CC-40EF-48F8-8222-EB69694DEC4B}"/>
    <cellStyle name="Note 2 2 33 2_Volatility" xfId="20320" xr:uid="{85A3A9AA-F0C5-44A7-90C2-2DEE07045AF3}"/>
    <cellStyle name="Note 2 2 33 3" xfId="20321" xr:uid="{46C595F7-3D7A-4F2E-9D2B-D892BD206B6E}"/>
    <cellStyle name="Note 2 2 33 3 2" xfId="20322" xr:uid="{17D0EE0B-5CE0-4DD4-B2CD-81E58A4BBE80}"/>
    <cellStyle name="Note 2 2 33 3 2 2" xfId="20323" xr:uid="{3E7D5E6A-B4A4-428E-BD7C-5BE59ABD185C}"/>
    <cellStyle name="Note 2 2 33 3 2_Volatility" xfId="20324" xr:uid="{03E7DD95-1234-48AD-8963-AE67620C4F91}"/>
    <cellStyle name="Note 2 2 33 3 3" xfId="20325" xr:uid="{0E5B85D5-BC3D-407F-A068-F198598C5692}"/>
    <cellStyle name="Note 2 2 33 3_Volatility" xfId="20326" xr:uid="{4848A732-8F40-4750-A71F-EB83C28BCFC5}"/>
    <cellStyle name="Note 2 2 33 4" xfId="20327" xr:uid="{E41F6010-5D5C-4148-B87D-2FD77BAAB9CC}"/>
    <cellStyle name="Note 2 2 33 4 2" xfId="20328" xr:uid="{67D13114-E47D-4F62-9D56-C4734867ADB6}"/>
    <cellStyle name="Note 2 2 33 4_Volatility" xfId="20329" xr:uid="{6C3D5ABD-F92B-4C2A-97DB-0D363BB78C8E}"/>
    <cellStyle name="Note 2 2 33 5" xfId="20330" xr:uid="{A2ABE2AF-3409-4238-B401-1FA240E162B0}"/>
    <cellStyle name="Note 2 2 33_Volatility" xfId="20331" xr:uid="{6735CF46-52C0-4869-9EF9-CB184E09A4C1}"/>
    <cellStyle name="Note 2 2 34" xfId="20332" xr:uid="{61779E89-9BAA-4E71-A031-CC7B022A4037}"/>
    <cellStyle name="Note 2 2 34 2" xfId="20333" xr:uid="{FB145B3F-31FE-48A0-8BF5-52FD5F5FEA2B}"/>
    <cellStyle name="Note 2 2 34 2 2" xfId="20334" xr:uid="{DB73C7DC-FB7D-46C7-91D0-6F0C6815FE0C}"/>
    <cellStyle name="Note 2 2 34 2 2 2" xfId="20335" xr:uid="{ADA3D2C4-7095-486F-AAC7-BAA879BF14E6}"/>
    <cellStyle name="Note 2 2 34 2 2 2 2" xfId="20336" xr:uid="{E6D3DB4B-23A6-484C-B554-2662C9C36D27}"/>
    <cellStyle name="Note 2 2 34 2 2 2_Volatility" xfId="20337" xr:uid="{0B075FA3-B4B3-44B0-9F35-8667243CF373}"/>
    <cellStyle name="Note 2 2 34 2 2 3" xfId="20338" xr:uid="{EDB8862A-D22F-4B03-A052-9D1114F1DFD8}"/>
    <cellStyle name="Note 2 2 34 2 2_Volatility" xfId="20339" xr:uid="{2217D1F0-06A0-4BE9-BD50-E1C4F3EBD2EF}"/>
    <cellStyle name="Note 2 2 34 2 3" xfId="20340" xr:uid="{AF13C4E1-BF74-4CD2-9D8B-F84823C321D5}"/>
    <cellStyle name="Note 2 2 34 2 3 2" xfId="20341" xr:uid="{52FECBF2-78B8-4728-8222-8F71A2F941BD}"/>
    <cellStyle name="Note 2 2 34 2 3 2 2" xfId="20342" xr:uid="{8A750B86-9657-4537-AA2B-455CC0B998DA}"/>
    <cellStyle name="Note 2 2 34 2 3 2_Volatility" xfId="20343" xr:uid="{2DB979AA-3E10-4CAE-B0FF-8EE33065B37C}"/>
    <cellStyle name="Note 2 2 34 2 3 3" xfId="20344" xr:uid="{F813E9A9-BBD9-4440-8CC9-6B579B5C6452}"/>
    <cellStyle name="Note 2 2 34 2 3_Volatility" xfId="20345" xr:uid="{165F6DBB-AD81-45D1-9044-8096FDED82C8}"/>
    <cellStyle name="Note 2 2 34 2 4" xfId="20346" xr:uid="{A264FD59-205D-47B3-B728-2199ED8A02DF}"/>
    <cellStyle name="Note 2 2 34 2 4 2" xfId="20347" xr:uid="{A0B924F3-AB90-4FE4-81D2-BAB44A49F2C7}"/>
    <cellStyle name="Note 2 2 34 2 4_Volatility" xfId="20348" xr:uid="{04DBD8CC-A771-48AA-9E5C-11B3ECF7348F}"/>
    <cellStyle name="Note 2 2 34 2 5" xfId="20349" xr:uid="{B0CB25FC-6D3E-40A4-A063-DC57F0B7BC18}"/>
    <cellStyle name="Note 2 2 34 2_Volatility" xfId="20350" xr:uid="{CF98E7D9-BC79-481C-A819-FB9CBEA50043}"/>
    <cellStyle name="Note 2 2 34 3" xfId="20351" xr:uid="{C91732E7-695C-4857-872A-F45CC31559A6}"/>
    <cellStyle name="Note 2 2 34 3 2" xfId="20352" xr:uid="{D16C8C32-CB5C-4D92-A74C-E037F2938F07}"/>
    <cellStyle name="Note 2 2 34 3 2 2" xfId="20353" xr:uid="{DC56CA85-174D-44AF-9373-57FF74FE5470}"/>
    <cellStyle name="Note 2 2 34 3 2_Volatility" xfId="20354" xr:uid="{00E49939-DEB9-45A1-9B6F-A3B58A063C5F}"/>
    <cellStyle name="Note 2 2 34 3 3" xfId="20355" xr:uid="{E0A15F1E-E5C3-42EB-B520-51FB0D70E5EE}"/>
    <cellStyle name="Note 2 2 34 3_Volatility" xfId="20356" xr:uid="{4D5258A6-A614-4698-91E2-BE1339328A6A}"/>
    <cellStyle name="Note 2 2 34 4" xfId="20357" xr:uid="{45D8A938-DA34-45B3-AA2B-424E15F49A22}"/>
    <cellStyle name="Note 2 2 34 4 2" xfId="20358" xr:uid="{654A7B5D-F3CA-4C2D-AD18-ECD3455F5E26}"/>
    <cellStyle name="Note 2 2 34 4_Volatility" xfId="20359" xr:uid="{111AE40F-B8FE-4B25-BB0D-6D3256FAA60D}"/>
    <cellStyle name="Note 2 2 34 5" xfId="20360" xr:uid="{3936E412-0BBA-4E71-AE16-361174EB353A}"/>
    <cellStyle name="Note 2 2 34_Volatility" xfId="20361" xr:uid="{FB7A6668-4ADB-464F-8B0A-FD47DF25E87B}"/>
    <cellStyle name="Note 2 2 35" xfId="20362" xr:uid="{51D60B88-E8C6-4D13-BC6F-CB80B912D588}"/>
    <cellStyle name="Note 2 2 35 2" xfId="20363" xr:uid="{7E39123D-FC6C-4D2F-84C5-307D4CC966CC}"/>
    <cellStyle name="Note 2 2 35 2 2" xfId="20364" xr:uid="{46DD241D-C435-4119-83BD-3123F444B7B5}"/>
    <cellStyle name="Note 2 2 35 2 2 2" xfId="20365" xr:uid="{1401DF4F-6FFA-4580-9F10-672FB7A28C25}"/>
    <cellStyle name="Note 2 2 35 2 2 2 2" xfId="20366" xr:uid="{DDBB227E-D83A-4A57-BB12-D64A4ED55EE7}"/>
    <cellStyle name="Note 2 2 35 2 2 2_Volatility" xfId="20367" xr:uid="{B4BFBF52-6F1C-47F3-A154-5D33833B4D31}"/>
    <cellStyle name="Note 2 2 35 2 2 3" xfId="20368" xr:uid="{454E9048-570F-486F-AD48-4E13232C2DE3}"/>
    <cellStyle name="Note 2 2 35 2 2_Volatility" xfId="20369" xr:uid="{8E4D8BBB-56F5-4164-9500-A39329E804AA}"/>
    <cellStyle name="Note 2 2 35 2 3" xfId="20370" xr:uid="{32953DBA-D5F3-4387-9947-CCEC93B9B746}"/>
    <cellStyle name="Note 2 2 35 2 3 2" xfId="20371" xr:uid="{CB65E0F7-D0A5-4001-8234-2424DE7D5580}"/>
    <cellStyle name="Note 2 2 35 2 3 2 2" xfId="20372" xr:uid="{303D6B86-6DEC-4FFD-8B22-5A52EB5A6CF5}"/>
    <cellStyle name="Note 2 2 35 2 3 2_Volatility" xfId="20373" xr:uid="{386AE86D-54FC-462D-84E7-94145EE86BE8}"/>
    <cellStyle name="Note 2 2 35 2 3 3" xfId="20374" xr:uid="{BB4A1099-38B5-4022-92EA-42474AEB0B7F}"/>
    <cellStyle name="Note 2 2 35 2 3_Volatility" xfId="20375" xr:uid="{05AF893F-BDC3-4129-9A84-A04164C718FB}"/>
    <cellStyle name="Note 2 2 35 2 4" xfId="20376" xr:uid="{37C06F83-5BDE-4D9E-97FC-4475BB8472E8}"/>
    <cellStyle name="Note 2 2 35 2 4 2" xfId="20377" xr:uid="{4D89E784-D6EF-4554-875D-2C44E779212E}"/>
    <cellStyle name="Note 2 2 35 2 4_Volatility" xfId="20378" xr:uid="{69145111-3A46-4044-B517-A8BAD68DE8C6}"/>
    <cellStyle name="Note 2 2 35 2 5" xfId="20379" xr:uid="{098ADD1E-C43B-4192-8D3C-2D9D7B13D27A}"/>
    <cellStyle name="Note 2 2 35 2_Volatility" xfId="20380" xr:uid="{41B8177A-80A3-43F1-AFF6-7A0F840A328C}"/>
    <cellStyle name="Note 2 2 35 3" xfId="20381" xr:uid="{3FEC1052-AAFB-471E-BA08-6F5FC6FCD9B2}"/>
    <cellStyle name="Note 2 2 35 3 2" xfId="20382" xr:uid="{AEC1702E-A50D-4DE8-B1AF-665B9BD55BAC}"/>
    <cellStyle name="Note 2 2 35 3 2 2" xfId="20383" xr:uid="{989928BC-05D6-434E-88D4-8AA17632BB67}"/>
    <cellStyle name="Note 2 2 35 3 2_Volatility" xfId="20384" xr:uid="{3223893D-8EE1-4E18-B639-5348069864FC}"/>
    <cellStyle name="Note 2 2 35 3 3" xfId="20385" xr:uid="{E5349861-2010-4164-B6AF-5BA376CC8A22}"/>
    <cellStyle name="Note 2 2 35 3_Volatility" xfId="20386" xr:uid="{E9AE97FE-1E17-4BB3-91E6-07012CF4470F}"/>
    <cellStyle name="Note 2 2 35 4" xfId="20387" xr:uid="{5C7DC42D-04C0-485E-8424-86E36A9DAE63}"/>
    <cellStyle name="Note 2 2 35 4 2" xfId="20388" xr:uid="{683B3C6C-2836-49F4-8D64-72B5125C4D4A}"/>
    <cellStyle name="Note 2 2 35 4_Volatility" xfId="20389" xr:uid="{5CD1F6F0-EE68-4695-8570-84B02CEE2DF0}"/>
    <cellStyle name="Note 2 2 35 5" xfId="20390" xr:uid="{5543D278-DE64-434D-8B02-04EB046D7281}"/>
    <cellStyle name="Note 2 2 35_Volatility" xfId="20391" xr:uid="{B16820D1-5A8A-4264-BD55-405C482C9413}"/>
    <cellStyle name="Note 2 2 36" xfId="20392" xr:uid="{09703304-5E46-4E74-BC33-F0FD6860A4D1}"/>
    <cellStyle name="Note 2 2 36 2" xfId="20393" xr:uid="{CC89B961-873D-4EED-BA8D-C41463A43A91}"/>
    <cellStyle name="Note 2 2 36 2 2" xfId="20394" xr:uid="{DB428EBF-E913-41FC-A72A-D5D493192D6E}"/>
    <cellStyle name="Note 2 2 36 2 2 2" xfId="20395" xr:uid="{13702423-A9AF-44AC-8E15-32759A2847D8}"/>
    <cellStyle name="Note 2 2 36 2 2 2 2" xfId="20396" xr:uid="{8179AE20-23B5-434D-B00A-016988E4425F}"/>
    <cellStyle name="Note 2 2 36 2 2 2_Volatility" xfId="20397" xr:uid="{44984464-3BFC-4D8B-BDDA-19A17CEFC186}"/>
    <cellStyle name="Note 2 2 36 2 2 3" xfId="20398" xr:uid="{FFB119C9-FF4C-4029-BDEB-CDA783A9E7D1}"/>
    <cellStyle name="Note 2 2 36 2 2_Volatility" xfId="20399" xr:uid="{F5851EA8-B18F-41A0-9EEC-F335E88F8E28}"/>
    <cellStyle name="Note 2 2 36 2 3" xfId="20400" xr:uid="{B15BB5B0-924C-4A98-8C15-33D79E7B145A}"/>
    <cellStyle name="Note 2 2 36 2 3 2" xfId="20401" xr:uid="{C1361C79-06AC-4E88-AA68-4B0E11E2797B}"/>
    <cellStyle name="Note 2 2 36 2 3 2 2" xfId="20402" xr:uid="{3B77F178-5078-41D2-827D-4D232B6E6CB3}"/>
    <cellStyle name="Note 2 2 36 2 3 2_Volatility" xfId="20403" xr:uid="{70E9DA77-EA6E-408F-89D5-E197FC408FFB}"/>
    <cellStyle name="Note 2 2 36 2 3 3" xfId="20404" xr:uid="{1316C678-37EB-4122-B0F9-42948AC7DE1B}"/>
    <cellStyle name="Note 2 2 36 2 3_Volatility" xfId="20405" xr:uid="{C023D0FB-C737-44ED-A5BB-7410CC267454}"/>
    <cellStyle name="Note 2 2 36 2 4" xfId="20406" xr:uid="{5C1209CF-F199-46AC-BE7A-ADB8AA462BA2}"/>
    <cellStyle name="Note 2 2 36 2 4 2" xfId="20407" xr:uid="{F4E4FBAB-D36B-4093-BCE1-60A52E8EE9E8}"/>
    <cellStyle name="Note 2 2 36 2 4_Volatility" xfId="20408" xr:uid="{0BF43EEE-02CF-468A-86A2-0E60E21A4D9C}"/>
    <cellStyle name="Note 2 2 36 2 5" xfId="20409" xr:uid="{C8959DB6-6241-4856-94AB-0D2C64BA4184}"/>
    <cellStyle name="Note 2 2 36 2_Volatility" xfId="20410" xr:uid="{83CECAB2-18F2-43F8-A549-D3AC123B8DAD}"/>
    <cellStyle name="Note 2 2 36 3" xfId="20411" xr:uid="{59AC115E-BD47-402C-9FEB-6730EE5EC166}"/>
    <cellStyle name="Note 2 2 36 3 2" xfId="20412" xr:uid="{0AAD448C-1696-41C0-B0DC-FFB3D4EB284C}"/>
    <cellStyle name="Note 2 2 36 3 2 2" xfId="20413" xr:uid="{12BF9243-55D7-46E2-8AA0-771F72B33853}"/>
    <cellStyle name="Note 2 2 36 3 2_Volatility" xfId="20414" xr:uid="{D5131048-67ED-4163-936C-E11E60FBA734}"/>
    <cellStyle name="Note 2 2 36 3 3" xfId="20415" xr:uid="{F7B9B52C-1294-413C-AB70-49406B921B3D}"/>
    <cellStyle name="Note 2 2 36 3_Volatility" xfId="20416" xr:uid="{A8D93BC1-FD76-48B2-932F-EA5D4E144918}"/>
    <cellStyle name="Note 2 2 36 4" xfId="20417" xr:uid="{B924812B-261B-46AB-B25A-D5B3F974EAA3}"/>
    <cellStyle name="Note 2 2 36 4 2" xfId="20418" xr:uid="{61BD884D-7E0E-4E1B-A663-C8F0ECA44DF8}"/>
    <cellStyle name="Note 2 2 36 4_Volatility" xfId="20419" xr:uid="{B160E497-BB78-41E2-A798-E95A4E1158D8}"/>
    <cellStyle name="Note 2 2 36 5" xfId="20420" xr:uid="{AC0AA322-6AC3-4CA4-B67A-112E7762A43D}"/>
    <cellStyle name="Note 2 2 36_Volatility" xfId="20421" xr:uid="{0F054272-0B92-4E6C-8B06-AFEFB3315802}"/>
    <cellStyle name="Note 2 2 37" xfId="20422" xr:uid="{B55FD606-2991-4F29-84F3-B35FD1CC7C91}"/>
    <cellStyle name="Note 2 2 37 2" xfId="20423" xr:uid="{031426FD-F58D-4DE6-9AD7-176F0947CD23}"/>
    <cellStyle name="Note 2 2 37 2 2" xfId="20424" xr:uid="{5FDF1E3A-1617-486A-9D9F-CC6BF4A8D420}"/>
    <cellStyle name="Note 2 2 37 2 2 2" xfId="20425" xr:uid="{A8926F66-6CEF-4892-A8F0-986AFD4AB982}"/>
    <cellStyle name="Note 2 2 37 2 2 2 2" xfId="20426" xr:uid="{01F0EC67-B01F-4890-B8D2-C3D888086688}"/>
    <cellStyle name="Note 2 2 37 2 2 2_Volatility" xfId="20427" xr:uid="{FDE8D2B4-71F4-443D-A6FF-A2109FBF2263}"/>
    <cellStyle name="Note 2 2 37 2 2 3" xfId="20428" xr:uid="{BFFB88E6-BBFC-4487-B134-B29FB74D4721}"/>
    <cellStyle name="Note 2 2 37 2 2_Volatility" xfId="20429" xr:uid="{7C6278A8-D516-46EC-B609-01F654ED2913}"/>
    <cellStyle name="Note 2 2 37 2 3" xfId="20430" xr:uid="{059599F2-07B2-4E46-85F2-E391591AC695}"/>
    <cellStyle name="Note 2 2 37 2 3 2" xfId="20431" xr:uid="{1FB12F79-C909-4043-919F-9F1DBE64C7B8}"/>
    <cellStyle name="Note 2 2 37 2 3 2 2" xfId="20432" xr:uid="{37C45416-8D5A-4F2F-9700-1B66EF46C19F}"/>
    <cellStyle name="Note 2 2 37 2 3 2_Volatility" xfId="20433" xr:uid="{E89AD541-44FF-4FC4-98A7-56A71AFF4176}"/>
    <cellStyle name="Note 2 2 37 2 3 3" xfId="20434" xr:uid="{9B224F46-E930-414A-9773-1FACD4213D54}"/>
    <cellStyle name="Note 2 2 37 2 3_Volatility" xfId="20435" xr:uid="{61F6D9CC-4421-49F8-B42C-BA57F157A8E2}"/>
    <cellStyle name="Note 2 2 37 2 4" xfId="20436" xr:uid="{576FA073-D395-4117-8E7D-74D84FFB872A}"/>
    <cellStyle name="Note 2 2 37 2 4 2" xfId="20437" xr:uid="{AA934D5D-53FF-4156-888F-1846E043EEE1}"/>
    <cellStyle name="Note 2 2 37 2 4_Volatility" xfId="20438" xr:uid="{5714A02C-20CB-4398-9696-C1EA838259F9}"/>
    <cellStyle name="Note 2 2 37 2 5" xfId="20439" xr:uid="{73F559E8-D2FA-4520-986D-5AF4164E1C46}"/>
    <cellStyle name="Note 2 2 37 2_Volatility" xfId="20440" xr:uid="{7591E583-15F2-40ED-B2A1-D83FB2F9703A}"/>
    <cellStyle name="Note 2 2 37 3" xfId="20441" xr:uid="{02466830-2F72-469A-BBAD-79AB0771B84D}"/>
    <cellStyle name="Note 2 2 37 3 2" xfId="20442" xr:uid="{B7A0BE5C-9E8D-4671-B3AE-4DFB5E51C44C}"/>
    <cellStyle name="Note 2 2 37 3 2 2" xfId="20443" xr:uid="{B2E6888C-B4E3-428D-8FE5-F74A4882B179}"/>
    <cellStyle name="Note 2 2 37 3 2_Volatility" xfId="20444" xr:uid="{F55EB853-8E4F-4633-AD0A-CC612EC1AD88}"/>
    <cellStyle name="Note 2 2 37 3 3" xfId="20445" xr:uid="{33DA63ED-F069-426F-B18C-54C70BB6A271}"/>
    <cellStyle name="Note 2 2 37 3_Volatility" xfId="20446" xr:uid="{02BB49EA-36DC-4F79-AAA8-E4690C0BF858}"/>
    <cellStyle name="Note 2 2 37 4" xfId="20447" xr:uid="{10E8B0B0-54B9-4D6F-BA39-26B2302E7297}"/>
    <cellStyle name="Note 2 2 37 4 2" xfId="20448" xr:uid="{E8DC223A-E4A4-4858-AD86-0805288AD521}"/>
    <cellStyle name="Note 2 2 37 4_Volatility" xfId="20449" xr:uid="{68F8FB6A-1FF2-4A99-A429-FE8DDA19937F}"/>
    <cellStyle name="Note 2 2 37 5" xfId="20450" xr:uid="{053A4AA8-FF3C-4009-9BE2-48B6BB9DB86E}"/>
    <cellStyle name="Note 2 2 37_Volatility" xfId="20451" xr:uid="{35F04522-495E-469C-81D6-8930274CF735}"/>
    <cellStyle name="Note 2 2 38" xfId="20452" xr:uid="{716753D3-6860-448E-B87C-0E501423A256}"/>
    <cellStyle name="Note 2 2 38 2" xfId="20453" xr:uid="{01D65352-4293-4C22-905B-06133760AAEC}"/>
    <cellStyle name="Note 2 2 38 2 2" xfId="20454" xr:uid="{A6755625-07F5-486C-AD39-4E1A006AE222}"/>
    <cellStyle name="Note 2 2 38 2 2 2" xfId="20455" xr:uid="{9EF20756-89D4-4257-943C-CB737314C0D6}"/>
    <cellStyle name="Note 2 2 38 2 2 2 2" xfId="20456" xr:uid="{5B991021-09FD-49C5-AF51-2E93776F2873}"/>
    <cellStyle name="Note 2 2 38 2 2 2_Volatility" xfId="20457" xr:uid="{9870E806-D183-429F-9F69-EB64C2321C51}"/>
    <cellStyle name="Note 2 2 38 2 2 3" xfId="20458" xr:uid="{2FC47203-BB87-48AA-90EE-03A6F7797E08}"/>
    <cellStyle name="Note 2 2 38 2 2_Volatility" xfId="20459" xr:uid="{968CD710-38F0-48DF-A23A-A82AAF8CF724}"/>
    <cellStyle name="Note 2 2 38 2 3" xfId="20460" xr:uid="{8827C73A-8CC2-4CA4-B8D3-450011269E97}"/>
    <cellStyle name="Note 2 2 38 2 3 2" xfId="20461" xr:uid="{06C7FCF3-894E-4AF1-8561-C6691F8CE635}"/>
    <cellStyle name="Note 2 2 38 2 3 2 2" xfId="20462" xr:uid="{B366D16F-0F02-4FEB-B0EE-B6725DADA2DE}"/>
    <cellStyle name="Note 2 2 38 2 3 2_Volatility" xfId="20463" xr:uid="{AD722518-654F-481D-89F9-8AE62E705EF3}"/>
    <cellStyle name="Note 2 2 38 2 3 3" xfId="20464" xr:uid="{BA4C53AC-F1FB-4BB5-835D-BE7F40866109}"/>
    <cellStyle name="Note 2 2 38 2 3_Volatility" xfId="20465" xr:uid="{26D2A8A2-B20D-46D1-88E8-275DE67F0B61}"/>
    <cellStyle name="Note 2 2 38 2 4" xfId="20466" xr:uid="{C4D6CD6E-E07E-4D4A-8CFC-976B6629C741}"/>
    <cellStyle name="Note 2 2 38 2 4 2" xfId="20467" xr:uid="{5A2D4D37-7D14-4965-A892-4D8762262A01}"/>
    <cellStyle name="Note 2 2 38 2 4_Volatility" xfId="20468" xr:uid="{B54C2E0D-F374-4D92-99C5-A80EA4F349AC}"/>
    <cellStyle name="Note 2 2 38 2 5" xfId="20469" xr:uid="{6C6AA871-4F38-4358-93C1-4C1C92BF0F9B}"/>
    <cellStyle name="Note 2 2 38 2_Volatility" xfId="20470" xr:uid="{D9061DA7-1799-401A-AE62-918A066C1B93}"/>
    <cellStyle name="Note 2 2 38 3" xfId="20471" xr:uid="{621A9B91-518E-4194-99F5-B8E5A287FA33}"/>
    <cellStyle name="Note 2 2 38 3 2" xfId="20472" xr:uid="{6D5D3A93-9BAE-4228-9A75-A08376F82B77}"/>
    <cellStyle name="Note 2 2 38 3 2 2" xfId="20473" xr:uid="{49D6CA38-7047-4D07-9166-2B464D37D0FF}"/>
    <cellStyle name="Note 2 2 38 3 2_Volatility" xfId="20474" xr:uid="{EF6B5B84-6872-4732-82FF-57A55D19EAAA}"/>
    <cellStyle name="Note 2 2 38 3 3" xfId="20475" xr:uid="{A1BD1D1C-78C5-4A0D-89D1-5C21C50A6CD3}"/>
    <cellStyle name="Note 2 2 38 3_Volatility" xfId="20476" xr:uid="{D16268A9-F41C-48F2-A99D-99722B14528B}"/>
    <cellStyle name="Note 2 2 38 4" xfId="20477" xr:uid="{FC0EFBBC-18D8-4FAA-9B94-2F3C6AEB864A}"/>
    <cellStyle name="Note 2 2 38 4 2" xfId="20478" xr:uid="{32605D9D-EE79-42A5-87AC-380F5572E4B2}"/>
    <cellStyle name="Note 2 2 38 4_Volatility" xfId="20479" xr:uid="{FAC6F703-F1B2-450C-98BF-D2B9C833D1C1}"/>
    <cellStyle name="Note 2 2 38 5" xfId="20480" xr:uid="{982D8E5E-B392-4C30-B77B-2D8A82FF0A6D}"/>
    <cellStyle name="Note 2 2 38_Volatility" xfId="20481" xr:uid="{B80EDBB7-4898-4840-996B-A8164C26C25E}"/>
    <cellStyle name="Note 2 2 39" xfId="20482" xr:uid="{380FEB77-18E2-44A9-A732-8DC79FE7C960}"/>
    <cellStyle name="Note 2 2 39 2" xfId="20483" xr:uid="{82E99579-435D-47CE-8465-0AA64B6571F3}"/>
    <cellStyle name="Note 2 2 39 2 2" xfId="20484" xr:uid="{6666E492-B077-439A-A29F-3712BEBE058D}"/>
    <cellStyle name="Note 2 2 39 2 2 2" xfId="20485" xr:uid="{D33DC826-6CE4-4D79-ACF7-29034DE23837}"/>
    <cellStyle name="Note 2 2 39 2 2 2 2" xfId="20486" xr:uid="{FC2F41E6-D041-4982-820A-0C014049E5DE}"/>
    <cellStyle name="Note 2 2 39 2 2 2_Volatility" xfId="20487" xr:uid="{D31E61C9-0644-4C3A-8FCC-97C9F42A1D99}"/>
    <cellStyle name="Note 2 2 39 2 2 3" xfId="20488" xr:uid="{4E285C1D-EDC1-4DCE-AC42-A9E20A64FEA3}"/>
    <cellStyle name="Note 2 2 39 2 2_Volatility" xfId="20489" xr:uid="{FAE1B685-3226-4ADC-BF95-095377904285}"/>
    <cellStyle name="Note 2 2 39 2 3" xfId="20490" xr:uid="{1317711C-0D3A-40E4-BDA4-855A38DE94B0}"/>
    <cellStyle name="Note 2 2 39 2 3 2" xfId="20491" xr:uid="{677037ED-0FAC-4DF1-8BDC-4F62411CB9F1}"/>
    <cellStyle name="Note 2 2 39 2 3 2 2" xfId="20492" xr:uid="{0FA4AE24-678F-4F0F-85CB-E89E0C657967}"/>
    <cellStyle name="Note 2 2 39 2 3 2_Volatility" xfId="20493" xr:uid="{4FA87F0C-9D58-4577-9A37-EF60BC82579E}"/>
    <cellStyle name="Note 2 2 39 2 3 3" xfId="20494" xr:uid="{2CBAFE01-18A8-4DB6-AA98-C6712BEEAFAF}"/>
    <cellStyle name="Note 2 2 39 2 3_Volatility" xfId="20495" xr:uid="{F1A63AC7-B34E-49BD-B428-432D61C5C2F6}"/>
    <cellStyle name="Note 2 2 39 2 4" xfId="20496" xr:uid="{D8569D87-0933-4353-9F63-38F1DC562DF3}"/>
    <cellStyle name="Note 2 2 39 2 4 2" xfId="20497" xr:uid="{CEC94514-9972-424C-9BDC-5AB6A51FD224}"/>
    <cellStyle name="Note 2 2 39 2 4_Volatility" xfId="20498" xr:uid="{D6D20241-D161-44CC-A250-903A6A1BF447}"/>
    <cellStyle name="Note 2 2 39 2 5" xfId="20499" xr:uid="{28A5FBE2-A5B9-4EB6-95F9-F56D922ABEB2}"/>
    <cellStyle name="Note 2 2 39 2_Volatility" xfId="20500" xr:uid="{DC8E4783-55BB-4705-91FF-353750868EDA}"/>
    <cellStyle name="Note 2 2 39 3" xfId="20501" xr:uid="{5D155BA4-0531-4412-AA3C-40332C357C55}"/>
    <cellStyle name="Note 2 2 39 3 2" xfId="20502" xr:uid="{DCF6B350-5711-42B3-BB47-2EF7C4DF2943}"/>
    <cellStyle name="Note 2 2 39 3 2 2" xfId="20503" xr:uid="{E414670A-EA04-48B7-8FD5-069B47229361}"/>
    <cellStyle name="Note 2 2 39 3 2_Volatility" xfId="20504" xr:uid="{3F257D75-587E-4C95-8D4E-282302E87ABB}"/>
    <cellStyle name="Note 2 2 39 3 3" xfId="20505" xr:uid="{2D365FA5-2D38-47C7-8CF7-310A1D5DBB62}"/>
    <cellStyle name="Note 2 2 39 3_Volatility" xfId="20506" xr:uid="{B5756659-E751-45E6-9572-22A46C61D0CA}"/>
    <cellStyle name="Note 2 2 39 4" xfId="20507" xr:uid="{57C42059-7781-45BA-804A-40B881D2C6FE}"/>
    <cellStyle name="Note 2 2 39 4 2" xfId="20508" xr:uid="{E04A7FF3-4F2B-4145-B206-D43959C01763}"/>
    <cellStyle name="Note 2 2 39 4_Volatility" xfId="20509" xr:uid="{029FAD07-44DF-46FF-ACA0-9EF096CFA0C6}"/>
    <cellStyle name="Note 2 2 39 5" xfId="20510" xr:uid="{67F9C93A-ACFD-42F2-8DEC-1E8506995B7A}"/>
    <cellStyle name="Note 2 2 39_Volatility" xfId="20511" xr:uid="{C4DD13EC-0138-4C53-B0F7-2B07C80BE8BA}"/>
    <cellStyle name="Note 2 2 4" xfId="20512" xr:uid="{9A5F7AEB-E446-4D80-8699-FF4F0FF2B63C}"/>
    <cellStyle name="Note 2 2 4 2" xfId="20513" xr:uid="{F3CE8A34-129A-47FA-9EAB-9054A931F319}"/>
    <cellStyle name="Note 2 2 4 2 2" xfId="20514" xr:uid="{61CBE64C-98E6-4318-8B42-2AD5A96C21DB}"/>
    <cellStyle name="Note 2 2 4 2 2 2" xfId="20515" xr:uid="{B38423EA-5967-49BA-B888-2BFACC41D0A9}"/>
    <cellStyle name="Note 2 2 4 2 2 2 2" xfId="20516" xr:uid="{6C026628-CFE4-4C3C-99A5-0076925D5664}"/>
    <cellStyle name="Note 2 2 4 2 2 2 3" xfId="20517" xr:uid="{BE827A25-1E22-44E1-B161-569C6432487D}"/>
    <cellStyle name="Note 2 2 4 2 2 2 4" xfId="20518" xr:uid="{1956E0B1-1C2B-459C-B40F-1B22E63A69F9}"/>
    <cellStyle name="Note 2 2 4 2 2 2_Volatility" xfId="20519" xr:uid="{ED7F67A8-DF46-4EAB-BB32-0F21565FFFF5}"/>
    <cellStyle name="Note 2 2 4 2 2 3" xfId="20520" xr:uid="{D13EFC3D-0C79-420B-BFA9-4A5E9A4C466D}"/>
    <cellStyle name="Note 2 2 4 2 2 4" xfId="20521" xr:uid="{A7E2CB57-B5E6-4725-A091-3EBC91099494}"/>
    <cellStyle name="Note 2 2 4 2 2 5" xfId="20522" xr:uid="{538F10BF-21CD-4C3B-AF42-1BDB0AB5D193}"/>
    <cellStyle name="Note 2 2 4 2 2_Volatility" xfId="20523" xr:uid="{D23F9D7A-94E6-4890-895B-88A5669B2976}"/>
    <cellStyle name="Note 2 2 4 2 3" xfId="20524" xr:uid="{A3F01D36-E37E-4FA8-9948-475F671BE330}"/>
    <cellStyle name="Note 2 2 4 2 3 2" xfId="20525" xr:uid="{3CAF90F9-9B74-4FE0-8D2E-DC182FA1AE86}"/>
    <cellStyle name="Note 2 2 4 2 3 2 2" xfId="20526" xr:uid="{FD566983-A5FE-44FF-A950-3738ED1BD748}"/>
    <cellStyle name="Note 2 2 4 2 3 2_Volatility" xfId="20527" xr:uid="{58ABB011-860F-4087-A196-9230904B4369}"/>
    <cellStyle name="Note 2 2 4 2 3 3" xfId="20528" xr:uid="{07589341-9A6B-408B-99D7-41E183FABFCB}"/>
    <cellStyle name="Note 2 2 4 2 3 4" xfId="20529" xr:uid="{2B836323-2AFD-473C-A32E-A63FB4B108E8}"/>
    <cellStyle name="Note 2 2 4 2 3 5" xfId="20530" xr:uid="{9A3464FF-FD09-4D3D-A0AA-6DBE87266027}"/>
    <cellStyle name="Note 2 2 4 2 3_Volatility" xfId="20531" xr:uid="{289EF8C9-5CC5-41EA-909A-B5A4B995F98B}"/>
    <cellStyle name="Note 2 2 4 2 4" xfId="20532" xr:uid="{BC64462F-EEB4-43D5-AB68-AA918447ACAE}"/>
    <cellStyle name="Note 2 2 4 2 4 2" xfId="20533" xr:uid="{344B15EF-28B5-4A81-B637-4544226AFDF0}"/>
    <cellStyle name="Note 2 2 4 2 4_Volatility" xfId="20534" xr:uid="{B3235FB2-E8D6-4BB6-AD96-22A7DA1B472E}"/>
    <cellStyle name="Note 2 2 4 2 5" xfId="20535" xr:uid="{BAF0982D-0AFD-49BF-8912-B62A2D292301}"/>
    <cellStyle name="Note 2 2 4 2 6" xfId="20536" xr:uid="{D418E602-E32E-4CAE-BF96-7BFECC9C5671}"/>
    <cellStyle name="Note 2 2 4 2 7" xfId="20537" xr:uid="{7048327E-904E-43E4-A190-F3EC5382479C}"/>
    <cellStyle name="Note 2 2 4 2_Volatility" xfId="20538" xr:uid="{12FD1A3F-3C0E-4276-93D1-F2C7D1213343}"/>
    <cellStyle name="Note 2 2 4 3" xfId="20539" xr:uid="{DBB890B6-E752-41E5-AED2-281E69A88346}"/>
    <cellStyle name="Note 2 2 4 3 2" xfId="20540" xr:uid="{4654E79C-1157-4959-83C6-897BD893E5C8}"/>
    <cellStyle name="Note 2 2 4 3 2 2" xfId="20541" xr:uid="{1AE11218-19A4-47BB-ABC3-CB9C5489069C}"/>
    <cellStyle name="Note 2 2 4 3 2 3" xfId="20542" xr:uid="{7C112276-7C8F-4637-9B55-FFF3888A371D}"/>
    <cellStyle name="Note 2 2 4 3 2 4" xfId="20543" xr:uid="{7409F746-6D67-4866-A5EF-59AC2F10AFDA}"/>
    <cellStyle name="Note 2 2 4 3 2_Volatility" xfId="20544" xr:uid="{3CC40FE2-BF43-4B2A-857D-BEC23DDCD998}"/>
    <cellStyle name="Note 2 2 4 3 3" xfId="20545" xr:uid="{E5F21821-12F6-4317-AC9A-145D171C2DC0}"/>
    <cellStyle name="Note 2 2 4 3 4" xfId="20546" xr:uid="{E6FEFAEE-D679-44C9-80D1-8B81DC1BEF16}"/>
    <cellStyle name="Note 2 2 4 3 5" xfId="20547" xr:uid="{21658B2F-CD2B-4107-8477-06FDB5180425}"/>
    <cellStyle name="Note 2 2 4 3_Volatility" xfId="20548" xr:uid="{83CB72A5-0353-4D47-8DE4-C479025C49AB}"/>
    <cellStyle name="Note 2 2 4 4" xfId="20549" xr:uid="{CAEB247A-6C09-4EBB-BC3E-357A50B7084B}"/>
    <cellStyle name="Note 2 2 4 4 2" xfId="20550" xr:uid="{4302CA74-E7C1-4167-8B8A-6814B62F966D}"/>
    <cellStyle name="Note 2 2 4 4 3" xfId="20551" xr:uid="{7A88BC45-9376-4CA9-BC8F-F1B185990FB6}"/>
    <cellStyle name="Note 2 2 4 4 4" xfId="20552" xr:uid="{8A9164A4-936E-4990-8D3D-07828A3D57E4}"/>
    <cellStyle name="Note 2 2 4 4_Volatility" xfId="20553" xr:uid="{76D2E96E-CFFA-4433-8C34-F27BD7DD255F}"/>
    <cellStyle name="Note 2 2 4 5" xfId="20554" xr:uid="{83EDCDDF-8350-4183-BA0D-CCDEBCFA02FB}"/>
    <cellStyle name="Note 2 2 4 6" xfId="20555" xr:uid="{41E88610-EBF9-409F-8430-773270D20A4D}"/>
    <cellStyle name="Note 2 2 4 7" xfId="20556" xr:uid="{0EE797C6-0302-4910-9DE4-BDA5DF75C5F7}"/>
    <cellStyle name="Note 2 2 4_Volatility" xfId="20557" xr:uid="{7E2382FA-3F24-4191-B94A-4035211BF6F8}"/>
    <cellStyle name="Note 2 2 40" xfId="20558" xr:uid="{BB0B9EE9-BE44-497A-9198-B9EEA4A6C154}"/>
    <cellStyle name="Note 2 2 40 2" xfId="20559" xr:uid="{94F5D40B-F4E6-4CF1-88AB-023EBDF113D7}"/>
    <cellStyle name="Note 2 2 40 2 2" xfId="20560" xr:uid="{45A19148-8475-4333-AF8C-20CAD2FB64A4}"/>
    <cellStyle name="Note 2 2 40 2 2 2" xfId="20561" xr:uid="{08277773-1FCE-405F-8C2D-6360AEE98112}"/>
    <cellStyle name="Note 2 2 40 2 2 2 2" xfId="20562" xr:uid="{10B89EA1-92E9-430B-8CA1-E340C49317F9}"/>
    <cellStyle name="Note 2 2 40 2 2 2_Volatility" xfId="20563" xr:uid="{227E104D-8F87-4284-9D4E-DD0F3176DB5F}"/>
    <cellStyle name="Note 2 2 40 2 2 3" xfId="20564" xr:uid="{D393D09B-4180-4E28-87EE-693049140179}"/>
    <cellStyle name="Note 2 2 40 2 2_Volatility" xfId="20565" xr:uid="{B33335B3-9BA2-47EB-8B47-AFF51B0387AF}"/>
    <cellStyle name="Note 2 2 40 2 3" xfId="20566" xr:uid="{6E82D8BA-573D-419D-95C1-2137C4A4848D}"/>
    <cellStyle name="Note 2 2 40 2 3 2" xfId="20567" xr:uid="{2CC27537-4862-4BD7-98C0-9A00BC11CFAC}"/>
    <cellStyle name="Note 2 2 40 2 3 2 2" xfId="20568" xr:uid="{8B690B24-BF7E-49AA-B0D3-B7164B9118F4}"/>
    <cellStyle name="Note 2 2 40 2 3 2_Volatility" xfId="20569" xr:uid="{45EBD5CE-7761-433C-B153-8F7B9380E878}"/>
    <cellStyle name="Note 2 2 40 2 3 3" xfId="20570" xr:uid="{AD6208D3-E005-4E3F-90E5-2A74773252F6}"/>
    <cellStyle name="Note 2 2 40 2 3_Volatility" xfId="20571" xr:uid="{C50EAC2D-DC80-4FCF-AE71-C39719E47E79}"/>
    <cellStyle name="Note 2 2 40 2 4" xfId="20572" xr:uid="{1B9D74B8-FBBE-406D-83AF-4749FC95AE71}"/>
    <cellStyle name="Note 2 2 40 2 4 2" xfId="20573" xr:uid="{A1EDDEF0-651F-4CA1-AC8D-74477DFFB944}"/>
    <cellStyle name="Note 2 2 40 2 4_Volatility" xfId="20574" xr:uid="{C7553D5A-C466-42D3-89ED-40C29B44235B}"/>
    <cellStyle name="Note 2 2 40 2 5" xfId="20575" xr:uid="{65E1C6C9-402D-49A2-A28C-FC14E53F7477}"/>
    <cellStyle name="Note 2 2 40 2_Volatility" xfId="20576" xr:uid="{5F6431CE-05A3-44EA-8B1D-A1C36EC92E43}"/>
    <cellStyle name="Note 2 2 40 3" xfId="20577" xr:uid="{F43F78E7-0096-49E5-AE73-295C92A3AB17}"/>
    <cellStyle name="Note 2 2 40 3 2" xfId="20578" xr:uid="{6AA2B36C-1963-457C-9F90-46562C9342EF}"/>
    <cellStyle name="Note 2 2 40 3 2 2" xfId="20579" xr:uid="{FC263526-89E4-424E-A5B8-B587647DD4B3}"/>
    <cellStyle name="Note 2 2 40 3 2_Volatility" xfId="20580" xr:uid="{9D3FF27C-2876-4755-92D3-76C044A1812A}"/>
    <cellStyle name="Note 2 2 40 3 3" xfId="20581" xr:uid="{16C92AA7-E919-43E5-9C43-DACC3B9A0C0B}"/>
    <cellStyle name="Note 2 2 40 3_Volatility" xfId="20582" xr:uid="{92D0E08B-255D-4575-A457-A575B8B38C2A}"/>
    <cellStyle name="Note 2 2 40 4" xfId="20583" xr:uid="{3F64E823-C4E0-4B59-B76F-F6F8F711D79C}"/>
    <cellStyle name="Note 2 2 40 4 2" xfId="20584" xr:uid="{063D7DFA-D114-459F-83C2-5BCDB2E5EF3B}"/>
    <cellStyle name="Note 2 2 40 4_Volatility" xfId="20585" xr:uid="{921B50C7-1AAC-40DD-8890-12AF9FCF331E}"/>
    <cellStyle name="Note 2 2 40 5" xfId="20586" xr:uid="{EB001AAC-D2D2-4F38-BACA-AE61BC947DF1}"/>
    <cellStyle name="Note 2 2 40_Volatility" xfId="20587" xr:uid="{6A2F9104-219B-488B-964A-6ACD0CCDDEB5}"/>
    <cellStyle name="Note 2 2 41" xfId="20588" xr:uid="{E09CE751-0C20-45B2-9367-C929D5C8BA66}"/>
    <cellStyle name="Note 2 2 41 2" xfId="20589" xr:uid="{A8E3900A-34FD-4AB0-A474-636577F7D39F}"/>
    <cellStyle name="Note 2 2 41 2 2" xfId="20590" xr:uid="{D1364B4C-C9AB-46DF-B92E-E1A870E1D6B6}"/>
    <cellStyle name="Note 2 2 41 2 2 2" xfId="20591" xr:uid="{1FE3FAE0-1BDF-4F0E-A3E8-D0673B510133}"/>
    <cellStyle name="Note 2 2 41 2 2 2 2" xfId="20592" xr:uid="{DF15F38E-696B-41BB-9889-C486DF30E881}"/>
    <cellStyle name="Note 2 2 41 2 2 2_Volatility" xfId="20593" xr:uid="{ABBC6AA8-73DC-4967-B59C-9B3009BE1335}"/>
    <cellStyle name="Note 2 2 41 2 2 3" xfId="20594" xr:uid="{D0B3C2E9-3018-474D-BF83-119C45475402}"/>
    <cellStyle name="Note 2 2 41 2 2_Volatility" xfId="20595" xr:uid="{C3DCEEF0-492A-4785-BB22-E395204D4C7F}"/>
    <cellStyle name="Note 2 2 41 2 3" xfId="20596" xr:uid="{B91C4EDC-80BB-41D2-ADE1-9943BDFCEFF6}"/>
    <cellStyle name="Note 2 2 41 2 3 2" xfId="20597" xr:uid="{0CD6AE57-64E7-401C-B03F-6F527D9328DD}"/>
    <cellStyle name="Note 2 2 41 2 3 2 2" xfId="20598" xr:uid="{ADA4378C-1D6D-4103-A55B-E18FF5D08A3B}"/>
    <cellStyle name="Note 2 2 41 2 3 2_Volatility" xfId="20599" xr:uid="{472A0A27-7D5B-4D9E-86FB-CFB90DA99BF5}"/>
    <cellStyle name="Note 2 2 41 2 3 3" xfId="20600" xr:uid="{5CC0CE12-D543-43DB-AD30-789C8917CB5D}"/>
    <cellStyle name="Note 2 2 41 2 3_Volatility" xfId="20601" xr:uid="{521C520E-3E05-4DEA-9991-CDF721DF1888}"/>
    <cellStyle name="Note 2 2 41 2 4" xfId="20602" xr:uid="{7B5D97FF-6EAA-4332-A379-5B5EC7FA5E79}"/>
    <cellStyle name="Note 2 2 41 2 4 2" xfId="20603" xr:uid="{E0D6EED5-CA54-4DE4-A2DB-C5662045AB46}"/>
    <cellStyle name="Note 2 2 41 2 4_Volatility" xfId="20604" xr:uid="{E0E3A04B-E3F2-492D-A120-71165099510D}"/>
    <cellStyle name="Note 2 2 41 2 5" xfId="20605" xr:uid="{7AFFC98B-DD9D-4A15-A338-7804BFA2D8D8}"/>
    <cellStyle name="Note 2 2 41 2_Volatility" xfId="20606" xr:uid="{539FC791-BEE4-4AD5-B58A-B069495691B5}"/>
    <cellStyle name="Note 2 2 41 3" xfId="20607" xr:uid="{006C3C70-0391-4FA6-B1B1-49AB0882E6E3}"/>
    <cellStyle name="Note 2 2 41 3 2" xfId="20608" xr:uid="{04F41351-13A4-48BE-95F4-3F1E201F96EF}"/>
    <cellStyle name="Note 2 2 41 3 2 2" xfId="20609" xr:uid="{E50733B2-874C-4507-8641-CCE4987DE34E}"/>
    <cellStyle name="Note 2 2 41 3 2_Volatility" xfId="20610" xr:uid="{C70F636B-0C11-4494-85E8-CC93D135F6D6}"/>
    <cellStyle name="Note 2 2 41 3 3" xfId="20611" xr:uid="{D9A23304-4871-4A84-98F2-EFC9FCC2EC11}"/>
    <cellStyle name="Note 2 2 41 3_Volatility" xfId="20612" xr:uid="{7756DADD-C456-499C-85E8-4DDC5DE7342A}"/>
    <cellStyle name="Note 2 2 41 4" xfId="20613" xr:uid="{8490A66A-3249-4715-A0F9-E22EAEBB33D7}"/>
    <cellStyle name="Note 2 2 41 4 2" xfId="20614" xr:uid="{BCD2EB68-7D25-4D9E-80D1-FBBDB9D631ED}"/>
    <cellStyle name="Note 2 2 41 4_Volatility" xfId="20615" xr:uid="{C8BE67DB-2C71-4E9C-AE97-C7D67DAE9625}"/>
    <cellStyle name="Note 2 2 41 5" xfId="20616" xr:uid="{03D3A23A-1E84-4B66-87A8-2411C867C5CA}"/>
    <cellStyle name="Note 2 2 41_Volatility" xfId="20617" xr:uid="{E1B87955-A47D-4862-89E7-003146DB5CDC}"/>
    <cellStyle name="Note 2 2 42" xfId="20618" xr:uid="{A7A317E2-147C-4975-92CE-1BCE4F63F7AE}"/>
    <cellStyle name="Note 2 2 42 2" xfId="20619" xr:uid="{A55DB6C9-3DE0-471E-85BC-01ACDD1AAB47}"/>
    <cellStyle name="Note 2 2 42 2 2" xfId="20620" xr:uid="{AFFC7DDF-560F-498A-B2C6-EB1642E83F02}"/>
    <cellStyle name="Note 2 2 42 2 2 2" xfId="20621" xr:uid="{FE40DE8E-E562-4C18-8173-7A36726F3ECC}"/>
    <cellStyle name="Note 2 2 42 2 2 2 2" xfId="20622" xr:uid="{1118FF0B-8C51-46CD-8812-6E53AAF6C3E0}"/>
    <cellStyle name="Note 2 2 42 2 2 2_Volatility" xfId="20623" xr:uid="{D6CA2268-17D9-40B4-8B44-DBC8EA1C5CF5}"/>
    <cellStyle name="Note 2 2 42 2 2 3" xfId="20624" xr:uid="{7063BC70-B118-4CB2-BCB4-FE03F823C511}"/>
    <cellStyle name="Note 2 2 42 2 2_Volatility" xfId="20625" xr:uid="{7EBA1666-E244-4FEB-9B31-B1FCCDA10BD7}"/>
    <cellStyle name="Note 2 2 42 2 3" xfId="20626" xr:uid="{929C84C5-6CF5-4D59-ACA3-EB8DF552FE3A}"/>
    <cellStyle name="Note 2 2 42 2 3 2" xfId="20627" xr:uid="{B28878A2-6A85-476D-A4B4-B164891EF860}"/>
    <cellStyle name="Note 2 2 42 2 3 2 2" xfId="20628" xr:uid="{BC6389E5-1A5A-4034-8574-E775781646BE}"/>
    <cellStyle name="Note 2 2 42 2 3 2_Volatility" xfId="20629" xr:uid="{AAD6548E-7FD5-4221-B87B-B62CD398C4D8}"/>
    <cellStyle name="Note 2 2 42 2 3 3" xfId="20630" xr:uid="{47D996F9-DC44-42B7-943C-8B85552182A7}"/>
    <cellStyle name="Note 2 2 42 2 3_Volatility" xfId="20631" xr:uid="{5866DEAA-A3D2-4156-93DA-78DA7FBB9CD1}"/>
    <cellStyle name="Note 2 2 42 2 4" xfId="20632" xr:uid="{B217A1CD-E3EF-4BF3-9719-FFD8CBC2BBA0}"/>
    <cellStyle name="Note 2 2 42 2 4 2" xfId="20633" xr:uid="{CD30C2FC-0396-4AED-9C74-0673E505D7E9}"/>
    <cellStyle name="Note 2 2 42 2 4_Volatility" xfId="20634" xr:uid="{9375AA51-5D19-4774-BC56-B62A9D478E94}"/>
    <cellStyle name="Note 2 2 42 2 5" xfId="20635" xr:uid="{739CD0A0-9C7C-4EBC-A833-79CA64ED1882}"/>
    <cellStyle name="Note 2 2 42 2_Volatility" xfId="20636" xr:uid="{A236788D-6C09-4781-A890-B048C84767A9}"/>
    <cellStyle name="Note 2 2 42 3" xfId="20637" xr:uid="{95A13078-9CD9-414C-B17A-D5CFBDA3D3BA}"/>
    <cellStyle name="Note 2 2 42 3 2" xfId="20638" xr:uid="{F5ED3E54-65B0-49AB-ACB2-4EDF02D0BB83}"/>
    <cellStyle name="Note 2 2 42 3 2 2" xfId="20639" xr:uid="{43A6BF41-7261-43FA-BA48-BC14BC77762B}"/>
    <cellStyle name="Note 2 2 42 3 2_Volatility" xfId="20640" xr:uid="{BADADA48-5810-473A-AF47-15FB314B925E}"/>
    <cellStyle name="Note 2 2 42 3 3" xfId="20641" xr:uid="{7C58AFE3-46A9-4156-B914-C19A73446D29}"/>
    <cellStyle name="Note 2 2 42 3_Volatility" xfId="20642" xr:uid="{1A2C8902-C552-4EA8-A229-8915898426B5}"/>
    <cellStyle name="Note 2 2 42 4" xfId="20643" xr:uid="{493E55D1-ABAE-4D67-B7E6-6295A0022919}"/>
    <cellStyle name="Note 2 2 42 4 2" xfId="20644" xr:uid="{9D9A9474-C90F-47BB-A027-0E8C821AD254}"/>
    <cellStyle name="Note 2 2 42 4_Volatility" xfId="20645" xr:uid="{AFAB64AF-7540-435A-B639-8C10A9AC9AD8}"/>
    <cellStyle name="Note 2 2 42 5" xfId="20646" xr:uid="{F1421F34-9D35-4F4F-978F-A5CFE62A247D}"/>
    <cellStyle name="Note 2 2 42_Volatility" xfId="20647" xr:uid="{E2466036-933E-4001-B1AB-BD8FEAFC150B}"/>
    <cellStyle name="Note 2 2 43" xfId="20648" xr:uid="{89B8F80A-C947-485D-9325-9798801E4557}"/>
    <cellStyle name="Note 2 2 43 2" xfId="20649" xr:uid="{2A876C31-58E3-40FA-A207-70045775D278}"/>
    <cellStyle name="Note 2 2 43 2 2" xfId="20650" xr:uid="{BA6D8B6D-947B-4E1A-8109-32893B9F0C09}"/>
    <cellStyle name="Note 2 2 43 2 2 2" xfId="20651" xr:uid="{EA0F290D-043C-41B7-947E-C29EDE8409AB}"/>
    <cellStyle name="Note 2 2 43 2 2 2 2" xfId="20652" xr:uid="{9104AAAF-B874-473F-B982-B5F7237EA813}"/>
    <cellStyle name="Note 2 2 43 2 2 2_Volatility" xfId="20653" xr:uid="{E9893954-2AD6-4EBC-897B-2871B0F8042E}"/>
    <cellStyle name="Note 2 2 43 2 2 3" xfId="20654" xr:uid="{268847AE-63C5-4C8E-BDA6-745B45850A8F}"/>
    <cellStyle name="Note 2 2 43 2 2_Volatility" xfId="20655" xr:uid="{C3F9BFB1-999F-4939-9B50-BD16FF0142A4}"/>
    <cellStyle name="Note 2 2 43 2 3" xfId="20656" xr:uid="{348C0A65-3269-4E76-8D1E-2AF8F2B7815E}"/>
    <cellStyle name="Note 2 2 43 2 3 2" xfId="20657" xr:uid="{5FA1A7C3-D9E1-4AB3-9548-97080E615168}"/>
    <cellStyle name="Note 2 2 43 2 3 2 2" xfId="20658" xr:uid="{6727430E-1B69-40A5-8581-E2E73D462DD5}"/>
    <cellStyle name="Note 2 2 43 2 3 2_Volatility" xfId="20659" xr:uid="{D2416514-69EF-41DB-88A5-3CA9022BE261}"/>
    <cellStyle name="Note 2 2 43 2 3 3" xfId="20660" xr:uid="{B00FF0AD-E83B-4CD1-98A4-9D92F7E33FED}"/>
    <cellStyle name="Note 2 2 43 2 3_Volatility" xfId="20661" xr:uid="{5C6B1AED-42B6-4BEE-B8CB-21161884F70D}"/>
    <cellStyle name="Note 2 2 43 2 4" xfId="20662" xr:uid="{101BBD82-C4D2-400A-BFA4-6A58FC9E5DF7}"/>
    <cellStyle name="Note 2 2 43 2 4 2" xfId="20663" xr:uid="{0D5F0C5C-6A9A-44A6-87D2-23FF6670A073}"/>
    <cellStyle name="Note 2 2 43 2 4_Volatility" xfId="20664" xr:uid="{36ED1692-CD83-435F-9674-044150845ABF}"/>
    <cellStyle name="Note 2 2 43 2 5" xfId="20665" xr:uid="{EA00F448-AFDA-4F50-9ED6-D3901E871788}"/>
    <cellStyle name="Note 2 2 43 2_Volatility" xfId="20666" xr:uid="{7979058F-FBF9-45A9-881E-E4C34E4718ED}"/>
    <cellStyle name="Note 2 2 43 3" xfId="20667" xr:uid="{6E267F03-0D3E-4176-A707-2747AB0E5726}"/>
    <cellStyle name="Note 2 2 43 3 2" xfId="20668" xr:uid="{DF4ABA65-A304-479E-A8A2-5C6DC6953723}"/>
    <cellStyle name="Note 2 2 43 3 2 2" xfId="20669" xr:uid="{495D68DC-6237-46D6-9CA9-683730929336}"/>
    <cellStyle name="Note 2 2 43 3 2_Volatility" xfId="20670" xr:uid="{91B6DAE7-954D-4CD8-8BC7-962690EC0D69}"/>
    <cellStyle name="Note 2 2 43 3 3" xfId="20671" xr:uid="{09911DBE-57C6-4372-AB81-96AEC61DCF5A}"/>
    <cellStyle name="Note 2 2 43 3_Volatility" xfId="20672" xr:uid="{F40CBF4D-FB7F-4C31-9C26-810CE1F88339}"/>
    <cellStyle name="Note 2 2 43 4" xfId="20673" xr:uid="{E0EA1CCC-0D36-4487-863F-68A37B724E3F}"/>
    <cellStyle name="Note 2 2 43 4 2" xfId="20674" xr:uid="{FE4CE16D-07B4-449B-AA21-46F960974C58}"/>
    <cellStyle name="Note 2 2 43 4_Volatility" xfId="20675" xr:uid="{06954F76-E941-4206-980B-B2F73874FB5F}"/>
    <cellStyle name="Note 2 2 43 5" xfId="20676" xr:uid="{3F794354-F157-4162-B9D9-9A712663A3F1}"/>
    <cellStyle name="Note 2 2 43_Volatility" xfId="20677" xr:uid="{F885AE28-BA09-4712-BC29-B689AC824260}"/>
    <cellStyle name="Note 2 2 44" xfId="20678" xr:uid="{3C6C6AE3-9E23-472B-9EEE-7E68C51F604D}"/>
    <cellStyle name="Note 2 2 44 2" xfId="20679" xr:uid="{F6B62547-2870-4EE2-928C-6267F80DA676}"/>
    <cellStyle name="Note 2 2 44 2 2" xfId="20680" xr:uid="{88025444-4EBE-474B-8B46-60798E1B5411}"/>
    <cellStyle name="Note 2 2 44 2 2 2" xfId="20681" xr:uid="{C30243BF-3767-4FDB-B7F0-C0F888D4454E}"/>
    <cellStyle name="Note 2 2 44 2 2 2 2" xfId="20682" xr:uid="{0F519D1D-D419-4987-BF1A-6955E11ADF7E}"/>
    <cellStyle name="Note 2 2 44 2 2 2_Volatility" xfId="20683" xr:uid="{C45F3C31-F842-4683-9CE7-43D4DC5B8F68}"/>
    <cellStyle name="Note 2 2 44 2 2 3" xfId="20684" xr:uid="{F509F30C-FADF-4B22-881F-4D829DC9F1F6}"/>
    <cellStyle name="Note 2 2 44 2 2_Volatility" xfId="20685" xr:uid="{06B8677C-E586-44A1-A87A-D3F9554B96C5}"/>
    <cellStyle name="Note 2 2 44 2 3" xfId="20686" xr:uid="{7022C42B-69DF-4936-8A9C-FF320205EA1F}"/>
    <cellStyle name="Note 2 2 44 2 3 2" xfId="20687" xr:uid="{755B7B1C-54D7-4887-AA79-0D63181A1E3E}"/>
    <cellStyle name="Note 2 2 44 2 3 2 2" xfId="20688" xr:uid="{62A245B2-15CB-415E-A720-A97795B65D77}"/>
    <cellStyle name="Note 2 2 44 2 3 2_Volatility" xfId="20689" xr:uid="{B48238C5-6250-4BB2-AE89-D85049CD7606}"/>
    <cellStyle name="Note 2 2 44 2 3 3" xfId="20690" xr:uid="{62B190FA-ADD0-410C-BEE2-B68DC95140C6}"/>
    <cellStyle name="Note 2 2 44 2 3_Volatility" xfId="20691" xr:uid="{1CDB9AEA-7C69-44C9-9C37-71E01373961F}"/>
    <cellStyle name="Note 2 2 44 2 4" xfId="20692" xr:uid="{5EE7F54B-0A42-47AC-A62E-48B4BCE49FF6}"/>
    <cellStyle name="Note 2 2 44 2 4 2" xfId="20693" xr:uid="{549B39FD-6720-4ED8-BAB3-486F94E614EA}"/>
    <cellStyle name="Note 2 2 44 2 4_Volatility" xfId="20694" xr:uid="{867D33C4-F3B1-414C-B4E8-8336A0E0CAC7}"/>
    <cellStyle name="Note 2 2 44 2 5" xfId="20695" xr:uid="{9D3A0A77-1A2E-45DD-9E4A-FE0EED517082}"/>
    <cellStyle name="Note 2 2 44 2_Volatility" xfId="20696" xr:uid="{259F60F4-E7A7-4AC2-9DAC-7840173798C3}"/>
    <cellStyle name="Note 2 2 44 3" xfId="20697" xr:uid="{FE6E7A9B-3005-4454-9063-F4A145DAC2E5}"/>
    <cellStyle name="Note 2 2 44 3 2" xfId="20698" xr:uid="{C85382B3-264B-4C91-87CC-587B87CA063A}"/>
    <cellStyle name="Note 2 2 44 3 2 2" xfId="20699" xr:uid="{9B62534D-1361-4CA1-AAB2-CBCB532856D3}"/>
    <cellStyle name="Note 2 2 44 3 2_Volatility" xfId="20700" xr:uid="{3DE9B563-0DD1-452E-895B-D48E0CFC7B3A}"/>
    <cellStyle name="Note 2 2 44 3 3" xfId="20701" xr:uid="{CDD71079-AE37-42EE-9B18-3FF459F641ED}"/>
    <cellStyle name="Note 2 2 44 3_Volatility" xfId="20702" xr:uid="{5E3DF164-C01A-4DB9-9E87-EB71D5A091CD}"/>
    <cellStyle name="Note 2 2 44 4" xfId="20703" xr:uid="{E8E85F1F-49D7-4B26-A7F4-2AA421C67C87}"/>
    <cellStyle name="Note 2 2 44 4 2" xfId="20704" xr:uid="{FF19D5AE-48A7-47F2-8824-41B25168A8E1}"/>
    <cellStyle name="Note 2 2 44 4_Volatility" xfId="20705" xr:uid="{9261C4E0-F2D8-4E5D-816B-4D56ABCFB395}"/>
    <cellStyle name="Note 2 2 44 5" xfId="20706" xr:uid="{08BD5D01-F160-47F3-BE88-C9A996312868}"/>
    <cellStyle name="Note 2 2 44_Volatility" xfId="20707" xr:uid="{5CD9EA32-10DC-4C19-8575-0BCFCBAD9FDC}"/>
    <cellStyle name="Note 2 2 45" xfId="20708" xr:uid="{72F1F17A-45D7-48F3-AC18-580670E458AE}"/>
    <cellStyle name="Note 2 2 45 2" xfId="20709" xr:uid="{CEC22411-FA7C-48E3-9D70-3E234272FD49}"/>
    <cellStyle name="Note 2 2 45 2 2" xfId="20710" xr:uid="{F6A56E0A-C668-4FE0-8330-48D284E1450C}"/>
    <cellStyle name="Note 2 2 45 2 2 2" xfId="20711" xr:uid="{18C18B35-FFAE-46C9-946A-4CAB72FBFBCB}"/>
    <cellStyle name="Note 2 2 45 2 2 2 2" xfId="20712" xr:uid="{37726B25-3904-421E-86F4-17F7159DD5E0}"/>
    <cellStyle name="Note 2 2 45 2 2 2_Volatility" xfId="20713" xr:uid="{19777E28-1976-4C16-8495-928E7E3B0DCF}"/>
    <cellStyle name="Note 2 2 45 2 2 3" xfId="20714" xr:uid="{9A6E3D7C-4ED5-4A3E-80DC-99E9AD519AB0}"/>
    <cellStyle name="Note 2 2 45 2 2_Volatility" xfId="20715" xr:uid="{4709ADE7-77C3-4169-B0D0-3E4046935E72}"/>
    <cellStyle name="Note 2 2 45 2 3" xfId="20716" xr:uid="{997F6132-3724-4F09-9782-54FC22CBC9D0}"/>
    <cellStyle name="Note 2 2 45 2 3 2" xfId="20717" xr:uid="{E602B332-3309-451C-8653-49A3068B3562}"/>
    <cellStyle name="Note 2 2 45 2 3 2 2" xfId="20718" xr:uid="{91A481B1-152B-48F0-9C8C-6C0ED2F8EDED}"/>
    <cellStyle name="Note 2 2 45 2 3 2_Volatility" xfId="20719" xr:uid="{E9D8632A-C917-450C-AB26-616BE840D251}"/>
    <cellStyle name="Note 2 2 45 2 3 3" xfId="20720" xr:uid="{DF9BA1E5-A6DD-4BA6-8E3B-357A8A89110B}"/>
    <cellStyle name="Note 2 2 45 2 3_Volatility" xfId="20721" xr:uid="{69FE9C25-CC1A-4868-905B-3BCDF65D5DB2}"/>
    <cellStyle name="Note 2 2 45 2 4" xfId="20722" xr:uid="{BC636EEF-DC4D-4E84-B68F-BEE3C49EEB67}"/>
    <cellStyle name="Note 2 2 45 2 4 2" xfId="20723" xr:uid="{EB4AA64E-7C4B-4946-B32C-8CDFDB51D0E2}"/>
    <cellStyle name="Note 2 2 45 2 4_Volatility" xfId="20724" xr:uid="{6E32B0C0-EE7F-4BDE-A15C-25588FC24663}"/>
    <cellStyle name="Note 2 2 45 2 5" xfId="20725" xr:uid="{ED61D189-4518-4D3C-8417-5959043D9F0A}"/>
    <cellStyle name="Note 2 2 45 2_Volatility" xfId="20726" xr:uid="{651C415D-4EAD-40F2-9194-79836CE9A51C}"/>
    <cellStyle name="Note 2 2 45 3" xfId="20727" xr:uid="{36B9947C-6323-48B6-9001-448726378BF0}"/>
    <cellStyle name="Note 2 2 45 3 2" xfId="20728" xr:uid="{576F5C80-26A5-4DEC-B977-931A26AA2050}"/>
    <cellStyle name="Note 2 2 45 3 2 2" xfId="20729" xr:uid="{E2E4BF44-F160-4B92-A65D-249763208DD0}"/>
    <cellStyle name="Note 2 2 45 3 2_Volatility" xfId="20730" xr:uid="{FF2FDCBB-CD99-4368-9521-8BD476274310}"/>
    <cellStyle name="Note 2 2 45 3 3" xfId="20731" xr:uid="{08AF7601-3C8C-4202-AD6A-CE96D6EE0C8C}"/>
    <cellStyle name="Note 2 2 45 3_Volatility" xfId="20732" xr:uid="{7292E45D-6D35-4F1D-8557-FF96FA86CEBE}"/>
    <cellStyle name="Note 2 2 45 4" xfId="20733" xr:uid="{495EC443-10C8-4B4C-9505-3C20AA45F5F6}"/>
    <cellStyle name="Note 2 2 45 4 2" xfId="20734" xr:uid="{E11CBFAA-45FC-4E6A-8C7A-1E6D811BA106}"/>
    <cellStyle name="Note 2 2 45 4_Volatility" xfId="20735" xr:uid="{0F67B73C-E92F-48BB-A1BC-53E2D4CDF0B8}"/>
    <cellStyle name="Note 2 2 45 5" xfId="20736" xr:uid="{298C9612-8832-4D9B-BFDA-3DA17DA81AAD}"/>
    <cellStyle name="Note 2 2 45_Volatility" xfId="20737" xr:uid="{1A582946-721A-4F78-8116-E58B6209F95D}"/>
    <cellStyle name="Note 2 2 46" xfId="20738" xr:uid="{3DE92260-5B5F-45B1-ABDA-D97DDE4111B3}"/>
    <cellStyle name="Note 2 2 46 2" xfId="20739" xr:uid="{A8A5E0C2-ECDB-4CAF-93DB-894F3D2C47A8}"/>
    <cellStyle name="Note 2 2 46 2 2" xfId="20740" xr:uid="{76922162-9267-4341-8F5E-2E7F84323BCF}"/>
    <cellStyle name="Note 2 2 46 2 2 2" xfId="20741" xr:uid="{C83DD8B6-9357-4BBF-98E2-432417056352}"/>
    <cellStyle name="Note 2 2 46 2 2 2 2" xfId="20742" xr:uid="{9C2D2E82-A5D2-4082-B1F8-97219D2C6E7C}"/>
    <cellStyle name="Note 2 2 46 2 2 2_Volatility" xfId="20743" xr:uid="{9B275FCD-77D6-4620-B627-7FC2AF83327E}"/>
    <cellStyle name="Note 2 2 46 2 2 3" xfId="20744" xr:uid="{3CBF89ED-F238-4847-B62D-F2B8015B813C}"/>
    <cellStyle name="Note 2 2 46 2 2_Volatility" xfId="20745" xr:uid="{7C0C2600-B93A-4A09-B181-DA380EFDE19E}"/>
    <cellStyle name="Note 2 2 46 2 3" xfId="20746" xr:uid="{B716D1EE-5D9B-41B9-B3EC-07C4112B5C0A}"/>
    <cellStyle name="Note 2 2 46 2 3 2" xfId="20747" xr:uid="{C7F223CE-99CB-45FA-94EA-B5AF3740B61E}"/>
    <cellStyle name="Note 2 2 46 2 3 2 2" xfId="20748" xr:uid="{59E33F14-4596-4CC3-B903-B908C5E5F469}"/>
    <cellStyle name="Note 2 2 46 2 3 2_Volatility" xfId="20749" xr:uid="{BB4484B4-5C6F-41F4-B7C0-87A66F96070D}"/>
    <cellStyle name="Note 2 2 46 2 3 3" xfId="20750" xr:uid="{555ECB33-2E40-42CA-A376-E6BCAB2817F4}"/>
    <cellStyle name="Note 2 2 46 2 3_Volatility" xfId="20751" xr:uid="{F074E91F-BC4B-447C-9B40-C824855299F6}"/>
    <cellStyle name="Note 2 2 46 2 4" xfId="20752" xr:uid="{0E70E38F-D25B-4D9D-B495-EF4EC56D5D76}"/>
    <cellStyle name="Note 2 2 46 2 4 2" xfId="20753" xr:uid="{7D347620-B3F7-4D60-B326-68BBB108811B}"/>
    <cellStyle name="Note 2 2 46 2 4_Volatility" xfId="20754" xr:uid="{E7DC979F-B79C-4C93-B29C-FDE1B8239841}"/>
    <cellStyle name="Note 2 2 46 2 5" xfId="20755" xr:uid="{42F8A625-9498-4724-B542-AFB80D4AD539}"/>
    <cellStyle name="Note 2 2 46 2_Volatility" xfId="20756" xr:uid="{A5B9939D-9405-4596-ADB7-E0B1CC867F01}"/>
    <cellStyle name="Note 2 2 46 3" xfId="20757" xr:uid="{0FE35220-AFD4-48A3-B3A0-F8FDFABD2C69}"/>
    <cellStyle name="Note 2 2 46 3 2" xfId="20758" xr:uid="{3C01D29B-E0EC-40E5-AF90-4BF44B141288}"/>
    <cellStyle name="Note 2 2 46 3 2 2" xfId="20759" xr:uid="{D167EB14-EC9A-444D-805A-8361ACE577F9}"/>
    <cellStyle name="Note 2 2 46 3 2_Volatility" xfId="20760" xr:uid="{D9053EE2-517D-4E52-83D3-87B1459E4832}"/>
    <cellStyle name="Note 2 2 46 3 3" xfId="20761" xr:uid="{D221E163-4253-4B6A-A722-6569B35246F0}"/>
    <cellStyle name="Note 2 2 46 3_Volatility" xfId="20762" xr:uid="{3F19EA55-0BCF-4990-8517-5111A296F2A3}"/>
    <cellStyle name="Note 2 2 46 4" xfId="20763" xr:uid="{27F06CA0-E50C-4770-B743-0A7D9702077A}"/>
    <cellStyle name="Note 2 2 46 4 2" xfId="20764" xr:uid="{37365128-78FB-432B-8037-1A522D642626}"/>
    <cellStyle name="Note 2 2 46 4_Volatility" xfId="20765" xr:uid="{2112B174-E78C-4760-BFF0-B7A4371F6CE4}"/>
    <cellStyle name="Note 2 2 46 5" xfId="20766" xr:uid="{30FFCDFA-C369-4F8C-94CC-0F355620A0B8}"/>
    <cellStyle name="Note 2 2 46_Volatility" xfId="20767" xr:uid="{F19724F1-D7BC-4550-97E8-20B45A0FD398}"/>
    <cellStyle name="Note 2 2 47" xfId="20768" xr:uid="{E5AD999B-0333-48E1-95D2-C3725151F49A}"/>
    <cellStyle name="Note 2 2 47 2" xfId="20769" xr:uid="{2738A62B-398C-411A-BC96-4102CEE309C3}"/>
    <cellStyle name="Note 2 2 47 2 2" xfId="20770" xr:uid="{FD41F0ED-1908-49A3-A7E0-F16497968EEA}"/>
    <cellStyle name="Note 2 2 47 2 2 2" xfId="20771" xr:uid="{84177200-097C-4FB6-94D8-69EE0147A091}"/>
    <cellStyle name="Note 2 2 47 2 2_Volatility" xfId="20772" xr:uid="{6218338B-E218-497C-915C-A399161F3CCD}"/>
    <cellStyle name="Note 2 2 47 2 3" xfId="20773" xr:uid="{AC00FD17-52E3-4FC8-A0D4-A5AE6B60082C}"/>
    <cellStyle name="Note 2 2 47 2_Volatility" xfId="20774" xr:uid="{A8F94B47-DD51-4E65-B25F-662FD385A0E7}"/>
    <cellStyle name="Note 2 2 47 3" xfId="20775" xr:uid="{BFCB813F-AE2B-4B95-AB4E-D51AFDFA453A}"/>
    <cellStyle name="Note 2 2 47 3 2" xfId="20776" xr:uid="{CC59C38B-DA05-464C-BD7B-52D7D7643BD8}"/>
    <cellStyle name="Note 2 2 47 3 2 2" xfId="20777" xr:uid="{F3510AF2-EDA6-4F3F-BB57-99F2D82FDFF5}"/>
    <cellStyle name="Note 2 2 47 3 2_Volatility" xfId="20778" xr:uid="{4E71F3F6-58DD-4A9D-8044-C3BAEEB95C4A}"/>
    <cellStyle name="Note 2 2 47 3 3" xfId="20779" xr:uid="{5C69B5D4-D937-4FB0-8397-AF67C7B2AB57}"/>
    <cellStyle name="Note 2 2 47 3_Volatility" xfId="20780" xr:uid="{A88678B8-8B94-435D-827E-0261B293948D}"/>
    <cellStyle name="Note 2 2 47 4" xfId="20781" xr:uid="{1042232A-7BDD-4E0F-9EC1-45160E634815}"/>
    <cellStyle name="Note 2 2 47 4 2" xfId="20782" xr:uid="{4652DA8D-43E7-4E89-9BBB-819674E8627F}"/>
    <cellStyle name="Note 2 2 47 4_Volatility" xfId="20783" xr:uid="{833FC941-8F8B-49B5-BE8F-E2E178EB63C8}"/>
    <cellStyle name="Note 2 2 47 5" xfId="20784" xr:uid="{E21193AF-992B-4F2A-A714-59900D5C24C4}"/>
    <cellStyle name="Note 2 2 47_Volatility" xfId="20785" xr:uid="{65A1CD21-3453-419F-AD33-E3A94E869D21}"/>
    <cellStyle name="Note 2 2 48" xfId="20786" xr:uid="{627556A9-4B84-4BDC-988B-E4AF1B5E6E9A}"/>
    <cellStyle name="Note 2 2 48 2" xfId="20787" xr:uid="{E72D2277-A3B2-488B-818D-CD3D38F290E5}"/>
    <cellStyle name="Note 2 2 48 2 2" xfId="20788" xr:uid="{073992B7-3AD1-4189-8A62-639E71CBF408}"/>
    <cellStyle name="Note 2 2 48 2_Volatility" xfId="20789" xr:uid="{25239248-6B77-4BC1-89DA-F04DA8BD6DB0}"/>
    <cellStyle name="Note 2 2 48 3" xfId="20790" xr:uid="{20E75971-E81E-4D29-816B-82C5572A092F}"/>
    <cellStyle name="Note 2 2 48_Volatility" xfId="20791" xr:uid="{D7D192E1-5325-4181-8AB5-6F0228D94493}"/>
    <cellStyle name="Note 2 2 49" xfId="20792" xr:uid="{7E89CDE9-EFE4-4111-A5B2-FCE2C69EF154}"/>
    <cellStyle name="Note 2 2 49 2" xfId="20793" xr:uid="{982704C4-6B89-4323-8740-43C7875E681D}"/>
    <cellStyle name="Note 2 2 49_Volatility" xfId="20794" xr:uid="{6929F95F-E47B-4626-A1CB-48563063031F}"/>
    <cellStyle name="Note 2 2 5" xfId="20795" xr:uid="{2553BEC3-C972-4C90-958B-A90E3311CE7C}"/>
    <cellStyle name="Note 2 2 5 2" xfId="20796" xr:uid="{55A7F6DE-D8D3-45B3-9D31-9AE56584833E}"/>
    <cellStyle name="Note 2 2 5 2 2" xfId="20797" xr:uid="{3AAE4A75-DA62-41AB-8DE7-7058BF91C9DB}"/>
    <cellStyle name="Note 2 2 5 2 2 2" xfId="20798" xr:uid="{E52952EC-00D9-4BD2-8328-04A9CCD590DA}"/>
    <cellStyle name="Note 2 2 5 2 2 2 2" xfId="20799" xr:uid="{1CA04EC7-C1B9-4088-9617-BF837B4F06B4}"/>
    <cellStyle name="Note 2 2 5 2 2 2_Volatility" xfId="20800" xr:uid="{B295A95B-103F-4376-8F06-7C806C626BA9}"/>
    <cellStyle name="Note 2 2 5 2 2 3" xfId="20801" xr:uid="{302EB4DE-EA72-4A4C-A4A5-5B37ED389DA6}"/>
    <cellStyle name="Note 2 2 5 2 2 4" xfId="20802" xr:uid="{560408F5-5368-4CC6-9F3D-88232A629392}"/>
    <cellStyle name="Note 2 2 5 2 2 5" xfId="20803" xr:uid="{6277B2D4-E9B2-4D9B-B509-06C3395A09F8}"/>
    <cellStyle name="Note 2 2 5 2 2_Volatility" xfId="20804" xr:uid="{55236C13-DA00-4308-9E29-2E0C969A38EB}"/>
    <cellStyle name="Note 2 2 5 2 3" xfId="20805" xr:uid="{D45827CB-33E5-40D4-8722-EE53F06811B4}"/>
    <cellStyle name="Note 2 2 5 2 3 2" xfId="20806" xr:uid="{3F49350C-2115-4116-9BC0-C6A628644F51}"/>
    <cellStyle name="Note 2 2 5 2 3 2 2" xfId="20807" xr:uid="{168F0A21-F7C4-4F6A-88A6-5DEBF634EB66}"/>
    <cellStyle name="Note 2 2 5 2 3 2_Volatility" xfId="20808" xr:uid="{C5612FA3-70AB-4C7C-B6D6-EDF3C2E4DD0A}"/>
    <cellStyle name="Note 2 2 5 2 3 3" xfId="20809" xr:uid="{4C85E401-111B-442F-950B-26325FCE9C42}"/>
    <cellStyle name="Note 2 2 5 2 3_Volatility" xfId="20810" xr:uid="{D319B50E-8965-43E2-AAF7-4D7CB679F4B5}"/>
    <cellStyle name="Note 2 2 5 2 4" xfId="20811" xr:uid="{6D7A23DA-3377-458F-82C4-F7B343DBFD2A}"/>
    <cellStyle name="Note 2 2 5 2 4 2" xfId="20812" xr:uid="{1FF83641-3FE6-445A-9C94-6274813FAF21}"/>
    <cellStyle name="Note 2 2 5 2 4_Volatility" xfId="20813" xr:uid="{9BDA3BEC-6D8C-4048-AF86-31C8050C3ABD}"/>
    <cellStyle name="Note 2 2 5 2 5" xfId="20814" xr:uid="{4B78EBB8-BB84-42A6-9C48-75FADDEC1CCC}"/>
    <cellStyle name="Note 2 2 5 2 6" xfId="20815" xr:uid="{41BC4C5E-A605-4DDB-8D4C-4214486CC1AE}"/>
    <cellStyle name="Note 2 2 5 2 7" xfId="20816" xr:uid="{60F4D17E-7A7F-4421-B938-F83C1A71D664}"/>
    <cellStyle name="Note 2 2 5 2_Volatility" xfId="20817" xr:uid="{E6583B8E-31C6-462D-B82A-766FE8B040A1}"/>
    <cellStyle name="Note 2 2 5 3" xfId="20818" xr:uid="{0CC1E14D-A40B-4AB3-9EB4-DDCBBC14140C}"/>
    <cellStyle name="Note 2 2 5 3 2" xfId="20819" xr:uid="{EF91D79D-15F3-4E59-B89B-DEEEE7B69BDC}"/>
    <cellStyle name="Note 2 2 5 3 2 2" xfId="20820" xr:uid="{FBD216C8-DC2C-4B03-AC89-28E8CC82401A}"/>
    <cellStyle name="Note 2 2 5 3 2_Volatility" xfId="20821" xr:uid="{A67CF63B-A0E5-480B-B359-E9264AC3253E}"/>
    <cellStyle name="Note 2 2 5 3 3" xfId="20822" xr:uid="{AC88695E-C7C6-4F43-964E-449EEBABCFB8}"/>
    <cellStyle name="Note 2 2 5 3 4" xfId="20823" xr:uid="{2EF7268E-BE08-49DE-895D-C17620848611}"/>
    <cellStyle name="Note 2 2 5 3 5" xfId="20824" xr:uid="{C728D0C9-79F8-4DC2-9E99-07D75195A60F}"/>
    <cellStyle name="Note 2 2 5 3_Volatility" xfId="20825" xr:uid="{76870A2D-5C09-4750-B6F3-D070220DDBAA}"/>
    <cellStyle name="Note 2 2 5 4" xfId="20826" xr:uid="{5274FE82-C984-4CE6-A741-C89A05E98EDE}"/>
    <cellStyle name="Note 2 2 5 4 2" xfId="20827" xr:uid="{AF7CA3CD-CC60-442F-8074-E094324B7494}"/>
    <cellStyle name="Note 2 2 5 4_Volatility" xfId="20828" xr:uid="{60D62AEB-2408-4DDE-BE7F-2E039600BDA8}"/>
    <cellStyle name="Note 2 2 5 5" xfId="20829" xr:uid="{1823345A-808A-4463-8A22-B1C4ACB20193}"/>
    <cellStyle name="Note 2 2 5 6" xfId="20830" xr:uid="{D826BBF2-B283-466D-8EC8-F7202B1A8121}"/>
    <cellStyle name="Note 2 2 5 7" xfId="20831" xr:uid="{6A19D06D-1C93-4A74-ADFB-5AEE3C9A23CD}"/>
    <cellStyle name="Note 2 2 5_Volatility" xfId="20832" xr:uid="{0DCD3D41-BAC2-44F4-8884-662F8797F1C6}"/>
    <cellStyle name="Note 2 2 50" xfId="20833" xr:uid="{E7A17F99-E7A7-45FF-B8DC-8A0528CA09F7}"/>
    <cellStyle name="Note 2 2 51" xfId="20834" xr:uid="{7BB1E99B-41D2-4B87-BD31-DEE4A353345E}"/>
    <cellStyle name="Note 2 2 52" xfId="20835" xr:uid="{B8017767-5A13-4DF5-9C7C-5294E0DFF51E}"/>
    <cellStyle name="Note 2 2 53" xfId="20836" xr:uid="{95D8AE33-91C3-4A81-88B8-AB08BEBEC3F1}"/>
    <cellStyle name="Note 2 2 6" xfId="20837" xr:uid="{1AB435A6-ED84-468D-A9AB-D61EEA21EC21}"/>
    <cellStyle name="Note 2 2 6 2" xfId="20838" xr:uid="{5CD6D4DF-9100-46F7-B4D8-1C4A912BF883}"/>
    <cellStyle name="Note 2 2 6 2 2" xfId="20839" xr:uid="{F06409AA-CA6E-47A3-BAA1-ED5995C72F31}"/>
    <cellStyle name="Note 2 2 6 2 2 2" xfId="20840" xr:uid="{BED68055-D060-4138-87DB-0DECC9C2E2CD}"/>
    <cellStyle name="Note 2 2 6 2 2 2 2" xfId="20841" xr:uid="{0C24211A-48E9-4A3F-8A0E-0F50936D05DB}"/>
    <cellStyle name="Note 2 2 6 2 2 2_Volatility" xfId="20842" xr:uid="{6511A956-D6AA-4B44-9529-F3F8B53DF389}"/>
    <cellStyle name="Note 2 2 6 2 2 3" xfId="20843" xr:uid="{0F0DAC18-302F-4DC6-BE58-28E5F99D00A9}"/>
    <cellStyle name="Note 2 2 6 2 2_Volatility" xfId="20844" xr:uid="{3CBC6C3F-3322-46FD-A1AF-99BEE6DC2990}"/>
    <cellStyle name="Note 2 2 6 2 3" xfId="20845" xr:uid="{117E17E7-B48D-4B09-8E47-C409B50ECCBA}"/>
    <cellStyle name="Note 2 2 6 2 3 2" xfId="20846" xr:uid="{AC736625-FEB1-4338-9946-02F6885AE70B}"/>
    <cellStyle name="Note 2 2 6 2 3 2 2" xfId="20847" xr:uid="{B6F29DDF-24F6-4FA7-B337-2E91D4BA1EA6}"/>
    <cellStyle name="Note 2 2 6 2 3 2_Volatility" xfId="20848" xr:uid="{228975E8-D9E3-4753-ADE1-A31D6EA85A01}"/>
    <cellStyle name="Note 2 2 6 2 3 3" xfId="20849" xr:uid="{14445759-4AEF-40C8-AABB-E71DF99B18CF}"/>
    <cellStyle name="Note 2 2 6 2 3_Volatility" xfId="20850" xr:uid="{3C54DB3B-D4AF-4956-9850-92B67030DC93}"/>
    <cellStyle name="Note 2 2 6 2 4" xfId="20851" xr:uid="{4076E8EB-1C0D-428C-BE2D-0EA198A6BD94}"/>
    <cellStyle name="Note 2 2 6 2 4 2" xfId="20852" xr:uid="{0AEB75DD-4947-4CE0-8C74-3E785B2EE305}"/>
    <cellStyle name="Note 2 2 6 2 4_Volatility" xfId="20853" xr:uid="{0DE08654-ADF6-4C00-96A1-07D883EBFFD5}"/>
    <cellStyle name="Note 2 2 6 2 5" xfId="20854" xr:uid="{801F4980-4802-4ECC-9190-A836E64A65DB}"/>
    <cellStyle name="Note 2 2 6 2 6" xfId="20855" xr:uid="{F7D04597-71AA-4CA6-ACB9-0B8EB2939823}"/>
    <cellStyle name="Note 2 2 6 2 7" xfId="20856" xr:uid="{A11139A9-933F-46B0-A9FE-A53655C97FE8}"/>
    <cellStyle name="Note 2 2 6 2_Volatility" xfId="20857" xr:uid="{48A2F964-2F9F-4D97-BEBE-0FD492116E22}"/>
    <cellStyle name="Note 2 2 6 3" xfId="20858" xr:uid="{4E31D642-3FE4-4AFF-88DB-C88C3C604C22}"/>
    <cellStyle name="Note 2 2 6 3 2" xfId="20859" xr:uid="{2DEF5877-B3EC-4E95-AFDE-CDBE837E2E17}"/>
    <cellStyle name="Note 2 2 6 3 2 2" xfId="20860" xr:uid="{B3062164-F854-4A66-9B4E-BEBF5766E9B4}"/>
    <cellStyle name="Note 2 2 6 3 2_Volatility" xfId="20861" xr:uid="{D038FB5B-7912-4AE4-BE4B-8204D8C8992F}"/>
    <cellStyle name="Note 2 2 6 3 3" xfId="20862" xr:uid="{F739C4FF-ACAC-40A8-B494-CFCB703593A2}"/>
    <cellStyle name="Note 2 2 6 3_Volatility" xfId="20863" xr:uid="{8DBF658E-99A5-4EBA-AC90-9A3592D1567D}"/>
    <cellStyle name="Note 2 2 6 4" xfId="20864" xr:uid="{87B18B12-C81F-4992-8CAD-6422A0E200AD}"/>
    <cellStyle name="Note 2 2 6 4 2" xfId="20865" xr:uid="{D22A21D3-B327-47E9-9888-0F266FA8EBB2}"/>
    <cellStyle name="Note 2 2 6 4_Volatility" xfId="20866" xr:uid="{E0294FCF-5B09-4C61-9074-D581C0FABB0F}"/>
    <cellStyle name="Note 2 2 6 5" xfId="20867" xr:uid="{8548DA49-18D6-40D4-B904-95C277C2409B}"/>
    <cellStyle name="Note 2 2 6 6" xfId="20868" xr:uid="{7532DAB4-A81A-421E-8B72-60058240749E}"/>
    <cellStyle name="Note 2 2 6 7" xfId="20869" xr:uid="{7F43C59B-1DFB-4F5E-9A61-17F3A04FA91C}"/>
    <cellStyle name="Note 2 2 6_Volatility" xfId="20870" xr:uid="{85A755E4-C6B2-485E-BCB8-5B2B3D2C086A}"/>
    <cellStyle name="Note 2 2 7" xfId="20871" xr:uid="{97B0CFB2-75D4-4E2C-9888-A5299CE73CA2}"/>
    <cellStyle name="Note 2 2 7 2" xfId="20872" xr:uid="{22721018-5C76-4903-9508-6B1C7EF133B1}"/>
    <cellStyle name="Note 2 2 7 2 2" xfId="20873" xr:uid="{2DA9C18A-2204-4B21-BA57-E835FFBFB65D}"/>
    <cellStyle name="Note 2 2 7 2 2 2" xfId="20874" xr:uid="{3928BF32-E893-42A1-A747-8D0AECB5A717}"/>
    <cellStyle name="Note 2 2 7 2 2 2 2" xfId="20875" xr:uid="{5EF8C971-1305-4E1C-A1B3-88F595F4EBF2}"/>
    <cellStyle name="Note 2 2 7 2 2 2_Volatility" xfId="20876" xr:uid="{F91F95DC-0940-4F4F-AC20-9E0A80039A0A}"/>
    <cellStyle name="Note 2 2 7 2 2 3" xfId="20877" xr:uid="{09262B40-8FEE-4D73-8E68-ED0A80C80E19}"/>
    <cellStyle name="Note 2 2 7 2 2_Volatility" xfId="20878" xr:uid="{1917B786-BFEA-41BC-ACBF-5588BF10353A}"/>
    <cellStyle name="Note 2 2 7 2 3" xfId="20879" xr:uid="{8564A002-6FCA-4AA1-9C31-EF262E2495A9}"/>
    <cellStyle name="Note 2 2 7 2 3 2" xfId="20880" xr:uid="{226664AA-E2BD-4D08-9118-B888675064EE}"/>
    <cellStyle name="Note 2 2 7 2 3 2 2" xfId="20881" xr:uid="{86C071CC-D28A-44E4-8499-8F0D3161A2B9}"/>
    <cellStyle name="Note 2 2 7 2 3 2_Volatility" xfId="20882" xr:uid="{BFF0CA70-EC26-4511-AEE0-D08B77C0109D}"/>
    <cellStyle name="Note 2 2 7 2 3 3" xfId="20883" xr:uid="{3852A59E-F328-427F-A6E3-1A77331BCA5C}"/>
    <cellStyle name="Note 2 2 7 2 3_Volatility" xfId="20884" xr:uid="{C0AA6316-218C-4B27-86B5-CBCF0880211C}"/>
    <cellStyle name="Note 2 2 7 2 4" xfId="20885" xr:uid="{7A49CD4E-32A1-4638-85E7-CDDC843A71C8}"/>
    <cellStyle name="Note 2 2 7 2 4 2" xfId="20886" xr:uid="{05AF5D7D-F6A6-4A69-A248-DA784E603E73}"/>
    <cellStyle name="Note 2 2 7 2 4_Volatility" xfId="20887" xr:uid="{FB991BC1-AC9D-4231-9A48-B20E7E0D7F43}"/>
    <cellStyle name="Note 2 2 7 2 5" xfId="20888" xr:uid="{7A7B942A-4445-409C-926D-0C90A978E6D1}"/>
    <cellStyle name="Note 2 2 7 2_Volatility" xfId="20889" xr:uid="{8C4234E1-BD89-4745-8988-A759D9804A5C}"/>
    <cellStyle name="Note 2 2 7 3" xfId="20890" xr:uid="{E396003C-A39B-4474-A3E1-669A5ED159AA}"/>
    <cellStyle name="Note 2 2 7 3 2" xfId="20891" xr:uid="{4AC4C3F5-7848-4187-AA35-8617BAAD992B}"/>
    <cellStyle name="Note 2 2 7 3 2 2" xfId="20892" xr:uid="{DEDD7C7A-5BAE-48D8-B6A8-595DB7DC5629}"/>
    <cellStyle name="Note 2 2 7 3 2_Volatility" xfId="20893" xr:uid="{07EB3AD4-784E-44C1-A8DA-38AD3407981B}"/>
    <cellStyle name="Note 2 2 7 3 3" xfId="20894" xr:uid="{8281A527-7C05-4A89-8C42-1A5ED3A33790}"/>
    <cellStyle name="Note 2 2 7 3_Volatility" xfId="20895" xr:uid="{13480505-4AEE-4A72-BB32-0340A9AD648D}"/>
    <cellStyle name="Note 2 2 7 4" xfId="20896" xr:uid="{559779E4-E3E9-4C3F-B41F-12C9F716614D}"/>
    <cellStyle name="Note 2 2 7 4 2" xfId="20897" xr:uid="{EFD2583B-4194-4711-B308-C39EA3D21220}"/>
    <cellStyle name="Note 2 2 7 4_Volatility" xfId="20898" xr:uid="{09070735-D467-46DD-B01E-19574DED3375}"/>
    <cellStyle name="Note 2 2 7 5" xfId="20899" xr:uid="{A292E422-9857-4160-A1FA-6F2E8D476E67}"/>
    <cellStyle name="Note 2 2 7 6" xfId="20900" xr:uid="{253FEBA9-5CCA-4780-90F8-9A6E86B658EE}"/>
    <cellStyle name="Note 2 2 7 7" xfId="20901" xr:uid="{AAC6A726-5BD0-4500-8532-AC9FB7E9A508}"/>
    <cellStyle name="Note 2 2 7_Volatility" xfId="20902" xr:uid="{C0F18456-080E-4324-8033-F0AE6C200B91}"/>
    <cellStyle name="Note 2 2 8" xfId="20903" xr:uid="{F879E286-E60C-4F97-A673-8E0953991FB3}"/>
    <cellStyle name="Note 2 2 8 2" xfId="20904" xr:uid="{F18F34BC-D6C4-4674-AED9-D258EB25CA8D}"/>
    <cellStyle name="Note 2 2 8 2 2" xfId="20905" xr:uid="{E4917B28-5BE7-406A-A71A-D959A7F19AA8}"/>
    <cellStyle name="Note 2 2 8 2 2 2" xfId="20906" xr:uid="{669AF32B-B10C-4717-AFB7-2F9BE022614B}"/>
    <cellStyle name="Note 2 2 8 2 2 2 2" xfId="20907" xr:uid="{A61B1CD9-5F77-4B19-9E07-B9D6812AAF86}"/>
    <cellStyle name="Note 2 2 8 2 2 2_Volatility" xfId="20908" xr:uid="{35964272-6AC6-4AF3-9D30-9E728F732A39}"/>
    <cellStyle name="Note 2 2 8 2 2 3" xfId="20909" xr:uid="{24055AA9-195B-4644-B489-39B2EAF0513A}"/>
    <cellStyle name="Note 2 2 8 2 2_Volatility" xfId="20910" xr:uid="{34D0AAA2-F659-4D23-BC05-FFB12BFFDFB0}"/>
    <cellStyle name="Note 2 2 8 2 3" xfId="20911" xr:uid="{3F990282-ABA6-4468-BB0D-542A893AFE4D}"/>
    <cellStyle name="Note 2 2 8 2 3 2" xfId="20912" xr:uid="{C779F2F8-B50A-48D4-B7A8-C653EA9BCC2D}"/>
    <cellStyle name="Note 2 2 8 2 3 2 2" xfId="20913" xr:uid="{A79D55FA-8E8F-45C0-BCEC-41E3F8E5FF04}"/>
    <cellStyle name="Note 2 2 8 2 3 2_Volatility" xfId="20914" xr:uid="{AF85A770-1573-4E3C-9B61-7C9A3A968C40}"/>
    <cellStyle name="Note 2 2 8 2 3 3" xfId="20915" xr:uid="{25B3BF26-F526-4C01-8473-F0D3783E891F}"/>
    <cellStyle name="Note 2 2 8 2 3_Volatility" xfId="20916" xr:uid="{9CC3474B-14E0-40D2-862B-6D6F546D8EBD}"/>
    <cellStyle name="Note 2 2 8 2 4" xfId="20917" xr:uid="{F902896E-5498-4751-8B57-46EED2FC21B6}"/>
    <cellStyle name="Note 2 2 8 2 4 2" xfId="20918" xr:uid="{BEFFBFFE-AD3C-48D3-A1A4-C487EA1F6CAA}"/>
    <cellStyle name="Note 2 2 8 2 4_Volatility" xfId="20919" xr:uid="{69A47082-F554-4EC3-8E34-AC54953907F9}"/>
    <cellStyle name="Note 2 2 8 2 5" xfId="20920" xr:uid="{FC9D7113-151D-4E1D-B03B-2AF91BACF768}"/>
    <cellStyle name="Note 2 2 8 2_Volatility" xfId="20921" xr:uid="{7AF1E70B-999F-4D58-9A2D-65A2054D4911}"/>
    <cellStyle name="Note 2 2 8 3" xfId="20922" xr:uid="{C739927C-3972-40A5-87EA-BB6BD1C7A09F}"/>
    <cellStyle name="Note 2 2 8 3 2" xfId="20923" xr:uid="{FC351AD4-D9EE-4C40-94FF-01EF44462483}"/>
    <cellStyle name="Note 2 2 8 3 2 2" xfId="20924" xr:uid="{C299A1B1-5525-4965-BFE6-7ECA182DB6DA}"/>
    <cellStyle name="Note 2 2 8 3 2_Volatility" xfId="20925" xr:uid="{5641F9E9-642B-4222-AB66-EC0120F511AF}"/>
    <cellStyle name="Note 2 2 8 3 3" xfId="20926" xr:uid="{8F962BAA-838F-4833-85F9-A48FBA95E301}"/>
    <cellStyle name="Note 2 2 8 3_Volatility" xfId="20927" xr:uid="{12C4EAA1-2996-4130-806D-6CF48997AC06}"/>
    <cellStyle name="Note 2 2 8 4" xfId="20928" xr:uid="{308E1F37-94F1-4BDA-AC09-C7EBF79536A0}"/>
    <cellStyle name="Note 2 2 8 4 2" xfId="20929" xr:uid="{B1E8C7D6-8088-4128-8542-53EFAAB4435E}"/>
    <cellStyle name="Note 2 2 8 4_Volatility" xfId="20930" xr:uid="{F63E9D9F-6969-46B4-80D2-1B4493A7E72A}"/>
    <cellStyle name="Note 2 2 8 5" xfId="20931" xr:uid="{1AA83389-0B17-4A8E-9831-D4FC807EE65A}"/>
    <cellStyle name="Note 2 2 8_Volatility" xfId="20932" xr:uid="{DF455D7B-CC4D-42FC-AE23-E391F9B61E14}"/>
    <cellStyle name="Note 2 2 9" xfId="20933" xr:uid="{0D5FECE9-EA4A-4257-8BD7-6AC36798EEC7}"/>
    <cellStyle name="Note 2 2 9 2" xfId="20934" xr:uid="{A0B33C1A-97BE-4166-BFAA-A7756431992D}"/>
    <cellStyle name="Note 2 2 9 2 2" xfId="20935" xr:uid="{85D7C0B9-751F-408A-B64B-C3A226875700}"/>
    <cellStyle name="Note 2 2 9 2 2 2" xfId="20936" xr:uid="{3840CBDC-28AE-45E0-B457-FDF224B3A895}"/>
    <cellStyle name="Note 2 2 9 2 2 2 2" xfId="20937" xr:uid="{67D30E4C-79B1-43A2-94BF-3087642DCEC4}"/>
    <cellStyle name="Note 2 2 9 2 2 2_Volatility" xfId="20938" xr:uid="{49756346-860D-4F7B-B1BD-EF73B9878406}"/>
    <cellStyle name="Note 2 2 9 2 2 3" xfId="20939" xr:uid="{753CD049-D482-4E86-8B0E-54786A63A3E7}"/>
    <cellStyle name="Note 2 2 9 2 2_Volatility" xfId="20940" xr:uid="{F7194EF4-3D54-4EF6-BA62-6EFD5A1CD7ED}"/>
    <cellStyle name="Note 2 2 9 2 3" xfId="20941" xr:uid="{CE370B75-D834-4DEA-9F2E-CCBBF9F82D3E}"/>
    <cellStyle name="Note 2 2 9 2 3 2" xfId="20942" xr:uid="{2C4CBEB8-DB8C-4986-A0A2-DB69311B3CCA}"/>
    <cellStyle name="Note 2 2 9 2 3 2 2" xfId="20943" xr:uid="{D6B6CEA9-3473-44D7-8C88-15367C39BDED}"/>
    <cellStyle name="Note 2 2 9 2 3 2_Volatility" xfId="20944" xr:uid="{C23A3FB1-4305-4F30-800E-A5EA0BF0E5BB}"/>
    <cellStyle name="Note 2 2 9 2 3 3" xfId="20945" xr:uid="{11D200FB-52E6-4BE6-B11D-D3108E5915B0}"/>
    <cellStyle name="Note 2 2 9 2 3_Volatility" xfId="20946" xr:uid="{E59C42FC-74BD-4E65-987A-F4BF3546B668}"/>
    <cellStyle name="Note 2 2 9 2 4" xfId="20947" xr:uid="{679ED48D-0C97-4AB6-80CF-926EE23DDA76}"/>
    <cellStyle name="Note 2 2 9 2 4 2" xfId="20948" xr:uid="{6337A937-0364-4399-AF37-D917E1654C3E}"/>
    <cellStyle name="Note 2 2 9 2 4_Volatility" xfId="20949" xr:uid="{AEC24AE7-83D5-413E-8DAA-2E776E7965DF}"/>
    <cellStyle name="Note 2 2 9 2 5" xfId="20950" xr:uid="{3396CEBA-354E-4A3A-AD7A-5CC5E10D9556}"/>
    <cellStyle name="Note 2 2 9 2_Volatility" xfId="20951" xr:uid="{19A21660-85C2-4545-AA75-AD1E2E4C9145}"/>
    <cellStyle name="Note 2 2 9 3" xfId="20952" xr:uid="{3FF5FF26-EF7D-488B-B990-0D65B084BF0E}"/>
    <cellStyle name="Note 2 2 9 3 2" xfId="20953" xr:uid="{095F8D67-1364-4A07-AAB1-BAA9335FFC78}"/>
    <cellStyle name="Note 2 2 9 3 2 2" xfId="20954" xr:uid="{01B1112B-762E-4A5D-BA14-EE86A06CA2C0}"/>
    <cellStyle name="Note 2 2 9 3 2_Volatility" xfId="20955" xr:uid="{31838CA8-D49D-4F6F-B89F-88D688B5024C}"/>
    <cellStyle name="Note 2 2 9 3 3" xfId="20956" xr:uid="{2CBC2629-AFDC-441C-A091-C0CA7174B589}"/>
    <cellStyle name="Note 2 2 9 3_Volatility" xfId="20957" xr:uid="{44B1829E-F03F-4DF0-817E-4EA9C8BA3F5B}"/>
    <cellStyle name="Note 2 2 9 4" xfId="20958" xr:uid="{7258318C-3ED2-42E0-AB8E-FBCAB87D378D}"/>
    <cellStyle name="Note 2 2 9 4 2" xfId="20959" xr:uid="{FFCA6D81-8ACD-40D4-86C0-C35046571284}"/>
    <cellStyle name="Note 2 2 9 4_Volatility" xfId="20960" xr:uid="{8713116C-08E4-420B-8F14-9086AFA6F439}"/>
    <cellStyle name="Note 2 2 9 5" xfId="20961" xr:uid="{5FA9BB65-AA8C-4DA9-BF98-1FD62D3C172D}"/>
    <cellStyle name="Note 2 2 9_Volatility" xfId="20962" xr:uid="{4547F63B-F6C2-4CA7-877A-374DD873A10A}"/>
    <cellStyle name="Note 2 2_CAD-L.C." xfId="20963" xr:uid="{D8FAF463-DD89-44C5-96C5-D1A9EFA5E4F4}"/>
    <cellStyle name="Note 2 3" xfId="20964" xr:uid="{CD79C46F-25FC-4821-8E68-AF82FE7B53CA}"/>
    <cellStyle name="Note 2 3 2" xfId="20965" xr:uid="{0E1B5961-970E-4992-B91D-ACD22E8A9C47}"/>
    <cellStyle name="Note 2 3 2 2" xfId="20966" xr:uid="{8827C66E-650F-4461-9CE3-74C7626EEAF4}"/>
    <cellStyle name="Note 2 3 2 2 2" xfId="20967" xr:uid="{992F7C7A-39B4-46BB-8583-CD6AA499C42F}"/>
    <cellStyle name="Note 2 3 2 2 2 2" xfId="20968" xr:uid="{65181CD8-B802-4563-B4E4-0D178188ADF7}"/>
    <cellStyle name="Note 2 3 2 2 2 2 2" xfId="20969" xr:uid="{26DF968C-70BD-41E6-888E-1DB8D89398DC}"/>
    <cellStyle name="Note 2 3 2 2 2 2 2 2" xfId="20970" xr:uid="{544B9964-2E32-469D-9EC6-2BFB700DC2F5}"/>
    <cellStyle name="Note 2 3 2 2 2 2 3" xfId="20971" xr:uid="{EB48369B-88A8-450F-B12F-BE2F68DF7A56}"/>
    <cellStyle name="Note 2 3 2 2 2 2_Volatility" xfId="20972" xr:uid="{32BE8086-CFD0-4D4D-857B-2050A13D2FF7}"/>
    <cellStyle name="Note 2 3 2 2 2 3" xfId="20973" xr:uid="{31F78355-C3AB-44E6-B01D-E44B0E2BB4FF}"/>
    <cellStyle name="Note 2 3 2 2 2 3 2" xfId="20974" xr:uid="{BC0CB08D-AEFE-4421-84CF-865D96E448E8}"/>
    <cellStyle name="Note 2 3 2 2 2 4" xfId="20975" xr:uid="{FFB9E561-1212-4621-8909-423C6EEC3E95}"/>
    <cellStyle name="Note 2 3 2 2 2_Volatility" xfId="20976" xr:uid="{51C461CB-B377-4321-AB55-664309562B24}"/>
    <cellStyle name="Note 2 3 2 2 3" xfId="20977" xr:uid="{7E8567CB-2471-4148-AB9A-C3629B77FB06}"/>
    <cellStyle name="Note 2 3 2 2 3 2" xfId="20978" xr:uid="{04778472-308F-41B9-8A99-3F9F0A9AE7E9}"/>
    <cellStyle name="Note 2 3 2 2 3 2 2" xfId="20979" xr:uid="{15DD2ABA-8D69-436F-988C-EE2541A0381A}"/>
    <cellStyle name="Note 2 3 2 2 3 3" xfId="20980" xr:uid="{B086E986-04BB-488C-8CA9-9459E2865A62}"/>
    <cellStyle name="Note 2 3 2 2 3_Volatility" xfId="20981" xr:uid="{9287A589-6FC8-4AD9-9856-476DA7D0F7A1}"/>
    <cellStyle name="Note 2 3 2 2 4" xfId="20982" xr:uid="{5E3C7542-D8E9-4D18-8B80-57F95310E495}"/>
    <cellStyle name="Note 2 3 2 2 4 2" xfId="20983" xr:uid="{B155B3B0-DAE8-4A24-88C7-0C7D8CCC0F8E}"/>
    <cellStyle name="Note 2 3 2 2 5" xfId="20984" xr:uid="{19ECF475-3107-4824-99F5-41C1289FB6B1}"/>
    <cellStyle name="Note 2 3 2 2 6" xfId="20985" xr:uid="{2574837B-E150-4C7E-95F0-04AEFF483FF5}"/>
    <cellStyle name="Note 2 3 2 2_Volatility" xfId="20986" xr:uid="{931BD3FF-951F-4B80-9772-7D1A1ACCADC8}"/>
    <cellStyle name="Note 2 3 2 3" xfId="20987" xr:uid="{D69DB1DE-62DC-482A-8946-4188E68FE7B8}"/>
    <cellStyle name="Note 2 3 2 3 2" xfId="20988" xr:uid="{2CE3A67D-3072-4D28-B1C9-68FFE3AD654C}"/>
    <cellStyle name="Note 2 3 2 3 2 2" xfId="20989" xr:uid="{311DEC5A-07EA-485C-96E5-01EC4A880C5A}"/>
    <cellStyle name="Note 2 3 2 3 2 2 2" xfId="20990" xr:uid="{9CAEDDE5-EC72-4122-876B-8FB6B7C1DBE5}"/>
    <cellStyle name="Note 2 3 2 3 2 3" xfId="20991" xr:uid="{9478D48A-DEE7-4610-B8B9-6F18319B210F}"/>
    <cellStyle name="Note 2 3 2 3 2_Volatility" xfId="20992" xr:uid="{BC9D2227-8A34-45A7-BF52-C7A81ABC58EA}"/>
    <cellStyle name="Note 2 3 2 3 3" xfId="20993" xr:uid="{57AFC023-E5D4-462D-8FBF-6AE617A66787}"/>
    <cellStyle name="Note 2 3 2 3 3 2" xfId="20994" xr:uid="{973F0884-2326-4CAD-971F-C310CB06D262}"/>
    <cellStyle name="Note 2 3 2 3 4" xfId="20995" xr:uid="{B9B29DF2-E9AB-4B27-B976-8C55A6DBF7E6}"/>
    <cellStyle name="Note 2 3 2 3_Volatility" xfId="20996" xr:uid="{666545C7-2D53-4427-9218-6AFB49777E1A}"/>
    <cellStyle name="Note 2 3 2 4" xfId="20997" xr:uid="{E7743A72-1572-45C6-BABB-F69DC8AF7087}"/>
    <cellStyle name="Note 2 3 2 4 2" xfId="20998" xr:uid="{27A42E98-71BD-413B-A437-2A58A66D4781}"/>
    <cellStyle name="Note 2 3 2 4 2 2" xfId="20999" xr:uid="{B862E09C-E413-426E-8DA2-390898EA3EB5}"/>
    <cellStyle name="Note 2 3 2 4 3" xfId="21000" xr:uid="{0BB48EA2-1629-459D-A064-4044D82EF091}"/>
    <cellStyle name="Note 2 3 2 4_Volatility" xfId="21001" xr:uid="{E353030E-4E1E-4526-9265-56F656C1F0DC}"/>
    <cellStyle name="Note 2 3 2 5" xfId="21002" xr:uid="{1177DB39-8FEB-412A-9F7C-028768900400}"/>
    <cellStyle name="Note 2 3 2 5 2" xfId="21003" xr:uid="{DAF81A8E-98F4-46C7-B574-F26DDAE23B2C}"/>
    <cellStyle name="Note 2 3 2 6" xfId="21004" xr:uid="{8514ECB3-9837-451B-97FB-F8B2D04FB581}"/>
    <cellStyle name="Note 2 3 2 7" xfId="21005" xr:uid="{D2DE6DB9-2BCB-462C-8C7F-59652E8B37A7}"/>
    <cellStyle name="Note 2 3 2_Volatility" xfId="21006" xr:uid="{EBD18EED-BEB6-4C7A-8A16-7D1E8365D0F5}"/>
    <cellStyle name="Note 2 3 3" xfId="21007" xr:uid="{3557871D-DF0C-40CE-A464-C8702C4C9F05}"/>
    <cellStyle name="Note 2 3 3 2" xfId="21008" xr:uid="{5B1DAD9E-B520-40ED-9442-822547945A51}"/>
    <cellStyle name="Note 2 3 3 2 2" xfId="21009" xr:uid="{CBC77112-57FE-488D-AEE8-2CE31DF8565B}"/>
    <cellStyle name="Note 2 3 3 2 2 2" xfId="21010" xr:uid="{83925795-4F00-4AD8-B639-9182523874AC}"/>
    <cellStyle name="Note 2 3 3 2 2 2 2" xfId="21011" xr:uid="{7D4145C5-B606-4349-B3A6-4E7D1AEBACB4}"/>
    <cellStyle name="Note 2 3 3 2 2 3" xfId="21012" xr:uid="{1E8F2CEC-A3A4-4DF7-83FC-9358486CD9B7}"/>
    <cellStyle name="Note 2 3 3 2 2_Volatility" xfId="21013" xr:uid="{19D99D81-52E0-4D43-9FA0-7A4C4F3D6842}"/>
    <cellStyle name="Note 2 3 3 2 3" xfId="21014" xr:uid="{4AB8CF82-B12F-4FCD-B529-ABDF799F359C}"/>
    <cellStyle name="Note 2 3 3 2 3 2" xfId="21015" xr:uid="{B612AD36-DAF3-4517-9CB6-7A2E2640447E}"/>
    <cellStyle name="Note 2 3 3 2 4" xfId="21016" xr:uid="{BA32E0A4-29E7-4200-88C0-D44792E46160}"/>
    <cellStyle name="Note 2 3 3 2_Volatility" xfId="21017" xr:uid="{1B599347-B232-4ED0-8B3C-3B346404291B}"/>
    <cellStyle name="Note 2 3 3 3" xfId="21018" xr:uid="{EB0C21DA-5ABE-4A96-82F3-38C0FEDDDAFB}"/>
    <cellStyle name="Note 2 3 3 3 2" xfId="21019" xr:uid="{79A074E3-BF1E-4973-8DFC-52AAB170323A}"/>
    <cellStyle name="Note 2 3 3 3 2 2" xfId="21020" xr:uid="{3B1C07A1-FB6C-4F8F-8C13-57240EC32A7C}"/>
    <cellStyle name="Note 2 3 3 3 3" xfId="21021" xr:uid="{A42F3B45-7F4E-4106-B301-3DF286C9BCFC}"/>
    <cellStyle name="Note 2 3 3 3_Volatility" xfId="21022" xr:uid="{EF4B0C01-0001-49B8-85F8-F37E7D8DA228}"/>
    <cellStyle name="Note 2 3 3 4" xfId="21023" xr:uid="{C45FE1EA-B613-4A45-9EAB-2586D65C98B3}"/>
    <cellStyle name="Note 2 3 3 4 2" xfId="21024" xr:uid="{0A3E8F3E-1C32-42A4-8568-DD522E8C7C91}"/>
    <cellStyle name="Note 2 3 3 5" xfId="21025" xr:uid="{4EDA17A2-3DC1-45ED-ABA8-B294E969ED28}"/>
    <cellStyle name="Note 2 3 3 6" xfId="21026" xr:uid="{9509119E-AF9F-41D1-9CCE-CEB45E672CDA}"/>
    <cellStyle name="Note 2 3 3_Volatility" xfId="21027" xr:uid="{32F900E9-DD6F-4249-8088-9E0E375190B3}"/>
    <cellStyle name="Note 2 3 4" xfId="21028" xr:uid="{FB6AC7FD-54FD-4C64-829A-4FDC4EACBEFE}"/>
    <cellStyle name="Note 2 3 4 2" xfId="21029" xr:uid="{D386D194-35C5-44E2-B0C5-EDE3CF91111A}"/>
    <cellStyle name="Note 2 3 4 2 2" xfId="21030" xr:uid="{06E3C910-59C7-41CB-9837-DA8BD66795D9}"/>
    <cellStyle name="Note 2 3 4 2 2 2" xfId="21031" xr:uid="{3D8AAC60-B765-423E-BC74-6263564A44F4}"/>
    <cellStyle name="Note 2 3 4 2 3" xfId="21032" xr:uid="{46F66F0F-EB5C-49C7-A74D-FD5A3C8DB39C}"/>
    <cellStyle name="Note 2 3 4 2_Volatility" xfId="21033" xr:uid="{97B64152-4E80-49A4-A591-EEFFA4FFF876}"/>
    <cellStyle name="Note 2 3 4 3" xfId="21034" xr:uid="{8F21BDC8-B48F-42CA-9736-6AB8547F4FF4}"/>
    <cellStyle name="Note 2 3 4 3 2" xfId="21035" xr:uid="{DAC895D9-DE90-46A1-AB22-E5485A26415D}"/>
    <cellStyle name="Note 2 3 4 4" xfId="21036" xr:uid="{30D65F68-EA1D-4673-9D1A-51283CAB3913}"/>
    <cellStyle name="Note 2 3 4_Volatility" xfId="21037" xr:uid="{95391060-6DA5-4DDE-94F4-0568CD027687}"/>
    <cellStyle name="Note 2 3 5" xfId="21038" xr:uid="{799370D6-E966-4309-A00D-9DB414EBE702}"/>
    <cellStyle name="Note 2 3 5 2" xfId="21039" xr:uid="{267240AE-E1C9-443A-82D8-75BE8CC82AC8}"/>
    <cellStyle name="Note 2 3 5 2 2" xfId="21040" xr:uid="{6902E14C-B764-4A0D-8B41-677825797E3D}"/>
    <cellStyle name="Note 2 3 5 3" xfId="21041" xr:uid="{1B08125A-9DA8-4DE1-884A-AF8613452398}"/>
    <cellStyle name="Note 2 3 5_Volatility" xfId="21042" xr:uid="{1B33BE66-E9D8-4997-8849-E4A75A2BBE61}"/>
    <cellStyle name="Note 2 3 6" xfId="21043" xr:uid="{B28D1865-E632-4B21-8348-988253467E48}"/>
    <cellStyle name="Note 2 3 6 2" xfId="21044" xr:uid="{D6D1E935-FA45-4818-968D-DA5C1C88A3F7}"/>
    <cellStyle name="Note 2 3 7" xfId="21045" xr:uid="{035C2647-97D6-4333-8A0F-DA9EF1ECC7B7}"/>
    <cellStyle name="Note 2 3 8" xfId="21046" xr:uid="{C72AF2D7-4CF8-4FFA-922F-F539F9151037}"/>
    <cellStyle name="Note 2 3 9" xfId="21047" xr:uid="{2FC40F25-B965-46F0-802D-224F501535C3}"/>
    <cellStyle name="Note 2 3_Summary_Gap_Balance_exNIB" xfId="21048" xr:uid="{26D769DA-691A-43C7-87D5-13E66FA72213}"/>
    <cellStyle name="Note 2 4" xfId="21049" xr:uid="{288B77BE-BFB0-4465-A829-E9C838001038}"/>
    <cellStyle name="Note 2 4 2" xfId="21050" xr:uid="{23067FB0-AB22-42A1-9AEF-7B8B0C7ACD3C}"/>
    <cellStyle name="Note 2 4 2 2" xfId="21051" xr:uid="{27D20E9C-FEDB-4E38-89DC-38250A927CE4}"/>
    <cellStyle name="Note 2 4 2 2 2" xfId="21052" xr:uid="{3354A124-76DD-4037-A213-5B70420A8D4C}"/>
    <cellStyle name="Note 2 4 2 2 2 2" xfId="21053" xr:uid="{B80856AE-030C-42AF-A66E-EEDEF1CF670D}"/>
    <cellStyle name="Note 2 4 2 2 2 2 2" xfId="21054" xr:uid="{F82B1054-9AA0-46D1-B7C9-688F7B8EF706}"/>
    <cellStyle name="Note 2 4 2 2 2 3" xfId="21055" xr:uid="{232EECAC-B075-43C5-A48B-B2860B951880}"/>
    <cellStyle name="Note 2 4 2 2 2_Volatility" xfId="21056" xr:uid="{A687222A-EC2B-44D5-BEA1-DF65ACE3C05D}"/>
    <cellStyle name="Note 2 4 2 2 3" xfId="21057" xr:uid="{D0629E11-D0D7-4BAA-9027-ED2FC85AC8D8}"/>
    <cellStyle name="Note 2 4 2 2 3 2" xfId="21058" xr:uid="{03E14A06-54A1-489B-A61C-500852754108}"/>
    <cellStyle name="Note 2 4 2 2 4" xfId="21059" xr:uid="{2D0038C3-3ECC-4D0F-8E7C-8C8FB31E4AC0}"/>
    <cellStyle name="Note 2 4 2 2_Volatility" xfId="21060" xr:uid="{BA09ACD3-F7F0-49B9-AB41-B687E0D46954}"/>
    <cellStyle name="Note 2 4 2 3" xfId="21061" xr:uid="{4AB48206-820A-4D82-9DF4-4BF931D5C7B4}"/>
    <cellStyle name="Note 2 4 2 3 2" xfId="21062" xr:uid="{4F922FA8-2F1A-4004-AAE4-F6140CC9684A}"/>
    <cellStyle name="Note 2 4 2 3 2 2" xfId="21063" xr:uid="{FD785049-DB2B-47B1-95E8-44873D4AAB9F}"/>
    <cellStyle name="Note 2 4 2 3 3" xfId="21064" xr:uid="{DB05E642-4D85-4C0F-BC01-E0EE82295561}"/>
    <cellStyle name="Note 2 4 2 3_Volatility" xfId="21065" xr:uid="{A63CC44C-DA2F-4B96-B1FF-FC5C0B465777}"/>
    <cellStyle name="Note 2 4 2 4" xfId="21066" xr:uid="{C894730A-51ED-4B17-A24A-9F13A181D118}"/>
    <cellStyle name="Note 2 4 2 4 2" xfId="21067" xr:uid="{5D4FF377-6539-4DE7-B02B-22E45052141A}"/>
    <cellStyle name="Note 2 4 2 5" xfId="21068" xr:uid="{04ADB248-D1FC-470B-88C0-BB23BA39F8DA}"/>
    <cellStyle name="Note 2 4 2 6" xfId="21069" xr:uid="{897D5742-B25C-4D6A-B6D2-32BAE159CD03}"/>
    <cellStyle name="Note 2 4 2_Volatility" xfId="21070" xr:uid="{5F3A8E4B-3DE7-4584-9D7F-B5EDD3767EA1}"/>
    <cellStyle name="Note 2 4 3" xfId="21071" xr:uid="{C4F3B401-C973-4704-9147-4D401957AAC6}"/>
    <cellStyle name="Note 2 4 3 2" xfId="21072" xr:uid="{E7FE81E6-C1EE-4023-BBCA-ED355B4F66A0}"/>
    <cellStyle name="Note 2 4 3 2 2" xfId="21073" xr:uid="{87DD4290-7985-457C-820F-39E8D02FCAFF}"/>
    <cellStyle name="Note 2 4 3 2 2 2" xfId="21074" xr:uid="{F4AD9DD5-F79C-4000-BF3C-A7503D96B095}"/>
    <cellStyle name="Note 2 4 3 2 3" xfId="21075" xr:uid="{192085C8-B3E6-4E6A-B7BC-B7B13593B8BA}"/>
    <cellStyle name="Note 2 4 3 2_Volatility" xfId="21076" xr:uid="{A09658AF-C4DB-4FE0-AF26-E106377085DA}"/>
    <cellStyle name="Note 2 4 3 3" xfId="21077" xr:uid="{B6E0B42E-234C-42A2-9F6F-FB0BD5735DBA}"/>
    <cellStyle name="Note 2 4 3 3 2" xfId="21078" xr:uid="{92ECE918-1EE0-4638-8EA5-24E6A676603C}"/>
    <cellStyle name="Note 2 4 3 4" xfId="21079" xr:uid="{71955C19-9ECF-4BC7-A502-3D3DD202A7D7}"/>
    <cellStyle name="Note 2 4 3_Volatility" xfId="21080" xr:uid="{DC25EBEA-D059-4BCF-A583-4436CB429EAC}"/>
    <cellStyle name="Note 2 4 4" xfId="21081" xr:uid="{D4FF8130-6BCA-4D71-A3FC-1E2DA8991526}"/>
    <cellStyle name="Note 2 4 4 2" xfId="21082" xr:uid="{DC9B8C50-D340-44BD-ADAD-0268D8AE18EE}"/>
    <cellStyle name="Note 2 4 4 2 2" xfId="21083" xr:uid="{78090600-E842-4F80-A203-85340BA8FE7A}"/>
    <cellStyle name="Note 2 4 4 3" xfId="21084" xr:uid="{86CC20E8-9332-49C5-AA02-7E6F0F199D0E}"/>
    <cellStyle name="Note 2 4 4_Volatility" xfId="21085" xr:uid="{875E4E71-7FD4-4C85-B290-7DF94F035D2C}"/>
    <cellStyle name="Note 2 4 5" xfId="21086" xr:uid="{2B77DC29-E342-4F89-B666-541EE4463D01}"/>
    <cellStyle name="Note 2 4 5 2" xfId="21087" xr:uid="{12334606-F7B7-45B5-9C88-1DAAFC4AB0D8}"/>
    <cellStyle name="Note 2 4 6" xfId="21088" xr:uid="{9C40552D-329B-4DA3-9720-FD4B7A6FAB15}"/>
    <cellStyle name="Note 2 4 7" xfId="21089" xr:uid="{4DEAAEAD-DE06-4A9A-87F7-82CC8043DCDD}"/>
    <cellStyle name="Note 2 4_Volatility" xfId="21090" xr:uid="{A066878D-BA61-4836-B768-40FC1CB1F20E}"/>
    <cellStyle name="Note 2 5" xfId="21091" xr:uid="{57556D1C-0F01-4870-A745-07E835EA67E0}"/>
    <cellStyle name="Note 2 5 2" xfId="21092" xr:uid="{C60FFDC0-71C2-4578-9FEE-50E3965ADA61}"/>
    <cellStyle name="Note 2 5 2 2" xfId="21093" xr:uid="{582A3554-E68A-4311-B1C1-497383918600}"/>
    <cellStyle name="Note 2 5 2 2 2" xfId="21094" xr:uid="{EEFB3449-F62C-4AB5-8BBE-52F2B33A0760}"/>
    <cellStyle name="Note 2 5 2 2 2 2" xfId="21095" xr:uid="{88C05582-7178-4515-A9AB-764A66219C7D}"/>
    <cellStyle name="Note 2 5 2 2 3" xfId="21096" xr:uid="{E860F35E-B580-4B42-B43B-8174132A3C62}"/>
    <cellStyle name="Note 2 5 2 2_Volatility" xfId="21097" xr:uid="{378AA0C7-56FE-4C66-9840-5F161E0F9E04}"/>
    <cellStyle name="Note 2 5 2 3" xfId="21098" xr:uid="{46D4A14C-6F97-4BE8-8365-954A4374CE4C}"/>
    <cellStyle name="Note 2 5 2 3 2" xfId="21099" xr:uid="{E6632F77-B793-47E1-B27A-7861EF02A574}"/>
    <cellStyle name="Note 2 5 2 4" xfId="21100" xr:uid="{67BD0819-FEB0-4F82-B77D-24906605459E}"/>
    <cellStyle name="Note 2 5 2_Volatility" xfId="21101" xr:uid="{596DA045-A966-4CAA-A2FC-26FD1694203F}"/>
    <cellStyle name="Note 2 5 3" xfId="21102" xr:uid="{66E7563C-677B-412C-BD89-1EE6D0D9947B}"/>
    <cellStyle name="Note 2 5 3 2" xfId="21103" xr:uid="{8C71DD27-DD5D-400E-80FE-39DA54832F11}"/>
    <cellStyle name="Note 2 5 3 2 2" xfId="21104" xr:uid="{3BE8BFF3-3B03-45E3-AA8C-A448DD5A999D}"/>
    <cellStyle name="Note 2 5 3 3" xfId="21105" xr:uid="{A105076D-B15A-4FC9-8B14-9D61A7AD625B}"/>
    <cellStyle name="Note 2 5 3_Volatility" xfId="21106" xr:uid="{8BC6B635-5F90-4E6C-9B62-A40CD418CD08}"/>
    <cellStyle name="Note 2 5 4" xfId="21107" xr:uid="{BAF1A788-EC9E-4B1D-9235-49D0ED7EFB7C}"/>
    <cellStyle name="Note 2 5 4 2" xfId="21108" xr:uid="{3BB01E78-0715-41D5-93E9-1E5ECC711023}"/>
    <cellStyle name="Note 2 5 5" xfId="21109" xr:uid="{B86FA636-3AD5-4659-8346-AFE51EC38F32}"/>
    <cellStyle name="Note 2 5_Volatility" xfId="21110" xr:uid="{39461C08-4D9C-4965-81B3-5A00B0C6E3EC}"/>
    <cellStyle name="Note 2 6" xfId="21111" xr:uid="{7E885098-EBD9-4B82-8768-FD20AF031708}"/>
    <cellStyle name="Note 2 6 2" xfId="21112" xr:uid="{605012D9-A71A-4313-BECD-F75FD45986B5}"/>
    <cellStyle name="Note 2 6 2 2" xfId="21113" xr:uid="{F07F287F-28F3-45A4-AE29-BD533695A27E}"/>
    <cellStyle name="Note 2 6 2 2 2" xfId="21114" xr:uid="{EAA34987-E494-4899-A491-91FD7075E7A1}"/>
    <cellStyle name="Note 2 6 2 3" xfId="21115" xr:uid="{F52AAF94-F912-43C5-893B-F86ADE893918}"/>
    <cellStyle name="Note 2 6 2_Volatility" xfId="21116" xr:uid="{F9FC85FD-C97A-48FD-9645-D71D9FBA0CBA}"/>
    <cellStyle name="Note 2 6 3" xfId="21117" xr:uid="{F21174BB-35F0-46F4-9BED-302A84417F2A}"/>
    <cellStyle name="Note 2 6 3 2" xfId="21118" xr:uid="{97C31780-E9DC-4050-A3C7-AC29E2C1D6E5}"/>
    <cellStyle name="Note 2 6 4" xfId="21119" xr:uid="{15A8E125-8AC7-4CE1-85CF-B87640CAE547}"/>
    <cellStyle name="Note 2 6_Volatility" xfId="21120" xr:uid="{98868231-3B9D-4D15-9B35-3CC3F836CF78}"/>
    <cellStyle name="Note 2 7" xfId="21121" xr:uid="{BDEF8208-D95C-4F20-BC60-E9D501E6B0CF}"/>
    <cellStyle name="Note 2 7 2" xfId="21122" xr:uid="{D6747300-CB1A-4EFB-A8F0-2B1F3D8C2E3F}"/>
    <cellStyle name="Note 2 7 2 2" xfId="21123" xr:uid="{5F77820F-0315-4BBF-9825-7B02F052516C}"/>
    <cellStyle name="Note 2 7 3" xfId="21124" xr:uid="{EA76A557-559B-4CE4-8527-3FA78EBCA93C}"/>
    <cellStyle name="Note 2 7_Volatility" xfId="21125" xr:uid="{37FF985C-9AA9-4830-B51C-BC8BC570446C}"/>
    <cellStyle name="Note 2 8" xfId="21126" xr:uid="{3D3E4F87-7E29-4785-8C06-3D04B4A90B87}"/>
    <cellStyle name="Note 2 8 2" xfId="21127" xr:uid="{3DF9A46F-4092-476D-989D-3EFB9FF90F5C}"/>
    <cellStyle name="Note 2 9" xfId="21128" xr:uid="{5E152838-480F-498F-8584-8B3BF78B8B20}"/>
    <cellStyle name="Note 2_Summary_Gap_Balance_exNIB" xfId="21129" xr:uid="{8A55FF0F-B2A4-4220-A2DF-ACEBA6CD9546}"/>
    <cellStyle name="Note 3" xfId="21130" xr:uid="{0A5E3C32-BBC5-4876-AED4-1AEED013ADED}"/>
    <cellStyle name="Note 3 10" xfId="21131" xr:uid="{F3A6CD00-220F-407C-A199-9F5A3C6C5873}"/>
    <cellStyle name="Note 3 10 2" xfId="21132" xr:uid="{E4C86181-F9C8-4766-829D-DF11EC258042}"/>
    <cellStyle name="Note 3 10 2 2" xfId="21133" xr:uid="{1C65ED71-CE8B-41BE-8469-32A631BD36EA}"/>
    <cellStyle name="Note 3 10 2 2 2" xfId="21134" xr:uid="{D58BD18C-1349-4E8A-81EA-C4A14C1DD0D3}"/>
    <cellStyle name="Note 3 10 2 2 2 2" xfId="21135" xr:uid="{1D75D4FB-E406-43C8-94DA-51665BD799B4}"/>
    <cellStyle name="Note 3 10 2 2 2_Volatility" xfId="21136" xr:uid="{DF121231-CB7B-419B-8195-B142FE69D3B7}"/>
    <cellStyle name="Note 3 10 2 2 3" xfId="21137" xr:uid="{F5CC7B96-031C-4522-B6D3-3D63CBFB2EFD}"/>
    <cellStyle name="Note 3 10 2 2_Volatility" xfId="21138" xr:uid="{C9E69F48-3EA4-4BFB-8B40-A7C776865586}"/>
    <cellStyle name="Note 3 10 2 3" xfId="21139" xr:uid="{C051CC76-CC8A-4B97-8E5C-82381CC5F6BD}"/>
    <cellStyle name="Note 3 10 2 3 2" xfId="21140" xr:uid="{19925B15-CD6C-4007-AC1A-678CC7A5818A}"/>
    <cellStyle name="Note 3 10 2 3 2 2" xfId="21141" xr:uid="{52730124-DAA9-4FD3-9D2C-9D364EBB2453}"/>
    <cellStyle name="Note 3 10 2 3 2_Volatility" xfId="21142" xr:uid="{2B702085-2F5C-4C0C-97E2-A44E384DF36D}"/>
    <cellStyle name="Note 3 10 2 3 3" xfId="21143" xr:uid="{957FEBBD-3ED5-49D9-B258-55FC08EA0BD5}"/>
    <cellStyle name="Note 3 10 2 3_Volatility" xfId="21144" xr:uid="{D6301FE7-4338-47CD-B5A3-8AAAA410A21A}"/>
    <cellStyle name="Note 3 10 2 4" xfId="21145" xr:uid="{076E9F60-EA03-415A-B9C3-26A66BB3E531}"/>
    <cellStyle name="Note 3 10 2 4 2" xfId="21146" xr:uid="{847E3C04-F24E-4767-937B-B7A77B8A86FE}"/>
    <cellStyle name="Note 3 10 2 4_Volatility" xfId="21147" xr:uid="{A5FA8BE5-7107-43B1-A2EA-AB77CFF9B2E1}"/>
    <cellStyle name="Note 3 10 2 5" xfId="21148" xr:uid="{ED974050-A793-4A29-93AD-8E7B3E8F53F6}"/>
    <cellStyle name="Note 3 10 2_Volatility" xfId="21149" xr:uid="{48A3C5B3-150A-4F3A-91AF-6DFCAF3EBB4B}"/>
    <cellStyle name="Note 3 10 3" xfId="21150" xr:uid="{7FF6AEC6-BA5A-4961-B549-6775FC8599D2}"/>
    <cellStyle name="Note 3 10 3 2" xfId="21151" xr:uid="{CF6A4D46-4014-4762-8D48-4CA59A1AF59B}"/>
    <cellStyle name="Note 3 10 3 2 2" xfId="21152" xr:uid="{CB30FC27-BD97-4587-BE5C-DC112B6DAD89}"/>
    <cellStyle name="Note 3 10 3 2_Volatility" xfId="21153" xr:uid="{721EB07F-1AD1-4FDC-83F6-8EF21811049A}"/>
    <cellStyle name="Note 3 10 3 3" xfId="21154" xr:uid="{66EF0064-8C28-467A-8E96-7176DC085494}"/>
    <cellStyle name="Note 3 10 3_Volatility" xfId="21155" xr:uid="{DA427F47-F9E9-45C6-AF68-DDE4E06B0337}"/>
    <cellStyle name="Note 3 10 4" xfId="21156" xr:uid="{69381D9D-DB4F-477D-AB65-B698E31B316D}"/>
    <cellStyle name="Note 3 10 4 2" xfId="21157" xr:uid="{EE5C56C9-40F4-4064-9EC7-D15E9D79B805}"/>
    <cellStyle name="Note 3 10 4_Volatility" xfId="21158" xr:uid="{C82E15BE-B276-4309-9192-58D4E1B43DE0}"/>
    <cellStyle name="Note 3 10 5" xfId="21159" xr:uid="{E95E8EAE-2516-4B49-B6CC-EEC57228CC14}"/>
    <cellStyle name="Note 3 10_Volatility" xfId="21160" xr:uid="{D833F6AE-04F7-4FC5-B358-C2552422E0A1}"/>
    <cellStyle name="Note 3 11" xfId="21161" xr:uid="{0F1C4ED3-90BB-482F-81E3-55B9A159859F}"/>
    <cellStyle name="Note 3 11 2" xfId="21162" xr:uid="{A390204B-4415-408E-A549-EB910BF22F49}"/>
    <cellStyle name="Note 3 11 2 2" xfId="21163" xr:uid="{C12B7667-3915-44E6-831A-0AD3BA533234}"/>
    <cellStyle name="Note 3 11 2 2 2" xfId="21164" xr:uid="{2411A8ED-1754-43A2-961E-AD8724E92100}"/>
    <cellStyle name="Note 3 11 2 2 2 2" xfId="21165" xr:uid="{7B419AA9-87AB-4BF7-B4AA-E3144CBBFD2B}"/>
    <cellStyle name="Note 3 11 2 2 2_Volatility" xfId="21166" xr:uid="{76389999-D4DF-4E05-9430-678D8FF12797}"/>
    <cellStyle name="Note 3 11 2 2 3" xfId="21167" xr:uid="{5151AE98-CAA4-4F8A-AAE7-90A2A075EE9B}"/>
    <cellStyle name="Note 3 11 2 2_Volatility" xfId="21168" xr:uid="{5C77AE2E-9763-4546-AC7C-2B07B4D72E31}"/>
    <cellStyle name="Note 3 11 2 3" xfId="21169" xr:uid="{8604C934-867D-46CD-A848-27A7A42D777E}"/>
    <cellStyle name="Note 3 11 2 3 2" xfId="21170" xr:uid="{78C03B17-B399-46C5-9239-3C917D25893D}"/>
    <cellStyle name="Note 3 11 2 3 2 2" xfId="21171" xr:uid="{52039E0E-5A6A-4F3E-BA69-D0AD21D11CEE}"/>
    <cellStyle name="Note 3 11 2 3 2_Volatility" xfId="21172" xr:uid="{DA73EE8B-AC77-4DF8-9427-2ACDEFBDC760}"/>
    <cellStyle name="Note 3 11 2 3 3" xfId="21173" xr:uid="{B2CF8A68-4A10-4D4B-977B-25D3B322516D}"/>
    <cellStyle name="Note 3 11 2 3_Volatility" xfId="21174" xr:uid="{31C6A618-79F5-4735-B35C-CED6C0F99024}"/>
    <cellStyle name="Note 3 11 2 4" xfId="21175" xr:uid="{4F7AAB01-56B3-4BDD-A215-DD8F60A6DD13}"/>
    <cellStyle name="Note 3 11 2 4 2" xfId="21176" xr:uid="{9E52D394-FBA3-4E0C-8A39-59E1F1463B54}"/>
    <cellStyle name="Note 3 11 2 4_Volatility" xfId="21177" xr:uid="{EEE00C3F-3E40-422B-8F49-E52FACF66D4E}"/>
    <cellStyle name="Note 3 11 2 5" xfId="21178" xr:uid="{51DFE92D-22F7-4097-9576-0F38AA32C9A0}"/>
    <cellStyle name="Note 3 11 2_Volatility" xfId="21179" xr:uid="{B8E0538E-CA6D-4467-9107-7958C4A44FE0}"/>
    <cellStyle name="Note 3 11 3" xfId="21180" xr:uid="{00BE808C-CAE9-413E-962D-454A326E52AD}"/>
    <cellStyle name="Note 3 11 3 2" xfId="21181" xr:uid="{7CB00E6A-0A58-4406-9CA5-E3668E38B865}"/>
    <cellStyle name="Note 3 11 3 2 2" xfId="21182" xr:uid="{FDD87D29-08E2-4907-90C7-B3664FB1FDE5}"/>
    <cellStyle name="Note 3 11 3 2_Volatility" xfId="21183" xr:uid="{0FE7342B-C1BA-4BDE-AB5E-46815CE3AE20}"/>
    <cellStyle name="Note 3 11 3 3" xfId="21184" xr:uid="{5A762108-B9E9-4666-899A-CFF35E1251D3}"/>
    <cellStyle name="Note 3 11 3_Volatility" xfId="21185" xr:uid="{AC3CF416-EFC3-4E82-A8E8-3B6F19704668}"/>
    <cellStyle name="Note 3 11 4" xfId="21186" xr:uid="{95666DE9-86A6-4C0B-B4E7-4EB351296BCB}"/>
    <cellStyle name="Note 3 11 4 2" xfId="21187" xr:uid="{BEEAB4F4-0CA8-4198-B33D-E0780C330FFB}"/>
    <cellStyle name="Note 3 11 4_Volatility" xfId="21188" xr:uid="{119BB9D6-FFA0-47A8-AAD8-CCC9804B4E13}"/>
    <cellStyle name="Note 3 11 5" xfId="21189" xr:uid="{E64DA6F0-A312-44F2-A248-359484D60FD4}"/>
    <cellStyle name="Note 3 11_Volatility" xfId="21190" xr:uid="{4B81341A-6CA3-43F9-A4E2-996FAAC3B4B6}"/>
    <cellStyle name="Note 3 12" xfId="21191" xr:uid="{68687ACE-82AB-435D-8CE9-AA6CF9AE8273}"/>
    <cellStyle name="Note 3 12 2" xfId="21192" xr:uid="{D7F9B598-3867-47D6-8918-C0F9B7D1D124}"/>
    <cellStyle name="Note 3 12 2 2" xfId="21193" xr:uid="{389AA7C7-FC90-48AE-A34A-0E76E9D5C3F7}"/>
    <cellStyle name="Note 3 12 2 2 2" xfId="21194" xr:uid="{F1C86404-2774-45EE-A536-AE89B9EEDD63}"/>
    <cellStyle name="Note 3 12 2 2 2 2" xfId="21195" xr:uid="{9EECDB8F-F868-46D4-AEB5-36CE20870056}"/>
    <cellStyle name="Note 3 12 2 2 2_Volatility" xfId="21196" xr:uid="{2BE15949-22AC-49F7-B75E-21881C92D1BA}"/>
    <cellStyle name="Note 3 12 2 2 3" xfId="21197" xr:uid="{F11B4EA8-B764-4FE2-A683-40D87755888B}"/>
    <cellStyle name="Note 3 12 2 2_Volatility" xfId="21198" xr:uid="{AB1897A2-14BC-4FD5-8881-DBFCEBD5D37F}"/>
    <cellStyle name="Note 3 12 2 3" xfId="21199" xr:uid="{C16AD0BC-9708-4B11-95D2-2D4056F88E9D}"/>
    <cellStyle name="Note 3 12 2 3 2" xfId="21200" xr:uid="{79CA8ECE-33D3-4B6C-8FF0-027311F895F3}"/>
    <cellStyle name="Note 3 12 2 3 2 2" xfId="21201" xr:uid="{EB7692DA-8493-4A4C-BD65-AB543D0AA48A}"/>
    <cellStyle name="Note 3 12 2 3 2_Volatility" xfId="21202" xr:uid="{00CC1483-1263-46DA-A625-83C31871DEA5}"/>
    <cellStyle name="Note 3 12 2 3 3" xfId="21203" xr:uid="{6BFEA3CB-91FC-4109-978D-B129CC44052B}"/>
    <cellStyle name="Note 3 12 2 3_Volatility" xfId="21204" xr:uid="{29B4E8DB-D02A-493D-AD75-11552C926923}"/>
    <cellStyle name="Note 3 12 2 4" xfId="21205" xr:uid="{064F203F-563C-482E-B176-EB3C583FA8A6}"/>
    <cellStyle name="Note 3 12 2 4 2" xfId="21206" xr:uid="{A4BE6AB2-4E85-4C49-8ABC-5261FC8D9B72}"/>
    <cellStyle name="Note 3 12 2 4_Volatility" xfId="21207" xr:uid="{04A901A7-09F0-449F-96B9-EFC5AC787410}"/>
    <cellStyle name="Note 3 12 2 5" xfId="21208" xr:uid="{32FE09B6-F41C-4F8A-9474-020020345CD5}"/>
    <cellStyle name="Note 3 12 2_Volatility" xfId="21209" xr:uid="{748A8C1F-71D9-49D2-BED0-326D2D9B4BA4}"/>
    <cellStyle name="Note 3 12 3" xfId="21210" xr:uid="{C00F22E7-840B-4D8D-9D5B-28503EF72A25}"/>
    <cellStyle name="Note 3 12 3 2" xfId="21211" xr:uid="{5446056F-1E9E-4348-9DBE-3958081DBA3B}"/>
    <cellStyle name="Note 3 12 3 2 2" xfId="21212" xr:uid="{FD919635-075D-4CD6-9FB4-161EF5A5DE8F}"/>
    <cellStyle name="Note 3 12 3 2_Volatility" xfId="21213" xr:uid="{B5937BA7-54BC-4B3E-A4A7-EF6CA3936621}"/>
    <cellStyle name="Note 3 12 3 3" xfId="21214" xr:uid="{56381FB3-4CF1-4F10-9176-CA01C6ECDA45}"/>
    <cellStyle name="Note 3 12 3_Volatility" xfId="21215" xr:uid="{AFCFE133-E6AD-4830-9A79-28A65A23B46A}"/>
    <cellStyle name="Note 3 12 4" xfId="21216" xr:uid="{AFD7C792-2743-49DE-B771-C06CB4656D3D}"/>
    <cellStyle name="Note 3 12 4 2" xfId="21217" xr:uid="{65F9E643-7696-4C24-9B75-7C184F19FBCA}"/>
    <cellStyle name="Note 3 12 4_Volatility" xfId="21218" xr:uid="{45629BCD-7028-4796-B1AC-B14A001D2B99}"/>
    <cellStyle name="Note 3 12 5" xfId="21219" xr:uid="{31E1C3BE-4AAB-4FBA-A66F-2AA0554CCB80}"/>
    <cellStyle name="Note 3 12_Volatility" xfId="21220" xr:uid="{D335221E-ED1E-45BD-9361-DA28730CE929}"/>
    <cellStyle name="Note 3 13" xfId="21221" xr:uid="{AE831CF3-939D-4CED-B919-581101F3E929}"/>
    <cellStyle name="Note 3 13 2" xfId="21222" xr:uid="{4947211C-ECDB-47EE-8552-64E06AF82036}"/>
    <cellStyle name="Note 3 13 2 2" xfId="21223" xr:uid="{EFF7EA31-20B8-4F54-9DB8-297307E726EF}"/>
    <cellStyle name="Note 3 13 2 2 2" xfId="21224" xr:uid="{77B51E13-7015-4979-9C8F-F09B2B91D5ED}"/>
    <cellStyle name="Note 3 13 2 2 2 2" xfId="21225" xr:uid="{0DABB362-BECB-43DA-B0D6-FDE30C652B9C}"/>
    <cellStyle name="Note 3 13 2 2 2_Volatility" xfId="21226" xr:uid="{3ADB04DA-AFEF-430B-A0D4-CD62ED79CC91}"/>
    <cellStyle name="Note 3 13 2 2 3" xfId="21227" xr:uid="{033E5E63-3439-4CBA-88D4-4BB591CD28F5}"/>
    <cellStyle name="Note 3 13 2 2_Volatility" xfId="21228" xr:uid="{935A075A-C87B-426A-B818-8FB86FD4B8B1}"/>
    <cellStyle name="Note 3 13 2 3" xfId="21229" xr:uid="{C42F2632-F646-42B4-8E64-3E2CB291589F}"/>
    <cellStyle name="Note 3 13 2 3 2" xfId="21230" xr:uid="{1A8C90AF-7B1E-4696-BC8F-C192C4C4E78A}"/>
    <cellStyle name="Note 3 13 2 3 2 2" xfId="21231" xr:uid="{8868A8FE-3E86-4227-A28F-0B886D825290}"/>
    <cellStyle name="Note 3 13 2 3 2_Volatility" xfId="21232" xr:uid="{50FA76EE-C0AE-45DA-9DFE-DCD60064FBCA}"/>
    <cellStyle name="Note 3 13 2 3 3" xfId="21233" xr:uid="{865803E9-A613-42E3-A228-4B5DCC297903}"/>
    <cellStyle name="Note 3 13 2 3_Volatility" xfId="21234" xr:uid="{1EEEE486-43F6-488B-AF83-2A866A1C0376}"/>
    <cellStyle name="Note 3 13 2 4" xfId="21235" xr:uid="{B063D9A4-2B19-45D8-BC4D-DA7DF599A647}"/>
    <cellStyle name="Note 3 13 2 4 2" xfId="21236" xr:uid="{C5ABA422-A1C4-42E4-A63D-03A162BDE894}"/>
    <cellStyle name="Note 3 13 2 4_Volatility" xfId="21237" xr:uid="{565B20C0-F24E-4639-8B64-D6472C70C78C}"/>
    <cellStyle name="Note 3 13 2 5" xfId="21238" xr:uid="{F50FBD0B-370A-4F6B-9030-B772FB1BAE72}"/>
    <cellStyle name="Note 3 13 2_Volatility" xfId="21239" xr:uid="{6A191CDC-6B67-4FE9-98FB-C30193D23F56}"/>
    <cellStyle name="Note 3 13 3" xfId="21240" xr:uid="{D7B28A45-4C0B-4B57-B209-A1F4E49D2B8F}"/>
    <cellStyle name="Note 3 13 3 2" xfId="21241" xr:uid="{5F157758-CA78-4701-AEF7-074A386813E6}"/>
    <cellStyle name="Note 3 13 3 2 2" xfId="21242" xr:uid="{E89960EA-CF2C-4E0F-86CE-58691BF3FE07}"/>
    <cellStyle name="Note 3 13 3 2_Volatility" xfId="21243" xr:uid="{51FC28EA-F275-4E2B-881F-F69DF71F33D4}"/>
    <cellStyle name="Note 3 13 3 3" xfId="21244" xr:uid="{87A66B78-7231-40FB-ACDA-8B9D454EDAC8}"/>
    <cellStyle name="Note 3 13 3_Volatility" xfId="21245" xr:uid="{F640C59F-A6F2-46AF-9CEB-68AC5B17800C}"/>
    <cellStyle name="Note 3 13 4" xfId="21246" xr:uid="{6A14FD59-0F91-48BD-BE4C-2B113B321189}"/>
    <cellStyle name="Note 3 13 4 2" xfId="21247" xr:uid="{5C3651C4-F0CB-4AEE-9C30-927FDEE10521}"/>
    <cellStyle name="Note 3 13 4_Volatility" xfId="21248" xr:uid="{72E62BD6-EE83-4B01-B922-2E15177D0111}"/>
    <cellStyle name="Note 3 13 5" xfId="21249" xr:uid="{835F3D1C-BF12-43C8-B4B3-EACC301059D4}"/>
    <cellStyle name="Note 3 13_Volatility" xfId="21250" xr:uid="{57E93A97-741A-43A5-B05B-D208E5F85C7F}"/>
    <cellStyle name="Note 3 14" xfId="21251" xr:uid="{E910E3F0-EF6B-44E1-BA82-561D86D59345}"/>
    <cellStyle name="Note 3 14 2" xfId="21252" xr:uid="{1AD2AD8B-1642-44BE-BDEA-660AD1036C32}"/>
    <cellStyle name="Note 3 14 2 2" xfId="21253" xr:uid="{BC4EBF85-2DA6-4898-A8EF-CEFB2F4DE22A}"/>
    <cellStyle name="Note 3 14 2 2 2" xfId="21254" xr:uid="{94E76E77-7CBB-4DF8-AABB-A3AA86FA8EC0}"/>
    <cellStyle name="Note 3 14 2 2 2 2" xfId="21255" xr:uid="{5ECF6033-A627-4B78-B4FF-6414DE92618B}"/>
    <cellStyle name="Note 3 14 2 2 2_Volatility" xfId="21256" xr:uid="{5DA63D0C-2901-485D-9DBA-031CC5F327D5}"/>
    <cellStyle name="Note 3 14 2 2 3" xfId="21257" xr:uid="{7E0B0DE7-741A-46F4-9BE7-B75CDC54A03D}"/>
    <cellStyle name="Note 3 14 2 2_Volatility" xfId="21258" xr:uid="{618CAD26-CBF2-42F6-B1F0-C93EBE67140B}"/>
    <cellStyle name="Note 3 14 2 3" xfId="21259" xr:uid="{7844F1AA-8800-4A10-BE26-A9DC81C651D7}"/>
    <cellStyle name="Note 3 14 2 3 2" xfId="21260" xr:uid="{AE9931FB-7410-4A66-ADE5-2BF3192FA7C5}"/>
    <cellStyle name="Note 3 14 2 3 2 2" xfId="21261" xr:uid="{8B43E004-A440-4698-8186-53C7DF4D4410}"/>
    <cellStyle name="Note 3 14 2 3 2_Volatility" xfId="21262" xr:uid="{9D72D027-97ED-4C50-A71B-E7133F76C669}"/>
    <cellStyle name="Note 3 14 2 3 3" xfId="21263" xr:uid="{8041B4E9-1297-4970-917E-7BDA30522802}"/>
    <cellStyle name="Note 3 14 2 3_Volatility" xfId="21264" xr:uid="{5A587149-CC9D-4EF2-A94F-67FF80831BF3}"/>
    <cellStyle name="Note 3 14 2 4" xfId="21265" xr:uid="{D5B4D067-4BF4-43B3-A2EB-D510FB536568}"/>
    <cellStyle name="Note 3 14 2 4 2" xfId="21266" xr:uid="{FB495EE1-C72E-4D91-ACF1-7632FF13EB3A}"/>
    <cellStyle name="Note 3 14 2 4_Volatility" xfId="21267" xr:uid="{43A8A90E-B93F-4C72-8057-C947C7488FF6}"/>
    <cellStyle name="Note 3 14 2 5" xfId="21268" xr:uid="{DB646242-7F76-49E1-94B7-70F4D8F1FFF7}"/>
    <cellStyle name="Note 3 14 2_Volatility" xfId="21269" xr:uid="{CCEDE9A6-FFE6-49E6-983C-ADD5BB2A9C34}"/>
    <cellStyle name="Note 3 14 3" xfId="21270" xr:uid="{1504E787-6F74-4739-879E-65B31A5D42E8}"/>
    <cellStyle name="Note 3 14 3 2" xfId="21271" xr:uid="{D8D64190-8818-49F4-92BB-371AE05B57C2}"/>
    <cellStyle name="Note 3 14 3 2 2" xfId="21272" xr:uid="{B766CFDE-8A0F-4DBC-A31C-CAB0E60D38BB}"/>
    <cellStyle name="Note 3 14 3 2_Volatility" xfId="21273" xr:uid="{ADAA04C8-C95B-406C-841A-7F700597D14E}"/>
    <cellStyle name="Note 3 14 3 3" xfId="21274" xr:uid="{69FD287B-2A2E-46E2-AB3C-BF64B64B03C8}"/>
    <cellStyle name="Note 3 14 3_Volatility" xfId="21275" xr:uid="{6816CB39-E6E2-4EFB-AAE6-7AD7E8887C28}"/>
    <cellStyle name="Note 3 14 4" xfId="21276" xr:uid="{476BD3F8-CD60-4D4A-A5BA-8E2A4861CEA8}"/>
    <cellStyle name="Note 3 14 4 2" xfId="21277" xr:uid="{E10F3B66-A04C-47E5-9400-6E39DAF43935}"/>
    <cellStyle name="Note 3 14 4_Volatility" xfId="21278" xr:uid="{259724B2-1457-4C38-A3AB-90CCABA0612E}"/>
    <cellStyle name="Note 3 14 5" xfId="21279" xr:uid="{51090CBE-F456-4F53-9531-4E15E3C7AFAF}"/>
    <cellStyle name="Note 3 14_Volatility" xfId="21280" xr:uid="{D5E6D544-2266-47BC-AF06-298EBA81DB7D}"/>
    <cellStyle name="Note 3 15" xfId="21281" xr:uid="{A91CC83D-1E2D-40BC-A7A9-A885FAC28DA4}"/>
    <cellStyle name="Note 3 15 2" xfId="21282" xr:uid="{03FEE6A7-5525-456A-9C32-CAF798B71AA5}"/>
    <cellStyle name="Note 3 15 2 2" xfId="21283" xr:uid="{631B33E3-4096-46BE-8D83-4128D764034E}"/>
    <cellStyle name="Note 3 15 2 2 2" xfId="21284" xr:uid="{CC57F255-F472-4DF7-98A5-7378585603B4}"/>
    <cellStyle name="Note 3 15 2 2 2 2" xfId="21285" xr:uid="{844DA631-C826-4D76-A288-F35BCC616876}"/>
    <cellStyle name="Note 3 15 2 2 2_Volatility" xfId="21286" xr:uid="{FE1EB1FF-81EB-4978-9423-0F8398060F95}"/>
    <cellStyle name="Note 3 15 2 2 3" xfId="21287" xr:uid="{D2FAA205-ACFE-46AC-BD4A-9C61FA080BBB}"/>
    <cellStyle name="Note 3 15 2 2_Volatility" xfId="21288" xr:uid="{A0438620-1093-4033-B088-33817D1214D2}"/>
    <cellStyle name="Note 3 15 2 3" xfId="21289" xr:uid="{8690EE84-1F4E-44F0-85CD-C9B75590DD7D}"/>
    <cellStyle name="Note 3 15 2 3 2" xfId="21290" xr:uid="{3A0A7B4C-1C2E-4BA5-9D01-1DCAB54DCE49}"/>
    <cellStyle name="Note 3 15 2 3 2 2" xfId="21291" xr:uid="{95242D28-DDA6-4E4C-92C5-65997DAFA66F}"/>
    <cellStyle name="Note 3 15 2 3 2_Volatility" xfId="21292" xr:uid="{28F3C593-A32D-4DB5-9981-40907F420201}"/>
    <cellStyle name="Note 3 15 2 3 3" xfId="21293" xr:uid="{FCB68D26-E893-4488-BE29-1E6DE9B81819}"/>
    <cellStyle name="Note 3 15 2 3_Volatility" xfId="21294" xr:uid="{B0B0565A-B86B-4E6A-8FB3-621D93A21AFC}"/>
    <cellStyle name="Note 3 15 2 4" xfId="21295" xr:uid="{169192ED-C1D4-4873-AC6A-01D5A526789E}"/>
    <cellStyle name="Note 3 15 2 4 2" xfId="21296" xr:uid="{83D4E900-282E-4A22-87BC-92D3AA97D26B}"/>
    <cellStyle name="Note 3 15 2 4_Volatility" xfId="21297" xr:uid="{36108929-CBB0-4622-B113-A7E1532D9BF0}"/>
    <cellStyle name="Note 3 15 2 5" xfId="21298" xr:uid="{48731040-73E9-4E23-B0C3-6B8D865A5311}"/>
    <cellStyle name="Note 3 15 2_Volatility" xfId="21299" xr:uid="{C8A0A8C2-CBD6-478C-A83B-D22F80784973}"/>
    <cellStyle name="Note 3 15 3" xfId="21300" xr:uid="{D8F160E5-D3BE-4BD9-AA99-0DC91ADE8D05}"/>
    <cellStyle name="Note 3 15 3 2" xfId="21301" xr:uid="{916FEAC8-3EFE-4358-A9AF-2BA721736C56}"/>
    <cellStyle name="Note 3 15 3 2 2" xfId="21302" xr:uid="{0D98B44C-5ECC-4AE1-81F3-3C47C35435EE}"/>
    <cellStyle name="Note 3 15 3 2_Volatility" xfId="21303" xr:uid="{462D89AD-9ADB-43C9-8358-88DE9261728F}"/>
    <cellStyle name="Note 3 15 3 3" xfId="21304" xr:uid="{819452D6-A27F-4B24-9F5A-6766FE63344A}"/>
    <cellStyle name="Note 3 15 3_Volatility" xfId="21305" xr:uid="{C97709BE-8E5D-41C3-861B-C4EB7D3F07BA}"/>
    <cellStyle name="Note 3 15 4" xfId="21306" xr:uid="{A8EEC57C-8D61-49AD-BFE3-18EBDDD592BE}"/>
    <cellStyle name="Note 3 15 4 2" xfId="21307" xr:uid="{69C4C9D3-44BB-4A6C-9F79-5ABA52AE6827}"/>
    <cellStyle name="Note 3 15 4_Volatility" xfId="21308" xr:uid="{0878CE55-EAAF-413B-AB4D-3D9A1F7E2CD9}"/>
    <cellStyle name="Note 3 15 5" xfId="21309" xr:uid="{17941746-11BE-4944-B1FB-3C48D2E03458}"/>
    <cellStyle name="Note 3 15_Volatility" xfId="21310" xr:uid="{6851FA4F-6596-42FA-B977-E1F26DA52DC5}"/>
    <cellStyle name="Note 3 16" xfId="21311" xr:uid="{0B8A27FF-6419-4C88-B615-FA07199BE465}"/>
    <cellStyle name="Note 3 16 2" xfId="21312" xr:uid="{F3CEFC75-F8C6-4FD7-844A-3F647A144F39}"/>
    <cellStyle name="Note 3 16 2 2" xfId="21313" xr:uid="{B82DD1F7-98C5-4B9F-9A1C-21CE8D8E99E2}"/>
    <cellStyle name="Note 3 16 2 2 2" xfId="21314" xr:uid="{A2ED20E1-7E8F-446D-B9E0-E9167E45A05B}"/>
    <cellStyle name="Note 3 16 2 2 2 2" xfId="21315" xr:uid="{95AFEAC1-4996-4006-BB17-D383E9CEEB83}"/>
    <cellStyle name="Note 3 16 2 2 2_Volatility" xfId="21316" xr:uid="{6D4FED47-FB19-48F4-BEA9-B441E0868ED0}"/>
    <cellStyle name="Note 3 16 2 2 3" xfId="21317" xr:uid="{53CCE955-678A-4992-A456-F4711F7EDCAB}"/>
    <cellStyle name="Note 3 16 2 2_Volatility" xfId="21318" xr:uid="{6EA2E61E-1361-45B6-90E9-061D1FD48EBF}"/>
    <cellStyle name="Note 3 16 2 3" xfId="21319" xr:uid="{DBFB232A-8CD8-4291-A247-2F40C7AFE158}"/>
    <cellStyle name="Note 3 16 2 3 2" xfId="21320" xr:uid="{0974B515-4DE3-4147-8985-1010EAA41E15}"/>
    <cellStyle name="Note 3 16 2 3 2 2" xfId="21321" xr:uid="{EEB037A8-C15D-4D4F-87E8-4BC544F0D4B2}"/>
    <cellStyle name="Note 3 16 2 3 2_Volatility" xfId="21322" xr:uid="{B06D834C-6DCB-445A-B234-04C43EB3B92F}"/>
    <cellStyle name="Note 3 16 2 3 3" xfId="21323" xr:uid="{96EFBB1A-E8D1-4F7E-A977-0D6C2869CE07}"/>
    <cellStyle name="Note 3 16 2 3_Volatility" xfId="21324" xr:uid="{CD6D224D-B373-4232-ADA2-D507DCB66B4D}"/>
    <cellStyle name="Note 3 16 2 4" xfId="21325" xr:uid="{D494D2E3-79CE-489F-8B48-3309E06B6F50}"/>
    <cellStyle name="Note 3 16 2 4 2" xfId="21326" xr:uid="{B292D675-EB14-4B65-B2DF-64F937C08062}"/>
    <cellStyle name="Note 3 16 2 4_Volatility" xfId="21327" xr:uid="{23B36E4C-4793-42EB-80D5-3F9A6753BA63}"/>
    <cellStyle name="Note 3 16 2 5" xfId="21328" xr:uid="{531D24BF-92E3-47E2-A29C-91F652026928}"/>
    <cellStyle name="Note 3 16 2_Volatility" xfId="21329" xr:uid="{D71C3FB8-1C49-4EDF-8AA8-21B2A6037869}"/>
    <cellStyle name="Note 3 16 3" xfId="21330" xr:uid="{356448EB-45CC-43FE-9DE9-21D2EA84B94A}"/>
    <cellStyle name="Note 3 16 3 2" xfId="21331" xr:uid="{932125B5-76C8-4329-A014-6608C3B1C6C3}"/>
    <cellStyle name="Note 3 16 3 2 2" xfId="21332" xr:uid="{E0D8E9A3-5ACE-4101-BC55-0C77254AAB84}"/>
    <cellStyle name="Note 3 16 3 2_Volatility" xfId="21333" xr:uid="{1E03A45E-8EEC-4ED3-A459-B216F726DA9D}"/>
    <cellStyle name="Note 3 16 3 3" xfId="21334" xr:uid="{6197526C-6295-4123-8A60-9097C04F82A4}"/>
    <cellStyle name="Note 3 16 3_Volatility" xfId="21335" xr:uid="{A4F5A6A7-E369-41DA-90B1-0BB33BA19154}"/>
    <cellStyle name="Note 3 16 4" xfId="21336" xr:uid="{AC58F605-E69E-4151-95A0-FA6BD81B8FC6}"/>
    <cellStyle name="Note 3 16 4 2" xfId="21337" xr:uid="{3A46209D-A523-4475-B67F-245A4904521F}"/>
    <cellStyle name="Note 3 16 4_Volatility" xfId="21338" xr:uid="{C121D04E-D564-4087-B380-75BC4E61981E}"/>
    <cellStyle name="Note 3 16 5" xfId="21339" xr:uid="{AF10705B-9F1D-46D6-A697-ACEE1865978E}"/>
    <cellStyle name="Note 3 16_Volatility" xfId="21340" xr:uid="{A7433876-5C53-4D75-BDC8-E0D3810B99ED}"/>
    <cellStyle name="Note 3 17" xfId="21341" xr:uid="{909FE5F3-71C3-4D4E-9606-DBB745C8F83D}"/>
    <cellStyle name="Note 3 17 2" xfId="21342" xr:uid="{DCC376AB-0B75-4D72-BD45-6188F0DE6C6F}"/>
    <cellStyle name="Note 3 17 2 2" xfId="21343" xr:uid="{9CAEDFFB-001A-4569-A1ED-A5591E7DA583}"/>
    <cellStyle name="Note 3 17 2 2 2" xfId="21344" xr:uid="{33932D75-1A8A-4451-B348-E252AC06083D}"/>
    <cellStyle name="Note 3 17 2 2 2 2" xfId="21345" xr:uid="{E595D9EF-D313-4B9B-B1EE-ACB7C73913A0}"/>
    <cellStyle name="Note 3 17 2 2 2_Volatility" xfId="21346" xr:uid="{D39C542F-B2B0-4ACD-B403-57CB810DCE4B}"/>
    <cellStyle name="Note 3 17 2 2 3" xfId="21347" xr:uid="{F0C91F14-A3C3-4355-B4E1-E13845B3F5B1}"/>
    <cellStyle name="Note 3 17 2 2_Volatility" xfId="21348" xr:uid="{B295B393-982D-4CF3-A1FC-C84E71093B16}"/>
    <cellStyle name="Note 3 17 2 3" xfId="21349" xr:uid="{5996D8DF-55EB-4697-9ED1-A453C36211ED}"/>
    <cellStyle name="Note 3 17 2 3 2" xfId="21350" xr:uid="{BB1C6F15-6BD3-47BB-962B-3D2259CD9EC2}"/>
    <cellStyle name="Note 3 17 2 3 2 2" xfId="21351" xr:uid="{D4BB7C32-6EF7-4053-A2CA-95AC75FA3C1C}"/>
    <cellStyle name="Note 3 17 2 3 2_Volatility" xfId="21352" xr:uid="{88AFCE35-5BB2-433B-92D2-B305D75F0EF4}"/>
    <cellStyle name="Note 3 17 2 3 3" xfId="21353" xr:uid="{E3F177C2-AE25-4D36-B44C-6859ADD910E3}"/>
    <cellStyle name="Note 3 17 2 3_Volatility" xfId="21354" xr:uid="{037ADF15-7338-45A9-98B6-361C7BB8306D}"/>
    <cellStyle name="Note 3 17 2 4" xfId="21355" xr:uid="{825DAC19-14C8-49E5-8910-22BB671C551D}"/>
    <cellStyle name="Note 3 17 2 4 2" xfId="21356" xr:uid="{32DBCFCF-25ED-404A-9451-522693A85925}"/>
    <cellStyle name="Note 3 17 2 4_Volatility" xfId="21357" xr:uid="{65DFD4C8-D111-4ECA-85F1-2B02DF82D622}"/>
    <cellStyle name="Note 3 17 2 5" xfId="21358" xr:uid="{26725658-5A3E-4071-8FE9-919A91E0B7BB}"/>
    <cellStyle name="Note 3 17 2_Volatility" xfId="21359" xr:uid="{8E8225D4-7F99-47BB-B2F9-1B5AE7537363}"/>
    <cellStyle name="Note 3 17 3" xfId="21360" xr:uid="{47A54F91-6FC9-4BA5-9097-193DB32C7576}"/>
    <cellStyle name="Note 3 17 3 2" xfId="21361" xr:uid="{466A08ED-D314-4D60-9ABC-933A47C009E0}"/>
    <cellStyle name="Note 3 17 3 2 2" xfId="21362" xr:uid="{9D1C662F-6675-4CF8-8DFE-D74B299C01BA}"/>
    <cellStyle name="Note 3 17 3 2_Volatility" xfId="21363" xr:uid="{6C3E9047-037E-402A-8499-D142C3FE7259}"/>
    <cellStyle name="Note 3 17 3 3" xfId="21364" xr:uid="{804A24C9-0F5D-45C4-8917-DC73F15C71C0}"/>
    <cellStyle name="Note 3 17 3_Volatility" xfId="21365" xr:uid="{12B8B3DC-2791-4210-B4AA-E8139AA00A55}"/>
    <cellStyle name="Note 3 17 4" xfId="21366" xr:uid="{E78BB8D4-BDE9-4E5C-8010-7340F8C4A2CE}"/>
    <cellStyle name="Note 3 17 4 2" xfId="21367" xr:uid="{5E022F8D-A817-41C3-B160-BFD916693360}"/>
    <cellStyle name="Note 3 17 4_Volatility" xfId="21368" xr:uid="{DBA81FEB-2FBE-4D5D-83D9-49A8E135B595}"/>
    <cellStyle name="Note 3 17 5" xfId="21369" xr:uid="{E081B852-0192-44DA-BA64-3418B951B061}"/>
    <cellStyle name="Note 3 17_Volatility" xfId="21370" xr:uid="{83155C5B-55F2-44A4-843E-46C52CA07527}"/>
    <cellStyle name="Note 3 18" xfId="21371" xr:uid="{224B9878-7FD5-485C-AFB4-3DBD7CEB859D}"/>
    <cellStyle name="Note 3 18 2" xfId="21372" xr:uid="{FFDCEA18-F48A-436D-8ED1-DCA40DE9319B}"/>
    <cellStyle name="Note 3 18 2 2" xfId="21373" xr:uid="{E4BD696E-7F52-4D0F-9926-D9C55E37F439}"/>
    <cellStyle name="Note 3 18 2 2 2" xfId="21374" xr:uid="{34708F3C-7E8E-4899-A8BA-EB4390AC8750}"/>
    <cellStyle name="Note 3 18 2 2 2 2" xfId="21375" xr:uid="{5E52B9D8-BCD9-4709-BD12-176CD4E825CA}"/>
    <cellStyle name="Note 3 18 2 2 2_Volatility" xfId="21376" xr:uid="{FFB88D57-A3DF-4173-9E41-2A7A499D6B72}"/>
    <cellStyle name="Note 3 18 2 2 3" xfId="21377" xr:uid="{7A25D3C3-8BCD-426A-90A3-DA1EBF9EDA14}"/>
    <cellStyle name="Note 3 18 2 2_Volatility" xfId="21378" xr:uid="{EAC46D4D-C866-4745-934E-4777D30B87C2}"/>
    <cellStyle name="Note 3 18 2 3" xfId="21379" xr:uid="{C6B394C2-C836-496D-A6FD-F8619452D37E}"/>
    <cellStyle name="Note 3 18 2 3 2" xfId="21380" xr:uid="{61FCE478-B629-4E5C-BDEE-AEE4BDC78F8B}"/>
    <cellStyle name="Note 3 18 2 3 2 2" xfId="21381" xr:uid="{1FDB4F24-7CA3-44A1-9C2C-04ED863820C1}"/>
    <cellStyle name="Note 3 18 2 3 2_Volatility" xfId="21382" xr:uid="{D78367C7-594C-4CE8-A084-D2A7A63CC7D5}"/>
    <cellStyle name="Note 3 18 2 3 3" xfId="21383" xr:uid="{0C33D554-202F-488D-A222-E46A6DCC13B9}"/>
    <cellStyle name="Note 3 18 2 3_Volatility" xfId="21384" xr:uid="{877A54B4-D53F-4EE4-87C3-4E17B1C2F7F6}"/>
    <cellStyle name="Note 3 18 2 4" xfId="21385" xr:uid="{0F4F1725-66CE-4937-B522-826D1155AB47}"/>
    <cellStyle name="Note 3 18 2 4 2" xfId="21386" xr:uid="{F6982645-0B69-4377-B285-CC1F8CA6A41B}"/>
    <cellStyle name="Note 3 18 2 4_Volatility" xfId="21387" xr:uid="{96DA574A-F64D-4012-8F65-0B666BC738AE}"/>
    <cellStyle name="Note 3 18 2 5" xfId="21388" xr:uid="{623ABDFD-8140-4F5C-861E-8BEDCD88D9A7}"/>
    <cellStyle name="Note 3 18 2_Volatility" xfId="21389" xr:uid="{929654AE-1ACE-450D-B422-2426DD589A58}"/>
    <cellStyle name="Note 3 18 3" xfId="21390" xr:uid="{FB76BF2C-2392-4157-8E15-26A10CF628C2}"/>
    <cellStyle name="Note 3 18 3 2" xfId="21391" xr:uid="{03E5FB42-2C81-4097-AC8D-CAEDD55BAA23}"/>
    <cellStyle name="Note 3 18 3 2 2" xfId="21392" xr:uid="{DD4DD869-9A5D-41E4-9028-4DBE1DE7094E}"/>
    <cellStyle name="Note 3 18 3 2_Volatility" xfId="21393" xr:uid="{EE33693A-214C-4F63-B7AA-FCC46747AB4E}"/>
    <cellStyle name="Note 3 18 3 3" xfId="21394" xr:uid="{CA1BD3CE-6E39-475D-985C-129B4F8D563B}"/>
    <cellStyle name="Note 3 18 3_Volatility" xfId="21395" xr:uid="{4FAB9FCD-0500-4068-8A9F-ADABA18FAD7B}"/>
    <cellStyle name="Note 3 18 4" xfId="21396" xr:uid="{EE0E3152-30B3-4DF3-8E8A-8A73882E9F14}"/>
    <cellStyle name="Note 3 18 4 2" xfId="21397" xr:uid="{FAC7BE3A-F58B-4F7D-9B68-22327CBAFFFA}"/>
    <cellStyle name="Note 3 18 4_Volatility" xfId="21398" xr:uid="{19B4007F-B31A-4A0B-9DE1-142B4DC81014}"/>
    <cellStyle name="Note 3 18 5" xfId="21399" xr:uid="{82EC98DA-1CC3-45BA-9135-4ED1E0BAFE21}"/>
    <cellStyle name="Note 3 18_Volatility" xfId="21400" xr:uid="{27460811-6A22-4082-9E94-5F442928DF4F}"/>
    <cellStyle name="Note 3 19" xfId="21401" xr:uid="{BD90F453-ABF8-48A4-851A-19F38111D48B}"/>
    <cellStyle name="Note 3 19 2" xfId="21402" xr:uid="{6315FC22-16F3-41F0-A4F9-431B949B41DE}"/>
    <cellStyle name="Note 3 19 2 2" xfId="21403" xr:uid="{4B06F4FF-651A-4A7E-AD3B-966FEAB67834}"/>
    <cellStyle name="Note 3 19 2 2 2" xfId="21404" xr:uid="{BA9315D6-8DB7-4F7A-8F5E-8987E6BEF1E9}"/>
    <cellStyle name="Note 3 19 2 2 2 2" xfId="21405" xr:uid="{4C85ED61-3BA7-413A-BE85-DF9652CEE473}"/>
    <cellStyle name="Note 3 19 2 2 2_Volatility" xfId="21406" xr:uid="{3E759BF3-3C09-413C-9530-2F1D58FE7B65}"/>
    <cellStyle name="Note 3 19 2 2 3" xfId="21407" xr:uid="{1E6EB464-583D-4ADB-80E8-E2E69B0A6074}"/>
    <cellStyle name="Note 3 19 2 2_Volatility" xfId="21408" xr:uid="{565025D2-554A-491D-BD76-C98BE82849C7}"/>
    <cellStyle name="Note 3 19 2 3" xfId="21409" xr:uid="{BC7DA448-45EC-4078-AECF-3B14ED827BC9}"/>
    <cellStyle name="Note 3 19 2 3 2" xfId="21410" xr:uid="{9C2FBECC-3E81-4ED5-A6BC-E0B1C7B1FFA8}"/>
    <cellStyle name="Note 3 19 2 3 2 2" xfId="21411" xr:uid="{E6DF6BF2-0EAD-4E9C-9546-ED51237E3E6D}"/>
    <cellStyle name="Note 3 19 2 3 2_Volatility" xfId="21412" xr:uid="{0C916423-3B77-4CA1-9317-E0E581F34B83}"/>
    <cellStyle name="Note 3 19 2 3 3" xfId="21413" xr:uid="{B093DEAA-3350-4056-8539-D7FA039FFA94}"/>
    <cellStyle name="Note 3 19 2 3_Volatility" xfId="21414" xr:uid="{1C3027D7-07F1-4A21-9487-C20300B56ABA}"/>
    <cellStyle name="Note 3 19 2 4" xfId="21415" xr:uid="{FE3B73F9-4300-4D83-9B4B-9B23CF08933D}"/>
    <cellStyle name="Note 3 19 2 4 2" xfId="21416" xr:uid="{51BEFC39-63FA-4AC8-949B-1FBD9D22CA10}"/>
    <cellStyle name="Note 3 19 2 4_Volatility" xfId="21417" xr:uid="{9C9846BC-4F5E-4A11-9064-762605FCC222}"/>
    <cellStyle name="Note 3 19 2 5" xfId="21418" xr:uid="{9F9B4DD5-95C5-4246-90A3-5825970A3630}"/>
    <cellStyle name="Note 3 19 2_Volatility" xfId="21419" xr:uid="{C5E3023D-20CF-4031-A612-2D660A03AFC0}"/>
    <cellStyle name="Note 3 19 3" xfId="21420" xr:uid="{EA314ED0-AF9C-4D26-82D9-A054C131CB7D}"/>
    <cellStyle name="Note 3 19 3 2" xfId="21421" xr:uid="{C91D8F0F-3412-4B82-BA37-5B98174D406F}"/>
    <cellStyle name="Note 3 19 3 2 2" xfId="21422" xr:uid="{DAA86707-3752-4EF7-8C8C-926629830699}"/>
    <cellStyle name="Note 3 19 3 2_Volatility" xfId="21423" xr:uid="{0BD25A21-043C-4AD2-A39C-2F0F9D73999E}"/>
    <cellStyle name="Note 3 19 3 3" xfId="21424" xr:uid="{CA088330-8D4B-4FB3-B99C-306B41FC30DF}"/>
    <cellStyle name="Note 3 19 3_Volatility" xfId="21425" xr:uid="{D07C760E-0EA5-4C42-8AF0-216D34CDA960}"/>
    <cellStyle name="Note 3 19 4" xfId="21426" xr:uid="{921D5CCA-0C4E-4D64-98E9-B012980A78D5}"/>
    <cellStyle name="Note 3 19 4 2" xfId="21427" xr:uid="{E722D601-B694-4329-9B41-30102EEECD58}"/>
    <cellStyle name="Note 3 19 4_Volatility" xfId="21428" xr:uid="{8D990686-43CA-49B9-AD9A-D8753542CC16}"/>
    <cellStyle name="Note 3 19 5" xfId="21429" xr:uid="{719B14EF-2918-4002-BDFA-05BBBD57B178}"/>
    <cellStyle name="Note 3 19_Volatility" xfId="21430" xr:uid="{2FBD0325-E0F3-4CA8-8169-96808C93863F}"/>
    <cellStyle name="Note 3 2" xfId="21431" xr:uid="{489F68A5-5AD5-41D3-83D1-E3DB1EBB00DF}"/>
    <cellStyle name="Note 3 2 10" xfId="21432" xr:uid="{212EA6A5-6D51-43A6-9357-9B585EC4F9C1}"/>
    <cellStyle name="Note 3 2 10 2" xfId="21433" xr:uid="{D8DC2B8E-94CB-4148-9E5B-D1D3943A3C0E}"/>
    <cellStyle name="Note 3 2 10_Volatility" xfId="21434" xr:uid="{B79D3330-BD33-4CF2-B9AB-E4DBF40D0488}"/>
    <cellStyle name="Note 3 2 100" xfId="21435" xr:uid="{4AD63CFD-E6ED-4E8B-8DB4-30ED5C73CC5F}"/>
    <cellStyle name="Note 3 2 100 2" xfId="21436" xr:uid="{81FC15EA-643A-4BCA-BDEA-CF4F3A7D3DBE}"/>
    <cellStyle name="Note 3 2 100_Volatility" xfId="21437" xr:uid="{CE7A7F7A-8BB7-4015-BB4B-6D732ED099B1}"/>
    <cellStyle name="Note 3 2 101" xfId="21438" xr:uid="{98B693E4-D676-4E3B-9F1B-865A43D7B7AC}"/>
    <cellStyle name="Note 3 2 101 2" xfId="21439" xr:uid="{15865CC3-4332-4B12-B0B1-C27797F4E0BD}"/>
    <cellStyle name="Note 3 2 101_Volatility" xfId="21440" xr:uid="{A65B94CC-A62C-4FE1-A968-C2632D7680E6}"/>
    <cellStyle name="Note 3 2 102" xfId="21441" xr:uid="{C8AC6560-C65F-4553-9B09-4E860669DAEF}"/>
    <cellStyle name="Note 3 2 102 2" xfId="21442" xr:uid="{64672DE6-83F9-4615-82D3-177293D21548}"/>
    <cellStyle name="Note 3 2 102_Volatility" xfId="21443" xr:uid="{375C9E53-D9BF-44BC-8BA1-2A79421C71A4}"/>
    <cellStyle name="Note 3 2 103" xfId="21444" xr:uid="{F33B917A-2B92-44BD-8404-328C13829B36}"/>
    <cellStyle name="Note 3 2 103 2" xfId="21445" xr:uid="{9FF3E916-938D-4908-910E-2158298F73C5}"/>
    <cellStyle name="Note 3 2 103_Volatility" xfId="21446" xr:uid="{6AAA9CA6-7306-4556-9715-05C055650A0B}"/>
    <cellStyle name="Note 3 2 104" xfId="21447" xr:uid="{0922A3F2-8F79-450B-BA6B-A57FD7A2D22D}"/>
    <cellStyle name="Note 3 2 104 2" xfId="21448" xr:uid="{6416A3F4-BD1E-4282-BD8F-B866DA1587DB}"/>
    <cellStyle name="Note 3 2 104_Volatility" xfId="21449" xr:uid="{856D4D38-0EB7-458A-B5A1-07CB27DD0B48}"/>
    <cellStyle name="Note 3 2 105" xfId="21450" xr:uid="{D0A61120-E489-4D86-88EB-338C0F37B75D}"/>
    <cellStyle name="Note 3 2 105 2" xfId="21451" xr:uid="{E378F22F-EE23-49AF-9B97-D9FF74692618}"/>
    <cellStyle name="Note 3 2 105_Volatility" xfId="21452" xr:uid="{21BEC2E9-2F3A-43C3-8A67-64C3478EE10D}"/>
    <cellStyle name="Note 3 2 106" xfId="21453" xr:uid="{A541581F-D8B1-4D22-A814-57096A2B9686}"/>
    <cellStyle name="Note 3 2 106 2" xfId="21454" xr:uid="{A9DA3E01-F2CA-4235-B181-3491BD897CF0}"/>
    <cellStyle name="Note 3 2 106_Volatility" xfId="21455" xr:uid="{5D4689DB-8D62-4F9A-8473-0CA466D4090B}"/>
    <cellStyle name="Note 3 2 107" xfId="21456" xr:uid="{1321DE2B-D1FC-4E8A-BAD9-38223407F93A}"/>
    <cellStyle name="Note 3 2 107 2" xfId="21457" xr:uid="{8300A7B5-BCED-4311-B317-A1BD23F2E1AA}"/>
    <cellStyle name="Note 3 2 107_Volatility" xfId="21458" xr:uid="{C01D950B-D44A-4D67-8800-524D5F7ACBDF}"/>
    <cellStyle name="Note 3 2 108" xfId="21459" xr:uid="{E454C3CB-C6A8-455E-95FE-60ED35076C0C}"/>
    <cellStyle name="Note 3 2 108 2" xfId="21460" xr:uid="{DB1F02CB-8B5E-4CED-B8D0-6483E627F61A}"/>
    <cellStyle name="Note 3 2 108_Volatility" xfId="21461" xr:uid="{468F3DEF-4696-4159-91E2-913E8E3A75B3}"/>
    <cellStyle name="Note 3 2 109" xfId="21462" xr:uid="{4DCE3A6F-5798-4F89-909E-D2961684E9A8}"/>
    <cellStyle name="Note 3 2 109 2" xfId="21463" xr:uid="{A5E369B6-043C-41E9-98F6-86CB968B35DA}"/>
    <cellStyle name="Note 3 2 109_Volatility" xfId="21464" xr:uid="{B2BC18CA-BDE6-43BB-A93C-1BFA4DF86BEB}"/>
    <cellStyle name="Note 3 2 11" xfId="21465" xr:uid="{3177A94C-C206-4FC3-AA77-F6D6C5DB6D93}"/>
    <cellStyle name="Note 3 2 11 2" xfId="21466" xr:uid="{E614E7A4-F23C-4EBC-8F05-64754CEEC2B7}"/>
    <cellStyle name="Note 3 2 11_Volatility" xfId="21467" xr:uid="{B07A7E73-59D4-4AE0-873F-19F57538328B}"/>
    <cellStyle name="Note 3 2 110" xfId="21468" xr:uid="{1E0534BA-9408-4919-8641-63541D4EFB00}"/>
    <cellStyle name="Note 3 2 110 2" xfId="21469" xr:uid="{49F2F8D4-2914-4A5B-B6D2-77E28562213C}"/>
    <cellStyle name="Note 3 2 110_Volatility" xfId="21470" xr:uid="{5DE69C79-03F9-4A8F-A89A-D45F4759C704}"/>
    <cellStyle name="Note 3 2 111" xfId="21471" xr:uid="{208972CE-99E0-4CA3-A1CF-F85B9D508FFD}"/>
    <cellStyle name="Note 3 2 111 2" xfId="21472" xr:uid="{E2D50835-0559-466E-B0B7-55D493593280}"/>
    <cellStyle name="Note 3 2 111_Volatility" xfId="21473" xr:uid="{EA5883CE-E615-4B1C-A956-1C234E618EC1}"/>
    <cellStyle name="Note 3 2 112" xfId="21474" xr:uid="{23F8541A-09B3-4668-9C88-5E33F43FD84A}"/>
    <cellStyle name="Note 3 2 112 2" xfId="21475" xr:uid="{1C2F5C0F-532F-4991-AB11-6C261E8F7283}"/>
    <cellStyle name="Note 3 2 112_Volatility" xfId="21476" xr:uid="{113C9E03-5834-453F-B8E6-BB6473D8ABB9}"/>
    <cellStyle name="Note 3 2 113" xfId="21477" xr:uid="{5AFF1FAF-C012-425C-9D69-5035CF4CC86E}"/>
    <cellStyle name="Note 3 2 113 2" xfId="21478" xr:uid="{C21C2AA4-53EE-4CB4-90B6-62E128D09ECD}"/>
    <cellStyle name="Note 3 2 113_Volatility" xfId="21479" xr:uid="{B1ED4A5C-230F-4BF8-851E-2961DFEA25C1}"/>
    <cellStyle name="Note 3 2 114" xfId="21480" xr:uid="{2B35CC24-FB75-409E-A0F4-B9FF4DE353A4}"/>
    <cellStyle name="Note 3 2 114 2" xfId="21481" xr:uid="{EA4A0A38-0726-4673-BDE9-0F67B5468411}"/>
    <cellStyle name="Note 3 2 114_Volatility" xfId="21482" xr:uid="{E408EA0A-26CC-486D-A893-8D95581FCD57}"/>
    <cellStyle name="Note 3 2 115" xfId="21483" xr:uid="{F73FC23A-D4C3-4BF5-B992-A81F58DB46B6}"/>
    <cellStyle name="Note 3 2 115 2" xfId="21484" xr:uid="{8995A212-5E23-4C60-9978-51A81541D025}"/>
    <cellStyle name="Note 3 2 115_Volatility" xfId="21485" xr:uid="{46881099-EF05-48C8-BDD3-90A468F2CE77}"/>
    <cellStyle name="Note 3 2 116" xfId="21486" xr:uid="{33D365E6-5A63-42B0-90F5-FEC97E1B583D}"/>
    <cellStyle name="Note 3 2 116 2" xfId="21487" xr:uid="{77CF161D-CF0B-4EFF-919D-328BBB55A8CB}"/>
    <cellStyle name="Note 3 2 116_Volatility" xfId="21488" xr:uid="{19031789-368C-4F19-9883-F4941C99A69D}"/>
    <cellStyle name="Note 3 2 117" xfId="21489" xr:uid="{3F591C4A-C2DE-474D-B527-E28832955412}"/>
    <cellStyle name="Note 3 2 117 2" xfId="21490" xr:uid="{7D7BEB12-257C-42A2-9B9B-1F107A3539E1}"/>
    <cellStyle name="Note 3 2 117_Volatility" xfId="21491" xr:uid="{4EF79278-C14B-4025-9741-AB8836BB659F}"/>
    <cellStyle name="Note 3 2 118" xfId="21492" xr:uid="{9F77DADC-A2EA-4CB7-962F-ECE52A0D6E3A}"/>
    <cellStyle name="Note 3 2 118 2" xfId="21493" xr:uid="{28D56DF2-99F7-4C99-BE97-D0C60EA55632}"/>
    <cellStyle name="Note 3 2 118_Volatility" xfId="21494" xr:uid="{BB5191F5-4F97-4E32-A97C-83C6BF2EE512}"/>
    <cellStyle name="Note 3 2 119" xfId="21495" xr:uid="{CADB5155-E9E1-44CD-B214-AB1B0C8A24F3}"/>
    <cellStyle name="Note 3 2 119 2" xfId="21496" xr:uid="{1E113A2B-B672-4D6C-8007-AD2C3C1054E4}"/>
    <cellStyle name="Note 3 2 119_Volatility" xfId="21497" xr:uid="{7E820C87-857C-4CAD-875A-A33D1BD76182}"/>
    <cellStyle name="Note 3 2 12" xfId="21498" xr:uid="{9FDDEC65-F800-440E-A4BF-6F384B98F6F3}"/>
    <cellStyle name="Note 3 2 12 2" xfId="21499" xr:uid="{2181E56E-F059-41F1-B2A8-B3B7633995B3}"/>
    <cellStyle name="Note 3 2 12_Volatility" xfId="21500" xr:uid="{6B7CFE12-B75B-4C02-87FE-9B801E2C52CF}"/>
    <cellStyle name="Note 3 2 120" xfId="21501" xr:uid="{C6679CA9-A444-4BCB-99A3-EF5E622074DA}"/>
    <cellStyle name="Note 3 2 120 2" xfId="21502" xr:uid="{8599193C-A4B1-4F0C-AF80-ED1FE334EE80}"/>
    <cellStyle name="Note 3 2 120_Volatility" xfId="21503" xr:uid="{871467F6-36CE-4C8F-8216-31F22AAFCE7C}"/>
    <cellStyle name="Note 3 2 121" xfId="21504" xr:uid="{ED002B4A-D811-4863-94BD-8BDE43DE0F13}"/>
    <cellStyle name="Note 3 2 121 2" xfId="21505" xr:uid="{1E1E9894-39F6-4F6E-8374-1FB1ED4AC4F4}"/>
    <cellStyle name="Note 3 2 121_Volatility" xfId="21506" xr:uid="{B2FDA8BE-ADEC-43F5-A13A-F60472A840DF}"/>
    <cellStyle name="Note 3 2 122" xfId="21507" xr:uid="{DA377662-91AC-44B6-AE70-8BF92D9D2055}"/>
    <cellStyle name="Note 3 2 122 2" xfId="21508" xr:uid="{02DADB44-85B5-427C-9AC8-8B335DFF1AE6}"/>
    <cellStyle name="Note 3 2 122_Volatility" xfId="21509" xr:uid="{E0732160-EEA2-4B2C-ADBF-86B81BDC2964}"/>
    <cellStyle name="Note 3 2 123" xfId="21510" xr:uid="{0BFD9845-3E84-4713-A088-CFB91FD947B4}"/>
    <cellStyle name="Note 3 2 123 2" xfId="21511" xr:uid="{9CE91381-8194-4A7C-9667-64EDFB92130C}"/>
    <cellStyle name="Note 3 2 123_Volatility" xfId="21512" xr:uid="{99F121AB-8605-476C-A164-18F58B670D15}"/>
    <cellStyle name="Note 3 2 124" xfId="21513" xr:uid="{B72819D8-5F3B-4ADB-93E9-863D4E5304EB}"/>
    <cellStyle name="Note 3 2 124 2" xfId="21514" xr:uid="{20E7EA6E-3A8E-42C4-BD09-FD54AEEE545C}"/>
    <cellStyle name="Note 3 2 124_Volatility" xfId="21515" xr:uid="{F504CD2D-8537-4517-BE7E-682F02293230}"/>
    <cellStyle name="Note 3 2 125" xfId="21516" xr:uid="{AB02368B-5387-4A58-BC9C-103CEED9E9C1}"/>
    <cellStyle name="Note 3 2 125 2" xfId="21517" xr:uid="{F070DD66-EB2B-4B30-8B71-42B852243FBA}"/>
    <cellStyle name="Note 3 2 125_Volatility" xfId="21518" xr:uid="{2099DA7C-6490-40B1-B684-097AB457ADC2}"/>
    <cellStyle name="Note 3 2 126" xfId="21519" xr:uid="{B0A8F084-D3BB-44F6-A343-5954CFA12C88}"/>
    <cellStyle name="Note 3 2 126 2" xfId="21520" xr:uid="{7EF31836-A998-4B08-A3E1-AFA1B97AD982}"/>
    <cellStyle name="Note 3 2 126_Volatility" xfId="21521" xr:uid="{56D5EE85-1AA7-449B-BCBD-23A915CB4E86}"/>
    <cellStyle name="Note 3 2 127" xfId="21522" xr:uid="{3AF6FD52-02D9-4266-94DD-5FFC1407DABA}"/>
    <cellStyle name="Note 3 2 127 2" xfId="21523" xr:uid="{6B535A36-ACE1-4105-97B8-DEA0F4FF3F70}"/>
    <cellStyle name="Note 3 2 127_Volatility" xfId="21524" xr:uid="{28D0D83A-330D-4883-9EC6-697AAC5FEC7D}"/>
    <cellStyle name="Note 3 2 128" xfId="21525" xr:uid="{3FEEC81D-C81D-4E75-85B7-B8086D45388E}"/>
    <cellStyle name="Note 3 2 128 2" xfId="21526" xr:uid="{34886E79-372E-48A0-B4B1-26875DFC37A7}"/>
    <cellStyle name="Note 3 2 128_Volatility" xfId="21527" xr:uid="{2C12EC38-3F31-48CD-8B21-EF29696ABD20}"/>
    <cellStyle name="Note 3 2 129" xfId="21528" xr:uid="{CC4ADA7F-186C-4210-A906-5292971C3E20}"/>
    <cellStyle name="Note 3 2 129 2" xfId="21529" xr:uid="{2D3A0BEB-9617-41F1-9112-5C34ED5D8DB0}"/>
    <cellStyle name="Note 3 2 129_Volatility" xfId="21530" xr:uid="{78DE393A-23E3-41D8-A2EB-A90103970289}"/>
    <cellStyle name="Note 3 2 13" xfId="21531" xr:uid="{74A248A2-BF4E-482F-9E30-B58C54DB1C81}"/>
    <cellStyle name="Note 3 2 13 2" xfId="21532" xr:uid="{EE7FBDAF-9416-4CDA-9BE2-FD3E04E210A9}"/>
    <cellStyle name="Note 3 2 13_Volatility" xfId="21533" xr:uid="{4C441ECB-EF93-4CA6-A510-9F5E0F9E861F}"/>
    <cellStyle name="Note 3 2 130" xfId="21534" xr:uid="{D6579905-6A05-4BCD-807A-698667026E14}"/>
    <cellStyle name="Note 3 2 130 2" xfId="21535" xr:uid="{1C7559DF-9E4C-48FA-8279-0E385D187B22}"/>
    <cellStyle name="Note 3 2 130_Volatility" xfId="21536" xr:uid="{1B79B5EB-1D44-46B2-BF3D-4538FA120FB1}"/>
    <cellStyle name="Note 3 2 131" xfId="21537" xr:uid="{E2D9E3B3-E289-4311-B044-B18676404444}"/>
    <cellStyle name="Note 3 2 131 2" xfId="21538" xr:uid="{F2876273-BE22-4130-A648-227DE937D79B}"/>
    <cellStyle name="Note 3 2 131_Volatility" xfId="21539" xr:uid="{38F62C31-7C11-4CB4-9D27-074A588308C5}"/>
    <cellStyle name="Note 3 2 132" xfId="21540" xr:uid="{20CC9615-E162-431B-B8CD-E7F5972C3B50}"/>
    <cellStyle name="Note 3 2 132 2" xfId="21541" xr:uid="{7128DFEA-A911-45D6-AE1E-D0D40E53C071}"/>
    <cellStyle name="Note 3 2 132_Volatility" xfId="21542" xr:uid="{82E0DC2C-DB57-45BC-9CC2-4091751F0F98}"/>
    <cellStyle name="Note 3 2 133" xfId="21543" xr:uid="{3EB167A3-F83D-4546-8BBF-D861DA207C6D}"/>
    <cellStyle name="Note 3 2 133 2" xfId="21544" xr:uid="{4786AD26-5936-4A9E-A731-3F2D400255C2}"/>
    <cellStyle name="Note 3 2 133_Volatility" xfId="21545" xr:uid="{B4F06366-89A6-41E2-B307-9F85C00F8FBC}"/>
    <cellStyle name="Note 3 2 134" xfId="21546" xr:uid="{7BDCC994-2F44-4D41-82F7-DBAF9AC30699}"/>
    <cellStyle name="Note 3 2 134 2" xfId="21547" xr:uid="{04DD02F3-975A-4C44-AC1B-33EC13CBE934}"/>
    <cellStyle name="Note 3 2 134_Volatility" xfId="21548" xr:uid="{332B297D-75B6-450F-95E7-D57F5B33528A}"/>
    <cellStyle name="Note 3 2 135" xfId="21549" xr:uid="{3CB486D7-4DE8-43AE-B873-B810D4BCB5A4}"/>
    <cellStyle name="Note 3 2 135 2" xfId="21550" xr:uid="{29270EDC-AC1F-4E07-93B9-E55AAC873655}"/>
    <cellStyle name="Note 3 2 135_Volatility" xfId="21551" xr:uid="{B965BEB5-28B9-43B8-9A42-0C011ED5FEC9}"/>
    <cellStyle name="Note 3 2 136" xfId="21552" xr:uid="{45D4B8E5-C1B1-4250-9CFD-3255307B9D11}"/>
    <cellStyle name="Note 3 2 136 2" xfId="21553" xr:uid="{786225BF-CBA9-4228-8FD4-62D4A758BDE4}"/>
    <cellStyle name="Note 3 2 136_Volatility" xfId="21554" xr:uid="{FC4C0ADA-7C6A-4DC0-B515-3C2DD4B72896}"/>
    <cellStyle name="Note 3 2 137" xfId="21555" xr:uid="{7F5CE6A0-01E1-44D5-A2CD-E7D78A09777B}"/>
    <cellStyle name="Note 3 2 137 2" xfId="21556" xr:uid="{9B06FE76-ECFF-424F-AAF3-5C8A8F4505C4}"/>
    <cellStyle name="Note 3 2 137_Volatility" xfId="21557" xr:uid="{7A394F8F-B21F-47D6-9708-00F74020E24B}"/>
    <cellStyle name="Note 3 2 138" xfId="21558" xr:uid="{34A0D3AC-9D1C-484C-AFEA-1D3B624632AA}"/>
    <cellStyle name="Note 3 2 138 2" xfId="21559" xr:uid="{2C39D95C-1303-4B5B-A6AC-4A0F61426BBE}"/>
    <cellStyle name="Note 3 2 138_Volatility" xfId="21560" xr:uid="{FDB7A785-57F9-4CE9-9D00-3C181694085E}"/>
    <cellStyle name="Note 3 2 139" xfId="21561" xr:uid="{2BA81789-122A-415F-90B6-838DCC3D8A62}"/>
    <cellStyle name="Note 3 2 14" xfId="21562" xr:uid="{73BDA55E-C940-4CBD-8F99-A21997F5DC94}"/>
    <cellStyle name="Note 3 2 14 2" xfId="21563" xr:uid="{C9EFB3C6-AD05-451E-A5C0-1059E6A136E5}"/>
    <cellStyle name="Note 3 2 14_Volatility" xfId="21564" xr:uid="{80054245-99D3-4FA6-8779-ED9BAAAFBFAA}"/>
    <cellStyle name="Note 3 2 140" xfId="21565" xr:uid="{18092A60-CA3C-41CE-ACD6-9E79E6FDB5D8}"/>
    <cellStyle name="Note 3 2 141" xfId="21566" xr:uid="{2ECA43D5-5926-4027-A00F-20F54AA536DB}"/>
    <cellStyle name="Note 3 2 142" xfId="21567" xr:uid="{50EDDD06-12D7-431F-881D-1ACBFDDF3CFA}"/>
    <cellStyle name="Note 3 2 143" xfId="21568" xr:uid="{434ADC43-9CE6-4F27-B0E2-7436CC338100}"/>
    <cellStyle name="Note 3 2 15" xfId="21569" xr:uid="{CFB8AE03-8089-4BE5-B7EA-1504F2F03E00}"/>
    <cellStyle name="Note 3 2 15 2" xfId="21570" xr:uid="{D04C2846-CC9F-49DF-A32D-8899FE868417}"/>
    <cellStyle name="Note 3 2 15_Volatility" xfId="21571" xr:uid="{48633281-208F-435B-AC70-49B9E3098FDC}"/>
    <cellStyle name="Note 3 2 16" xfId="21572" xr:uid="{4361AC3E-D5BA-43C7-A6FE-280CEDFBF092}"/>
    <cellStyle name="Note 3 2 16 2" xfId="21573" xr:uid="{F13A334D-9A6F-43A4-B845-5888D9D4EF41}"/>
    <cellStyle name="Note 3 2 16_Volatility" xfId="21574" xr:uid="{AFEDB501-F47A-49A9-9B06-2C825699EA61}"/>
    <cellStyle name="Note 3 2 17" xfId="21575" xr:uid="{CBBBBD76-91A0-4E84-9BE7-053A6DCAFD0A}"/>
    <cellStyle name="Note 3 2 17 2" xfId="21576" xr:uid="{54C93E40-7581-4CFB-BA94-E13C1E84079A}"/>
    <cellStyle name="Note 3 2 17_Volatility" xfId="21577" xr:uid="{6389DF42-807F-4972-AFCF-3D4D5030A819}"/>
    <cellStyle name="Note 3 2 18" xfId="21578" xr:uid="{686B0F5F-A471-45E4-B971-1918BB08C16C}"/>
    <cellStyle name="Note 3 2 18 2" xfId="21579" xr:uid="{E01F09AB-CE04-46A5-B46E-01C24E088037}"/>
    <cellStyle name="Note 3 2 18_Volatility" xfId="21580" xr:uid="{CC434823-05F7-4153-9DE7-90C3FBBF7989}"/>
    <cellStyle name="Note 3 2 19" xfId="21581" xr:uid="{F72C235C-6EDE-4FB4-99AD-5AE7981B8F4D}"/>
    <cellStyle name="Note 3 2 19 2" xfId="21582" xr:uid="{AFB81685-5E7F-4C44-A982-74A9E240E991}"/>
    <cellStyle name="Note 3 2 19_Volatility" xfId="21583" xr:uid="{01B9E4B9-C99F-427B-B1B3-59A33F14317F}"/>
    <cellStyle name="Note 3 2 2" xfId="21584" xr:uid="{6BD43461-4E7D-4416-B934-CF8F71D08BC8}"/>
    <cellStyle name="Note 3 2 2 2" xfId="21585" xr:uid="{BB04C0B2-8E1E-4A9A-B22E-7F779FD1DCBB}"/>
    <cellStyle name="Note 3 2 2_Volatility" xfId="21586" xr:uid="{B8287899-3045-4445-9EB9-A91CA32B5D91}"/>
    <cellStyle name="Note 3 2 20" xfId="21587" xr:uid="{E70DCCA9-874A-43E6-BEAF-0C11364DA17E}"/>
    <cellStyle name="Note 3 2 20 2" xfId="21588" xr:uid="{5BB26109-64EC-498E-8260-A03DE947B312}"/>
    <cellStyle name="Note 3 2 20_Volatility" xfId="21589" xr:uid="{625BA0A0-1EDE-4F4C-AFA6-1E8E96E3B34C}"/>
    <cellStyle name="Note 3 2 21" xfId="21590" xr:uid="{01F82141-0346-4C90-A35D-8F5996850108}"/>
    <cellStyle name="Note 3 2 21 2" xfId="21591" xr:uid="{351FF9D8-19E2-40BD-A3A2-C5A8BE74DF41}"/>
    <cellStyle name="Note 3 2 21_Volatility" xfId="21592" xr:uid="{8311FB1C-DBC8-444A-A80C-093E06D03B0F}"/>
    <cellStyle name="Note 3 2 22" xfId="21593" xr:uid="{D179AA78-696B-4515-984F-CF08DBB0965A}"/>
    <cellStyle name="Note 3 2 22 2" xfId="21594" xr:uid="{4DB3E92A-9074-4F62-A26E-8CD56554A699}"/>
    <cellStyle name="Note 3 2 22_Volatility" xfId="21595" xr:uid="{14B48696-5FD3-4B1B-A0C0-55BF9C44AD8C}"/>
    <cellStyle name="Note 3 2 23" xfId="21596" xr:uid="{9DDB8BFB-B66F-4BF0-B8D5-7DA7FC062106}"/>
    <cellStyle name="Note 3 2 23 2" xfId="21597" xr:uid="{FCAFA11D-F3FC-4EF8-8F9A-3952CA76D77D}"/>
    <cellStyle name="Note 3 2 23_Volatility" xfId="21598" xr:uid="{DFA178E1-29CE-4904-A446-9B2D0F7E055E}"/>
    <cellStyle name="Note 3 2 24" xfId="21599" xr:uid="{F276A3CD-7497-45EA-BBDD-E911B457E0C7}"/>
    <cellStyle name="Note 3 2 24 2" xfId="21600" xr:uid="{B041D57B-D9C2-4738-B06E-7B82ED6E449F}"/>
    <cellStyle name="Note 3 2 24_Volatility" xfId="21601" xr:uid="{0CE6B38C-5585-4D68-9E51-E88D94891F0C}"/>
    <cellStyle name="Note 3 2 25" xfId="21602" xr:uid="{AD25C9CE-4756-4D88-B186-BD6DE5687454}"/>
    <cellStyle name="Note 3 2 25 2" xfId="21603" xr:uid="{1570680E-6ECC-4306-B82E-CEF893187E8C}"/>
    <cellStyle name="Note 3 2 25_Volatility" xfId="21604" xr:uid="{A168205B-C05D-4369-B13F-46A4E289A9C6}"/>
    <cellStyle name="Note 3 2 26" xfId="21605" xr:uid="{0CA1873A-7364-48D1-A3A0-AC49E922FD68}"/>
    <cellStyle name="Note 3 2 26 2" xfId="21606" xr:uid="{70C69CA6-0EC5-437F-B906-762A1DCAC09A}"/>
    <cellStyle name="Note 3 2 26_Volatility" xfId="21607" xr:uid="{B77FA65E-BCAE-4A93-BF1E-F759E58C7D42}"/>
    <cellStyle name="Note 3 2 27" xfId="21608" xr:uid="{FA9F5384-8B11-4302-B804-AF18700CDD05}"/>
    <cellStyle name="Note 3 2 27 2" xfId="21609" xr:uid="{45A05594-6408-4F3A-94A4-0FE8C9483E4D}"/>
    <cellStyle name="Note 3 2 27_Volatility" xfId="21610" xr:uid="{CF300FA5-1A57-4AE8-A775-460880744BE7}"/>
    <cellStyle name="Note 3 2 28" xfId="21611" xr:uid="{1824CA99-433D-4DF0-ACE0-5CA76E7D2BE1}"/>
    <cellStyle name="Note 3 2 28 2" xfId="21612" xr:uid="{4FED504E-D8C7-491E-B5CD-E82113075E41}"/>
    <cellStyle name="Note 3 2 28_Volatility" xfId="21613" xr:uid="{4EE247D6-543B-4533-BE61-933560BB51F2}"/>
    <cellStyle name="Note 3 2 29" xfId="21614" xr:uid="{D05E33B1-C91D-42A8-A4C5-F650E6E90688}"/>
    <cellStyle name="Note 3 2 29 2" xfId="21615" xr:uid="{576A9E1E-3A31-4BF8-B6BB-75F41918388F}"/>
    <cellStyle name="Note 3 2 29_Volatility" xfId="21616" xr:uid="{8D18C777-0059-4C38-BE9F-738F9F9C6474}"/>
    <cellStyle name="Note 3 2 3" xfId="21617" xr:uid="{D6C8DF4F-1299-42E0-A4D3-7D79765794A7}"/>
    <cellStyle name="Note 3 2 3 2" xfId="21618" xr:uid="{226215FA-3393-4467-941A-A0880792BFC9}"/>
    <cellStyle name="Note 3 2 3_Volatility" xfId="21619" xr:uid="{BD90AF99-3FD2-4727-BFA0-90E366FD70E1}"/>
    <cellStyle name="Note 3 2 30" xfId="21620" xr:uid="{BB33AEBC-2457-4444-9F7B-8CC5714A2257}"/>
    <cellStyle name="Note 3 2 30 2" xfId="21621" xr:uid="{F0333070-1104-47FB-870E-D3101C2F75AB}"/>
    <cellStyle name="Note 3 2 30_Volatility" xfId="21622" xr:uid="{E2A84DCD-22AA-42AF-834E-888372854E83}"/>
    <cellStyle name="Note 3 2 31" xfId="21623" xr:uid="{1E54EAFB-565B-4181-BD9E-77C8AEF5BD2F}"/>
    <cellStyle name="Note 3 2 31 2" xfId="21624" xr:uid="{EC442A74-98FF-40BA-81EB-068A67931180}"/>
    <cellStyle name="Note 3 2 31_Volatility" xfId="21625" xr:uid="{6A8FC0A3-71E8-46B3-B448-43A886FF8115}"/>
    <cellStyle name="Note 3 2 32" xfId="21626" xr:uid="{919539DE-A4F7-468F-9C38-932B1EF892BD}"/>
    <cellStyle name="Note 3 2 32 2" xfId="21627" xr:uid="{89361BAE-3B2E-4A69-B4EA-F5270683EEF3}"/>
    <cellStyle name="Note 3 2 32_Volatility" xfId="21628" xr:uid="{482815D7-410D-4FB1-959B-2613BF52674C}"/>
    <cellStyle name="Note 3 2 33" xfId="21629" xr:uid="{2EE6763C-AE64-4A2C-B079-2201D1B147D7}"/>
    <cellStyle name="Note 3 2 33 2" xfId="21630" xr:uid="{7E624477-3BCE-4B4A-ABE3-091DBD749225}"/>
    <cellStyle name="Note 3 2 33_Volatility" xfId="21631" xr:uid="{0A3BCEFE-521F-4CB6-AC24-B67DDCA78966}"/>
    <cellStyle name="Note 3 2 34" xfId="21632" xr:uid="{5DC13659-30F4-4D95-A0BB-971451D4EA65}"/>
    <cellStyle name="Note 3 2 34 2" xfId="21633" xr:uid="{4741EC2F-BDED-4070-99DD-EE719B9300F8}"/>
    <cellStyle name="Note 3 2 34_Volatility" xfId="21634" xr:uid="{8DEDA5E6-161D-4B2C-8A26-708760849723}"/>
    <cellStyle name="Note 3 2 35" xfId="21635" xr:uid="{DE979A30-AEBB-426E-9DAC-4D8772B7EA8C}"/>
    <cellStyle name="Note 3 2 35 2" xfId="21636" xr:uid="{2B4DB50F-A791-44EA-8A77-4E03D1A3DF79}"/>
    <cellStyle name="Note 3 2 35_Volatility" xfId="21637" xr:uid="{D5045795-001A-409F-9069-5FAC7B4B2684}"/>
    <cellStyle name="Note 3 2 36" xfId="21638" xr:uid="{CA42E3DA-C264-450D-B997-9330D41BC51A}"/>
    <cellStyle name="Note 3 2 36 2" xfId="21639" xr:uid="{E2AB23F1-9DE9-4769-820A-C8CB037CE73E}"/>
    <cellStyle name="Note 3 2 36_Volatility" xfId="21640" xr:uid="{DD3F4FD3-41B2-477F-9A5D-D1BA05C370E7}"/>
    <cellStyle name="Note 3 2 37" xfId="21641" xr:uid="{3808F817-E2A9-4C66-BE28-C95660268B34}"/>
    <cellStyle name="Note 3 2 37 2" xfId="21642" xr:uid="{F4A15B09-217B-4692-B3D8-F455F7B90A10}"/>
    <cellStyle name="Note 3 2 37_Volatility" xfId="21643" xr:uid="{21B8C436-3947-4672-A1B6-5829225A9DB3}"/>
    <cellStyle name="Note 3 2 38" xfId="21644" xr:uid="{0D9FF8A9-9EDF-434B-A114-B4A2E06BF94E}"/>
    <cellStyle name="Note 3 2 38 2" xfId="21645" xr:uid="{2B0F7BAB-A9A8-41B7-B25D-256A90AABD0A}"/>
    <cellStyle name="Note 3 2 38_Volatility" xfId="21646" xr:uid="{9BC930C1-157F-46BC-BD1B-C6525EA97D34}"/>
    <cellStyle name="Note 3 2 39" xfId="21647" xr:uid="{E4F6C431-BC1C-42B6-855B-0DBB5DAAB806}"/>
    <cellStyle name="Note 3 2 39 2" xfId="21648" xr:uid="{557BF45C-55EF-4D1E-96AE-F773C6B6E11C}"/>
    <cellStyle name="Note 3 2 39_Volatility" xfId="21649" xr:uid="{C220A6C1-F699-40BD-A234-E2CF833090FD}"/>
    <cellStyle name="Note 3 2 4" xfId="21650" xr:uid="{88C68C1F-B318-4C87-8975-2DC229AAC584}"/>
    <cellStyle name="Note 3 2 4 2" xfId="21651" xr:uid="{148DC58D-555E-45C7-9FF5-66550EB52CCC}"/>
    <cellStyle name="Note 3 2 4_Volatility" xfId="21652" xr:uid="{B2FA6AC7-DE74-47EC-B9E3-AD64996E4978}"/>
    <cellStyle name="Note 3 2 40" xfId="21653" xr:uid="{AFF0DDFD-4D35-4A27-9A16-AD693E4060F9}"/>
    <cellStyle name="Note 3 2 40 2" xfId="21654" xr:uid="{6C4EB149-F9C5-4394-8B08-E69F7164AE25}"/>
    <cellStyle name="Note 3 2 40_Volatility" xfId="21655" xr:uid="{1D01C6B5-D11C-4AD2-AC21-980B56E2C6BF}"/>
    <cellStyle name="Note 3 2 41" xfId="21656" xr:uid="{959AE3D5-9D46-4437-AD96-FEC1262389ED}"/>
    <cellStyle name="Note 3 2 41 2" xfId="21657" xr:uid="{83578F4F-7978-4B7C-8902-B6A6E636B5C8}"/>
    <cellStyle name="Note 3 2 41_Volatility" xfId="21658" xr:uid="{27971DCE-E979-4276-9E88-A0B7AB64F03E}"/>
    <cellStyle name="Note 3 2 42" xfId="21659" xr:uid="{8436640B-915E-4993-9995-CDD7662456DB}"/>
    <cellStyle name="Note 3 2 42 2" xfId="21660" xr:uid="{86D3B66A-6006-4DF4-83D4-E7AD5579310D}"/>
    <cellStyle name="Note 3 2 42_Volatility" xfId="21661" xr:uid="{43917548-F990-47BD-A072-641E553C18BA}"/>
    <cellStyle name="Note 3 2 43" xfId="21662" xr:uid="{397B17D6-C5FB-41AC-A8A6-0A92E83F8437}"/>
    <cellStyle name="Note 3 2 43 2" xfId="21663" xr:uid="{D5D3970B-5B14-47EE-B3D3-C8D734B76CD0}"/>
    <cellStyle name="Note 3 2 43_Volatility" xfId="21664" xr:uid="{19D39069-8DD5-42E4-9FB3-2A072F24003D}"/>
    <cellStyle name="Note 3 2 44" xfId="21665" xr:uid="{527F6094-2045-487A-A77F-A67FB871E216}"/>
    <cellStyle name="Note 3 2 44 2" xfId="21666" xr:uid="{8147D8DA-3839-459B-96A6-2F56E9DEE034}"/>
    <cellStyle name="Note 3 2 44_Volatility" xfId="21667" xr:uid="{5787F80D-E837-44FA-9509-A4800AD8AD53}"/>
    <cellStyle name="Note 3 2 45" xfId="21668" xr:uid="{B5D4D875-C67F-4027-94F6-9C1C160B286D}"/>
    <cellStyle name="Note 3 2 45 2" xfId="21669" xr:uid="{BE1D9E93-ADC4-4A2A-9FA6-500175CD8C66}"/>
    <cellStyle name="Note 3 2 45_Volatility" xfId="21670" xr:uid="{E259A060-24CC-4CA0-8F72-4B7150C58B3B}"/>
    <cellStyle name="Note 3 2 46" xfId="21671" xr:uid="{FDFADBC4-987A-4DBE-9334-E663F9C46B15}"/>
    <cellStyle name="Note 3 2 46 2" xfId="21672" xr:uid="{3FDA1D6D-AB0A-44ED-9CA2-7A3F2E5CB5F2}"/>
    <cellStyle name="Note 3 2 46_Volatility" xfId="21673" xr:uid="{5D6BB6F0-B6D3-455D-ADE3-1D022B549F46}"/>
    <cellStyle name="Note 3 2 47" xfId="21674" xr:uid="{CA8760F1-F0A9-4821-842A-79589B4529D5}"/>
    <cellStyle name="Note 3 2 47 2" xfId="21675" xr:uid="{BC067E5E-D982-4BFE-A145-7E298D97B679}"/>
    <cellStyle name="Note 3 2 47_Volatility" xfId="21676" xr:uid="{FA9D7049-4E60-4431-A10E-1441784D0BC6}"/>
    <cellStyle name="Note 3 2 48" xfId="21677" xr:uid="{550D4E57-AE3A-4552-AA3F-7E3A067E56C8}"/>
    <cellStyle name="Note 3 2 48 2" xfId="21678" xr:uid="{D3F4BF29-7641-4C70-9BE6-9973A9BD10E1}"/>
    <cellStyle name="Note 3 2 48_Volatility" xfId="21679" xr:uid="{24363E68-25B9-4B54-A237-DC67600AABC3}"/>
    <cellStyle name="Note 3 2 49" xfId="21680" xr:uid="{41D015D6-322A-4B02-B339-22A471A28109}"/>
    <cellStyle name="Note 3 2 49 2" xfId="21681" xr:uid="{02EE93C5-3EEC-43CE-94C8-906FECB24D6D}"/>
    <cellStyle name="Note 3 2 49_Volatility" xfId="21682" xr:uid="{266FA38E-973F-4525-AC42-149634308218}"/>
    <cellStyle name="Note 3 2 5" xfId="21683" xr:uid="{E2720D39-7F43-437E-BF3B-D35F22922CF0}"/>
    <cellStyle name="Note 3 2 5 2" xfId="21684" xr:uid="{582FEFF5-DE33-4C76-8945-DF868D94E9ED}"/>
    <cellStyle name="Note 3 2 5_Volatility" xfId="21685" xr:uid="{E381E6D9-18E2-4A98-93FE-72035E094269}"/>
    <cellStyle name="Note 3 2 50" xfId="21686" xr:uid="{139C4457-8AD9-4E5D-811E-FC25779FC844}"/>
    <cellStyle name="Note 3 2 50 2" xfId="21687" xr:uid="{9522E7CC-8D6F-4299-BAD5-955559BB0194}"/>
    <cellStyle name="Note 3 2 50_Volatility" xfId="21688" xr:uid="{C1A633AE-95DB-4A24-89A2-84C880F0BAB1}"/>
    <cellStyle name="Note 3 2 51" xfId="21689" xr:uid="{F92E5F6A-7DB6-44AD-A0C2-C41AAD0FDDBA}"/>
    <cellStyle name="Note 3 2 51 2" xfId="21690" xr:uid="{3E81B9BE-96FC-459F-BB62-42175542FD4D}"/>
    <cellStyle name="Note 3 2 51_Volatility" xfId="21691" xr:uid="{4AD495BD-51C8-4743-8066-6AC6AD45EB62}"/>
    <cellStyle name="Note 3 2 52" xfId="21692" xr:uid="{6E700F1A-89E0-4A3B-A957-ECE2DF815F47}"/>
    <cellStyle name="Note 3 2 52 2" xfId="21693" xr:uid="{948CC243-10D3-4522-A9BD-B2CF2BADF4CD}"/>
    <cellStyle name="Note 3 2 52_Volatility" xfId="21694" xr:uid="{1BA515C4-5764-4006-815A-28E5C8981394}"/>
    <cellStyle name="Note 3 2 53" xfId="21695" xr:uid="{4210D232-916F-4C46-9693-724F02A9DEB5}"/>
    <cellStyle name="Note 3 2 53 2" xfId="21696" xr:uid="{7A641C55-0A5D-4626-BFA6-0462B56D5A0E}"/>
    <cellStyle name="Note 3 2 53_Volatility" xfId="21697" xr:uid="{4CEEEDA7-FA5B-4DF9-839D-A1785E68D23C}"/>
    <cellStyle name="Note 3 2 54" xfId="21698" xr:uid="{E56AF398-804B-43C1-80E0-8EBD4C1E1AD5}"/>
    <cellStyle name="Note 3 2 54 2" xfId="21699" xr:uid="{EF950E40-C6AD-46E7-B250-385134F93272}"/>
    <cellStyle name="Note 3 2 54_Volatility" xfId="21700" xr:uid="{39239584-D52A-4F90-8076-DA442F1C47A1}"/>
    <cellStyle name="Note 3 2 55" xfId="21701" xr:uid="{81DBC2D0-B158-475B-8C33-01E4378B8463}"/>
    <cellStyle name="Note 3 2 55 2" xfId="21702" xr:uid="{9DAFFB04-1822-48D2-A606-6239BF351D8D}"/>
    <cellStyle name="Note 3 2 55_Volatility" xfId="21703" xr:uid="{EC79C8B8-6211-48F4-9E04-1EF9CC90F774}"/>
    <cellStyle name="Note 3 2 56" xfId="21704" xr:uid="{2174D05C-8013-4B5F-94AB-1D68C2E3EE2F}"/>
    <cellStyle name="Note 3 2 56 2" xfId="21705" xr:uid="{9E016A5F-FEF9-47CC-9E14-C42A672F22B0}"/>
    <cellStyle name="Note 3 2 56_Volatility" xfId="21706" xr:uid="{DA8FEA01-AA68-4D30-BC33-85BB58E6F547}"/>
    <cellStyle name="Note 3 2 57" xfId="21707" xr:uid="{B74F905F-4F73-4F63-883C-197D7BB9DB51}"/>
    <cellStyle name="Note 3 2 57 2" xfId="21708" xr:uid="{FFF0E3C6-C4C1-4B24-8478-41D37A05B0E3}"/>
    <cellStyle name="Note 3 2 57_Volatility" xfId="21709" xr:uid="{9695396C-01FD-4139-A847-BACB5C0498D1}"/>
    <cellStyle name="Note 3 2 58" xfId="21710" xr:uid="{B8ED1EE0-DB30-4791-9D15-1B414C30E86E}"/>
    <cellStyle name="Note 3 2 58 2" xfId="21711" xr:uid="{E632DC94-3596-4615-8839-665EFFB3F8FA}"/>
    <cellStyle name="Note 3 2 58_Volatility" xfId="21712" xr:uid="{15602A8C-00A9-45E3-9E63-4109E5D52122}"/>
    <cellStyle name="Note 3 2 59" xfId="21713" xr:uid="{19B952A8-B4FE-4B2D-A599-8D44FDA99AD6}"/>
    <cellStyle name="Note 3 2 59 2" xfId="21714" xr:uid="{A2576AD2-1E88-4F36-A439-51AB8F3299F6}"/>
    <cellStyle name="Note 3 2 59_Volatility" xfId="21715" xr:uid="{79F2C56D-6F34-4ADE-8A78-BB9D6072D78A}"/>
    <cellStyle name="Note 3 2 6" xfId="21716" xr:uid="{246E6C68-7BE4-471C-8F20-B6A72416284A}"/>
    <cellStyle name="Note 3 2 6 2" xfId="21717" xr:uid="{F1CF6B96-C94C-423D-AC47-8B51A862D10B}"/>
    <cellStyle name="Note 3 2 6_Volatility" xfId="21718" xr:uid="{908E2393-30C5-402D-AFA8-50C1CB2FE1FA}"/>
    <cellStyle name="Note 3 2 60" xfId="21719" xr:uid="{DCB773C0-45ED-4E2C-BD12-CEE498814D21}"/>
    <cellStyle name="Note 3 2 60 2" xfId="21720" xr:uid="{73947AE1-40B8-42FD-8D2B-F6C02E22572F}"/>
    <cellStyle name="Note 3 2 60_Volatility" xfId="21721" xr:uid="{60CA5225-6A0D-462D-80B0-EB13B677AE31}"/>
    <cellStyle name="Note 3 2 61" xfId="21722" xr:uid="{D402BC77-286C-4EB0-A07C-2256AE2B1FAC}"/>
    <cellStyle name="Note 3 2 61 2" xfId="21723" xr:uid="{466D2ACE-EE5D-4D89-9FD1-7C9ABAA3C59A}"/>
    <cellStyle name="Note 3 2 61_Volatility" xfId="21724" xr:uid="{1615949B-40C5-4A18-A3C9-7226BAB83151}"/>
    <cellStyle name="Note 3 2 62" xfId="21725" xr:uid="{ACBF79ED-77AB-4EA5-822A-2C479AB40713}"/>
    <cellStyle name="Note 3 2 62 2" xfId="21726" xr:uid="{3B3EA15B-81C0-4F03-8BF4-3B1CD9FA5F4D}"/>
    <cellStyle name="Note 3 2 62_Volatility" xfId="21727" xr:uid="{BDC81E0E-AF8C-4C81-93A5-7F18CD9BB192}"/>
    <cellStyle name="Note 3 2 63" xfId="21728" xr:uid="{C737583C-75B9-4435-8C53-BA8ED15B6980}"/>
    <cellStyle name="Note 3 2 63 2" xfId="21729" xr:uid="{10B4C347-16D8-4FC3-B458-8FD76EB87508}"/>
    <cellStyle name="Note 3 2 63_Volatility" xfId="21730" xr:uid="{3A582C16-37A0-4D90-B1DF-A13C67C81FD3}"/>
    <cellStyle name="Note 3 2 64" xfId="21731" xr:uid="{059DCFAA-E344-4129-8A42-B2CB204EFA0C}"/>
    <cellStyle name="Note 3 2 64 2" xfId="21732" xr:uid="{1892E121-1400-4E9A-A6B4-69063C24C467}"/>
    <cellStyle name="Note 3 2 64_Volatility" xfId="21733" xr:uid="{D5AFC2BF-0C47-4706-BBA9-BED7A69EB2AD}"/>
    <cellStyle name="Note 3 2 65" xfId="21734" xr:uid="{6A435EA9-F8BE-43C2-9C96-70DE4B7DE03E}"/>
    <cellStyle name="Note 3 2 65 2" xfId="21735" xr:uid="{F8910B4D-6169-4417-9284-0A675E175EE4}"/>
    <cellStyle name="Note 3 2 65_Volatility" xfId="21736" xr:uid="{12903D81-624F-455C-B178-76DC77B739FB}"/>
    <cellStyle name="Note 3 2 66" xfId="21737" xr:uid="{AB0C919C-EEDD-48E4-9E47-44773F8C4586}"/>
    <cellStyle name="Note 3 2 66 2" xfId="21738" xr:uid="{8187CD32-E5EA-4EAA-861E-AAF01D1F6776}"/>
    <cellStyle name="Note 3 2 66_Volatility" xfId="21739" xr:uid="{11747AA3-DA18-4289-B233-663ACCE31CAE}"/>
    <cellStyle name="Note 3 2 67" xfId="21740" xr:uid="{FE8B5CD5-4709-4898-A88D-962ABB1225BA}"/>
    <cellStyle name="Note 3 2 67 2" xfId="21741" xr:uid="{4E5389C6-EE82-43D3-82F8-B12DAAD2E499}"/>
    <cellStyle name="Note 3 2 67_Volatility" xfId="21742" xr:uid="{B5FCB82B-DE47-449F-8511-CCCC3952618E}"/>
    <cellStyle name="Note 3 2 68" xfId="21743" xr:uid="{2A3DF95A-0CD2-4E8E-AB3E-00061D5D449F}"/>
    <cellStyle name="Note 3 2 68 2" xfId="21744" xr:uid="{BBC41CDE-A957-45C8-9D2C-B8B0692EF51B}"/>
    <cellStyle name="Note 3 2 68_Volatility" xfId="21745" xr:uid="{FD99EA40-2A7B-4DA3-9CAE-158B37B14037}"/>
    <cellStyle name="Note 3 2 69" xfId="21746" xr:uid="{46C3FD76-3DCD-4F73-A447-197611C5943D}"/>
    <cellStyle name="Note 3 2 69 2" xfId="21747" xr:uid="{33A48995-2866-465D-AAC5-EB3831C7FA79}"/>
    <cellStyle name="Note 3 2 69_Volatility" xfId="21748" xr:uid="{81D4A70A-D889-4202-8D9A-DB83FE7F3502}"/>
    <cellStyle name="Note 3 2 7" xfId="21749" xr:uid="{21CAA5BA-A32B-45D9-AC34-99FEF5ABA1AB}"/>
    <cellStyle name="Note 3 2 7 2" xfId="21750" xr:uid="{DF4AFE0C-BEEF-4CAD-88E4-BB950E202E4E}"/>
    <cellStyle name="Note 3 2 7_Volatility" xfId="21751" xr:uid="{CAAEFB60-8D98-47DC-9774-064F907F1964}"/>
    <cellStyle name="Note 3 2 70" xfId="21752" xr:uid="{A35BB601-2C95-4E79-AEC5-56FB7F1A6E63}"/>
    <cellStyle name="Note 3 2 70 2" xfId="21753" xr:uid="{0C49C9CC-0F75-4C84-9CFE-823E3164E42E}"/>
    <cellStyle name="Note 3 2 70_Volatility" xfId="21754" xr:uid="{F057A8CC-FA80-48C7-AC51-9BDB6A5C56BD}"/>
    <cellStyle name="Note 3 2 71" xfId="21755" xr:uid="{71A52524-999B-4076-B5C8-C436C3F5EFF7}"/>
    <cellStyle name="Note 3 2 71 2" xfId="21756" xr:uid="{98DFB56A-8B12-48FE-BBD8-C3C60E7174DB}"/>
    <cellStyle name="Note 3 2 71_Volatility" xfId="21757" xr:uid="{9406AD75-DDB7-4F5E-B376-E177CE48A5BE}"/>
    <cellStyle name="Note 3 2 72" xfId="21758" xr:uid="{5DD5B603-694D-41A1-9F43-79581419CE73}"/>
    <cellStyle name="Note 3 2 72 2" xfId="21759" xr:uid="{B5F5783A-C7E9-4D50-83CA-5383D2BE1698}"/>
    <cellStyle name="Note 3 2 72_Volatility" xfId="21760" xr:uid="{6D06AF6E-3256-4EF4-BC07-9598E36F70A4}"/>
    <cellStyle name="Note 3 2 73" xfId="21761" xr:uid="{1DF4C41C-52B7-4F88-8240-33E0D3EFF69F}"/>
    <cellStyle name="Note 3 2 73 2" xfId="21762" xr:uid="{8939779D-32DD-446B-B034-36EA36AA25F5}"/>
    <cellStyle name="Note 3 2 73_Volatility" xfId="21763" xr:uid="{A01FC715-0584-48C9-96C7-70FC60199DF5}"/>
    <cellStyle name="Note 3 2 74" xfId="21764" xr:uid="{552FA049-9323-43A7-8EC4-01B3571F4E5C}"/>
    <cellStyle name="Note 3 2 74 2" xfId="21765" xr:uid="{8A4E7D51-9C6A-4532-B3C0-3F52F9B8691E}"/>
    <cellStyle name="Note 3 2 74_Volatility" xfId="21766" xr:uid="{C29B6EC5-B708-46D3-81AA-9900BF057519}"/>
    <cellStyle name="Note 3 2 75" xfId="21767" xr:uid="{E75E8388-59C3-4EA3-94CA-B01D83B43A5E}"/>
    <cellStyle name="Note 3 2 75 2" xfId="21768" xr:uid="{B43FD0CB-943D-43EC-A507-888005AD9149}"/>
    <cellStyle name="Note 3 2 75_Volatility" xfId="21769" xr:uid="{1BD5B950-749F-4E3E-9049-BE5CFE99E24A}"/>
    <cellStyle name="Note 3 2 76" xfId="21770" xr:uid="{65707E5A-CF30-4A95-BE8F-C8097A23CC56}"/>
    <cellStyle name="Note 3 2 76 2" xfId="21771" xr:uid="{0D5E05B5-5BB6-4226-BBE1-83FC02CAB80E}"/>
    <cellStyle name="Note 3 2 76_Volatility" xfId="21772" xr:uid="{86FD285C-5389-4992-BF16-88BA93861E41}"/>
    <cellStyle name="Note 3 2 77" xfId="21773" xr:uid="{571A4C12-E31F-4666-A01B-65748C58D3FB}"/>
    <cellStyle name="Note 3 2 77 2" xfId="21774" xr:uid="{B1B06B4D-2C1B-4DB4-90E7-7A76301ED9B3}"/>
    <cellStyle name="Note 3 2 77_Volatility" xfId="21775" xr:uid="{A281AA3B-0B6A-4313-A5B8-DE25ADA24250}"/>
    <cellStyle name="Note 3 2 78" xfId="21776" xr:uid="{CA3033BB-300F-4800-8838-0CF3452D3CC3}"/>
    <cellStyle name="Note 3 2 78 2" xfId="21777" xr:uid="{E7CF9DB8-B106-4CB3-B076-B4F5033FB630}"/>
    <cellStyle name="Note 3 2 78_Volatility" xfId="21778" xr:uid="{699E6AC1-553E-4A4C-854E-3C0C40E12878}"/>
    <cellStyle name="Note 3 2 79" xfId="21779" xr:uid="{44D5CB9B-60F4-4EBA-9B5A-DA1DE9DC80FC}"/>
    <cellStyle name="Note 3 2 79 2" xfId="21780" xr:uid="{48462DE5-FD87-482F-9737-288B62ED3BF4}"/>
    <cellStyle name="Note 3 2 79_Volatility" xfId="21781" xr:uid="{8801CD36-E21A-40B0-81C0-40419A37B4D2}"/>
    <cellStyle name="Note 3 2 8" xfId="21782" xr:uid="{4778D59B-5C37-41E2-9995-EC2108A99982}"/>
    <cellStyle name="Note 3 2 8 2" xfId="21783" xr:uid="{63A9CB0E-64A7-4A02-BBC3-9833519587B2}"/>
    <cellStyle name="Note 3 2 8_Volatility" xfId="21784" xr:uid="{ED5B5061-AAA7-4FCD-A25A-B590AECB8E97}"/>
    <cellStyle name="Note 3 2 80" xfId="21785" xr:uid="{7435A9CC-784D-4F30-9F8A-FE070997427A}"/>
    <cellStyle name="Note 3 2 80 2" xfId="21786" xr:uid="{29FB9B8E-72A9-44F0-ACFB-E5F8E7725289}"/>
    <cellStyle name="Note 3 2 80_Volatility" xfId="21787" xr:uid="{2E6917D4-A2B3-443E-BCB9-D87653024D3E}"/>
    <cellStyle name="Note 3 2 81" xfId="21788" xr:uid="{B2E2BC78-7999-4C9A-B37D-402247476A20}"/>
    <cellStyle name="Note 3 2 81 2" xfId="21789" xr:uid="{5201AD59-57D4-4042-A20C-B7DE7B234C52}"/>
    <cellStyle name="Note 3 2 81_Volatility" xfId="21790" xr:uid="{55E1E07C-56F5-4940-BB92-C9179F86693E}"/>
    <cellStyle name="Note 3 2 82" xfId="21791" xr:uid="{873D2ADC-7282-44B9-8D16-786B3DD39455}"/>
    <cellStyle name="Note 3 2 82 2" xfId="21792" xr:uid="{5BA6529D-FA4E-4755-ABDB-FE9C28C74B51}"/>
    <cellStyle name="Note 3 2 82_Volatility" xfId="21793" xr:uid="{47373897-5970-4137-8D08-2D7AA8B68BEA}"/>
    <cellStyle name="Note 3 2 83" xfId="21794" xr:uid="{AD81F689-8AA2-4460-BC8D-AE1698576292}"/>
    <cellStyle name="Note 3 2 83 2" xfId="21795" xr:uid="{D54320D4-DE13-4D26-BE8D-808F64D3F60C}"/>
    <cellStyle name="Note 3 2 83_Volatility" xfId="21796" xr:uid="{4105B294-C9BD-4AD9-AE36-759637E50B67}"/>
    <cellStyle name="Note 3 2 84" xfId="21797" xr:uid="{174B0E5D-E9C2-459F-B3D3-494E522A52CE}"/>
    <cellStyle name="Note 3 2 84 2" xfId="21798" xr:uid="{6D9880A9-BE78-4DC3-9E07-CCC5AADA0484}"/>
    <cellStyle name="Note 3 2 84_Volatility" xfId="21799" xr:uid="{EBBA977A-ADF8-40CD-B416-DC9332D02873}"/>
    <cellStyle name="Note 3 2 85" xfId="21800" xr:uid="{C95919CB-E775-44A8-B349-64F910008ACC}"/>
    <cellStyle name="Note 3 2 85 2" xfId="21801" xr:uid="{5E5818F5-7642-4DA4-A9B5-2041A49F1854}"/>
    <cellStyle name="Note 3 2 85_Volatility" xfId="21802" xr:uid="{73B9750E-4135-472C-9E16-7A484DEEDE68}"/>
    <cellStyle name="Note 3 2 86" xfId="21803" xr:uid="{EB1C0ED5-88F0-49B0-A4DB-8909A9E0DB34}"/>
    <cellStyle name="Note 3 2 86 2" xfId="21804" xr:uid="{493D7B9F-24DF-4C13-9A56-F6316784987C}"/>
    <cellStyle name="Note 3 2 86_Volatility" xfId="21805" xr:uid="{E84F91BC-FC2D-482F-A190-AF3E455A22D6}"/>
    <cellStyle name="Note 3 2 87" xfId="21806" xr:uid="{EA3528FE-B5BE-4621-A8CB-F90AB37923D7}"/>
    <cellStyle name="Note 3 2 87 2" xfId="21807" xr:uid="{084864EF-3F33-40E3-A55B-B6D8CF8F03E1}"/>
    <cellStyle name="Note 3 2 87_Volatility" xfId="21808" xr:uid="{692851C6-2F8F-40DD-9732-7F5023E3D15E}"/>
    <cellStyle name="Note 3 2 88" xfId="21809" xr:uid="{07A0168E-2472-48A4-87A9-CEDAF4807935}"/>
    <cellStyle name="Note 3 2 88 2" xfId="21810" xr:uid="{CFABA0A1-EFE5-4137-8400-BB7C52F8E7BE}"/>
    <cellStyle name="Note 3 2 88_Volatility" xfId="21811" xr:uid="{4666297C-CE82-4537-A2E7-5B4D76334A80}"/>
    <cellStyle name="Note 3 2 89" xfId="21812" xr:uid="{8A98BB54-C4B7-442A-BD86-023445D6C225}"/>
    <cellStyle name="Note 3 2 89 2" xfId="21813" xr:uid="{7FEE3138-F5C2-43D4-9657-180DF4C4234C}"/>
    <cellStyle name="Note 3 2 89_Volatility" xfId="21814" xr:uid="{ACD4FD2C-F579-4089-9C80-8B9315444454}"/>
    <cellStyle name="Note 3 2 9" xfId="21815" xr:uid="{9501D979-1E9B-4743-8C62-B2676A0F93D5}"/>
    <cellStyle name="Note 3 2 9 2" xfId="21816" xr:uid="{63DB99CF-4E8A-413B-8352-E7148660DAE8}"/>
    <cellStyle name="Note 3 2 9_Volatility" xfId="21817" xr:uid="{BCED9895-19C9-4F5D-A58F-77BD4B231A89}"/>
    <cellStyle name="Note 3 2 90" xfId="21818" xr:uid="{05D2B138-D228-4D76-BF88-2CCF7EF95FBF}"/>
    <cellStyle name="Note 3 2 90 2" xfId="21819" xr:uid="{077143B7-E483-479B-B100-CA2CFA429AAE}"/>
    <cellStyle name="Note 3 2 90_Volatility" xfId="21820" xr:uid="{9563C413-BA2F-48CA-9A97-54E675DDF090}"/>
    <cellStyle name="Note 3 2 91" xfId="21821" xr:uid="{7139E614-34D0-4734-864E-A54BAC43948A}"/>
    <cellStyle name="Note 3 2 91 2" xfId="21822" xr:uid="{628AED4F-5294-4E94-BFDA-AF159882FD10}"/>
    <cellStyle name="Note 3 2 91_Volatility" xfId="21823" xr:uid="{B3EB85AE-6A5A-4364-8467-2F0BE3CF844C}"/>
    <cellStyle name="Note 3 2 92" xfId="21824" xr:uid="{C7D30473-AA78-4CFC-8EB5-7C77FF0AE6A0}"/>
    <cellStyle name="Note 3 2 92 2" xfId="21825" xr:uid="{AD1310FF-955A-4CA9-A9AA-C6E807C89AA4}"/>
    <cellStyle name="Note 3 2 92_Volatility" xfId="21826" xr:uid="{8A4A351D-557C-4360-BE52-C2EF4F774B7F}"/>
    <cellStyle name="Note 3 2 93" xfId="21827" xr:uid="{2F86D604-8775-4F06-A989-D8F56C87D142}"/>
    <cellStyle name="Note 3 2 93 2" xfId="21828" xr:uid="{83496F62-8AB4-4A5E-9296-5867FC7F5DBD}"/>
    <cellStyle name="Note 3 2 93_Volatility" xfId="21829" xr:uid="{5260F99D-7718-49AE-A1CB-F7D9B4FA4AED}"/>
    <cellStyle name="Note 3 2 94" xfId="21830" xr:uid="{D39D1115-BB0D-4602-9DF0-26D45CDD4FD5}"/>
    <cellStyle name="Note 3 2 94 2" xfId="21831" xr:uid="{E4629DAF-201E-4CCD-8C98-42047983D934}"/>
    <cellStyle name="Note 3 2 94_Volatility" xfId="21832" xr:uid="{3E3A639C-83CC-48F9-8CB3-22367F6EFF57}"/>
    <cellStyle name="Note 3 2 95" xfId="21833" xr:uid="{861DF480-D581-4853-852E-BDC6441A1025}"/>
    <cellStyle name="Note 3 2 95 2" xfId="21834" xr:uid="{35FEDEF0-8D28-4BF1-A152-D7EA455D63A7}"/>
    <cellStyle name="Note 3 2 95_Volatility" xfId="21835" xr:uid="{D1B4CECF-CB3F-43A7-8E59-CDABF8CED4DD}"/>
    <cellStyle name="Note 3 2 96" xfId="21836" xr:uid="{51C50346-34E9-443E-BC87-2493B2C72D97}"/>
    <cellStyle name="Note 3 2 96 2" xfId="21837" xr:uid="{13D63ABA-5F44-470B-A1E3-12E1ABBE8AC4}"/>
    <cellStyle name="Note 3 2 96_Volatility" xfId="21838" xr:uid="{2EFFFE6F-A176-4254-BE84-1ECEB13AA2BF}"/>
    <cellStyle name="Note 3 2 97" xfId="21839" xr:uid="{C8A04B75-5E96-4EF1-BA65-574E3939DCF5}"/>
    <cellStyle name="Note 3 2 97 2" xfId="21840" xr:uid="{E4794DA3-4465-45A9-A5CF-B58934D94A5E}"/>
    <cellStyle name="Note 3 2 97_Volatility" xfId="21841" xr:uid="{B0353451-1B4D-4E0D-8634-2E04BC72B815}"/>
    <cellStyle name="Note 3 2 98" xfId="21842" xr:uid="{73654B7D-C8A5-4966-AFF1-4F35161DE861}"/>
    <cellStyle name="Note 3 2 98 2" xfId="21843" xr:uid="{70876CB9-892B-47FF-816D-761FB9F4DC5E}"/>
    <cellStyle name="Note 3 2 98_Volatility" xfId="21844" xr:uid="{CE5EB118-B661-455A-8C91-D579CA7B803F}"/>
    <cellStyle name="Note 3 2 99" xfId="21845" xr:uid="{F8ADE736-D957-4FE5-A9A9-F72F4A409AAF}"/>
    <cellStyle name="Note 3 2 99 2" xfId="21846" xr:uid="{A60E6176-CFFC-4AD1-9CD7-B048DE7B9780}"/>
    <cellStyle name="Note 3 2 99_Volatility" xfId="21847" xr:uid="{FC087E00-341B-4AA4-A22E-3DDEEAA3307F}"/>
    <cellStyle name="Note 3 2_Summary_Gap_Balance_exNIB" xfId="21848" xr:uid="{4E710901-FD59-49D8-B383-0738C3FA314F}"/>
    <cellStyle name="Note 3 20" xfId="21849" xr:uid="{6085CD03-CFE7-4BD6-A952-0D6AF907D0F3}"/>
    <cellStyle name="Note 3 20 2" xfId="21850" xr:uid="{5371F60C-8F12-4B79-9104-35B8F2C14977}"/>
    <cellStyle name="Note 3 20 2 2" xfId="21851" xr:uid="{099B9641-E1C1-498A-BC06-58540A1BC796}"/>
    <cellStyle name="Note 3 20 2 2 2" xfId="21852" xr:uid="{7F691226-2513-42EF-A254-852CE10BB891}"/>
    <cellStyle name="Note 3 20 2 2 2 2" xfId="21853" xr:uid="{154D3D0D-AF61-4763-9158-04CB43CD85D1}"/>
    <cellStyle name="Note 3 20 2 2 2_Volatility" xfId="21854" xr:uid="{5F176985-9441-420F-873F-4D98F69F1D79}"/>
    <cellStyle name="Note 3 20 2 2 3" xfId="21855" xr:uid="{16B1AC0C-79C7-4061-BA62-258E8977ED7F}"/>
    <cellStyle name="Note 3 20 2 2_Volatility" xfId="21856" xr:uid="{1C273878-5B69-438F-AE7F-BB7A7DB97F51}"/>
    <cellStyle name="Note 3 20 2 3" xfId="21857" xr:uid="{7E293FFC-568D-423A-BE70-167E63011B7F}"/>
    <cellStyle name="Note 3 20 2 3 2" xfId="21858" xr:uid="{3C8193DA-889A-40DF-A5A9-C303692B670B}"/>
    <cellStyle name="Note 3 20 2 3 2 2" xfId="21859" xr:uid="{11405CEE-44FF-4C44-A28E-098E0BAD8C76}"/>
    <cellStyle name="Note 3 20 2 3 2_Volatility" xfId="21860" xr:uid="{712189D6-9369-43A2-81F1-3F6B9BA63CBE}"/>
    <cellStyle name="Note 3 20 2 3 3" xfId="21861" xr:uid="{7B3D7FDD-497A-492F-A5CC-1719D7BCEAD2}"/>
    <cellStyle name="Note 3 20 2 3_Volatility" xfId="21862" xr:uid="{C35DA2C1-5B8A-4834-82ED-FF8D1D728EC3}"/>
    <cellStyle name="Note 3 20 2 4" xfId="21863" xr:uid="{50D14D92-8641-4E1E-93C2-DFE0BC14D028}"/>
    <cellStyle name="Note 3 20 2 4 2" xfId="21864" xr:uid="{C184DC2C-37BC-41A6-A5DA-08551FCCA4B3}"/>
    <cellStyle name="Note 3 20 2 4_Volatility" xfId="21865" xr:uid="{919B2FBF-D7E5-4820-A1B2-58F0F53097AE}"/>
    <cellStyle name="Note 3 20 2 5" xfId="21866" xr:uid="{BCCE14B4-EB84-447A-AD67-F6AA55B740FF}"/>
    <cellStyle name="Note 3 20 2_Volatility" xfId="21867" xr:uid="{B5A9D085-B600-4F46-8A26-F3DF34D6B7AA}"/>
    <cellStyle name="Note 3 20 3" xfId="21868" xr:uid="{53837053-5BA3-4F2B-B5AB-4468C42B64AF}"/>
    <cellStyle name="Note 3 20 3 2" xfId="21869" xr:uid="{A17CF006-9424-4220-BE32-DCFD9044F55F}"/>
    <cellStyle name="Note 3 20 3 2 2" xfId="21870" xr:uid="{C5E06096-53D1-4E68-80B6-AE835245D864}"/>
    <cellStyle name="Note 3 20 3 2_Volatility" xfId="21871" xr:uid="{5D31C577-2835-4085-BCDD-66E00E5A0DD7}"/>
    <cellStyle name="Note 3 20 3 3" xfId="21872" xr:uid="{43CA0C0D-66B8-44F8-81A2-8E87BEF45D4B}"/>
    <cellStyle name="Note 3 20 3_Volatility" xfId="21873" xr:uid="{B1CD6289-4AD9-4236-8BD4-57C7131C532E}"/>
    <cellStyle name="Note 3 20 4" xfId="21874" xr:uid="{D39F41AB-173F-4D64-8FC2-4FE23BC2AE35}"/>
    <cellStyle name="Note 3 20 4 2" xfId="21875" xr:uid="{183AC34A-8675-4727-AB7D-7ED7DAFD0F46}"/>
    <cellStyle name="Note 3 20 4_Volatility" xfId="21876" xr:uid="{F4C269EC-CE00-48A6-AA6A-46EA442701E9}"/>
    <cellStyle name="Note 3 20 5" xfId="21877" xr:uid="{5AA09F3A-DE31-44AA-B0A8-F954103CC24F}"/>
    <cellStyle name="Note 3 20_Volatility" xfId="21878" xr:uid="{4BAA1005-ECED-47D9-A991-97A331404F69}"/>
    <cellStyle name="Note 3 21" xfId="21879" xr:uid="{B7D86C25-6F52-4518-AF73-EB485E4F97F4}"/>
    <cellStyle name="Note 3 21 2" xfId="21880" xr:uid="{366B80A6-E08B-4EC6-B381-443CB77C21C7}"/>
    <cellStyle name="Note 3 21 2 2" xfId="21881" xr:uid="{F8060857-0E37-4575-97D4-8F8F5A6435DE}"/>
    <cellStyle name="Note 3 21 2 2 2" xfId="21882" xr:uid="{E73D29FE-9336-4BA9-BA5B-51B24B20EABC}"/>
    <cellStyle name="Note 3 21 2 2 2 2" xfId="21883" xr:uid="{D15335BE-564B-4B7A-B3A1-4592C363B316}"/>
    <cellStyle name="Note 3 21 2 2 2_Volatility" xfId="21884" xr:uid="{D1040B6D-E7B7-46EA-AE14-38C4A4175FE3}"/>
    <cellStyle name="Note 3 21 2 2 3" xfId="21885" xr:uid="{0910F464-E1B5-4977-B086-59AC3209244B}"/>
    <cellStyle name="Note 3 21 2 2_Volatility" xfId="21886" xr:uid="{358E3D30-81B1-4D43-95BB-A3DCEE65C0CA}"/>
    <cellStyle name="Note 3 21 2 3" xfId="21887" xr:uid="{5E65136E-8884-4956-8BC8-184990B7ECC2}"/>
    <cellStyle name="Note 3 21 2 3 2" xfId="21888" xr:uid="{AF3D9DAE-C3AF-4D1C-AC67-85C0D90DB165}"/>
    <cellStyle name="Note 3 21 2 3 2 2" xfId="21889" xr:uid="{82DE64B5-C2D5-43CD-8378-7115578DEB46}"/>
    <cellStyle name="Note 3 21 2 3 2_Volatility" xfId="21890" xr:uid="{1266311F-42F2-46DD-98C4-EA345456A2E9}"/>
    <cellStyle name="Note 3 21 2 3 3" xfId="21891" xr:uid="{EBC7FDB3-352C-43D4-A9C2-CC003914BF09}"/>
    <cellStyle name="Note 3 21 2 3_Volatility" xfId="21892" xr:uid="{41ECC72C-5E6E-4B06-B455-E798F4154CE2}"/>
    <cellStyle name="Note 3 21 2 4" xfId="21893" xr:uid="{47536083-6D2E-46A1-9482-0777822B050E}"/>
    <cellStyle name="Note 3 21 2 4 2" xfId="21894" xr:uid="{6764C33F-C7F7-4D9C-9A6E-1CB341425F13}"/>
    <cellStyle name="Note 3 21 2 4_Volatility" xfId="21895" xr:uid="{C5293A95-115B-4BE8-A2CE-D0CE5BB35BEF}"/>
    <cellStyle name="Note 3 21 2 5" xfId="21896" xr:uid="{8C22931C-51A2-4F8A-A72A-67806346470F}"/>
    <cellStyle name="Note 3 21 2_Volatility" xfId="21897" xr:uid="{122352B5-B208-456A-B95E-2B5D02A5B15E}"/>
    <cellStyle name="Note 3 21 3" xfId="21898" xr:uid="{AB1B3A2A-7148-45BA-A070-A7132F2DF28A}"/>
    <cellStyle name="Note 3 21 3 2" xfId="21899" xr:uid="{EBF5AC93-C79E-4041-ADAD-11F344D0E799}"/>
    <cellStyle name="Note 3 21 3 2 2" xfId="21900" xr:uid="{1BB27C36-EBE5-418B-AC5F-9411A833455E}"/>
    <cellStyle name="Note 3 21 3 2_Volatility" xfId="21901" xr:uid="{CDCD0FAF-0CAD-429D-A74C-5A938C935E87}"/>
    <cellStyle name="Note 3 21 3 3" xfId="21902" xr:uid="{347B5E73-C370-437E-A147-63725C9039A1}"/>
    <cellStyle name="Note 3 21 3_Volatility" xfId="21903" xr:uid="{1C4AA5AC-6988-4BA5-81C8-D42B0131AB2F}"/>
    <cellStyle name="Note 3 21 4" xfId="21904" xr:uid="{11E279F4-39B7-436C-B765-290A4303A25A}"/>
    <cellStyle name="Note 3 21 4 2" xfId="21905" xr:uid="{BA16CE9E-4F17-41B7-8002-4DAE9BED67CA}"/>
    <cellStyle name="Note 3 21 4_Volatility" xfId="21906" xr:uid="{2BFE478A-5655-44A6-8523-E851A5BF7438}"/>
    <cellStyle name="Note 3 21 5" xfId="21907" xr:uid="{83F44DE1-43CE-4019-9ACB-4290CA9C69F7}"/>
    <cellStyle name="Note 3 21_Volatility" xfId="21908" xr:uid="{1AEC0737-60D6-4314-A9E5-DE39134FFCE5}"/>
    <cellStyle name="Note 3 22" xfId="21909" xr:uid="{32BAEB90-F4DC-4749-B00D-BC13364484BA}"/>
    <cellStyle name="Note 3 22 2" xfId="21910" xr:uid="{5FDE7E99-19D7-4674-98E9-1D7FCAED2505}"/>
    <cellStyle name="Note 3 22_Volatility" xfId="21911" xr:uid="{C84C1CA1-683D-4D33-999A-C45BC52C880C}"/>
    <cellStyle name="Note 3 23" xfId="21912" xr:uid="{276DE549-F4FD-48EE-BB98-9B4165824DCD}"/>
    <cellStyle name="Note 3 23 2" xfId="21913" xr:uid="{69C79350-0718-442E-BA31-E911A81B62FA}"/>
    <cellStyle name="Note 3 23_Volatility" xfId="21914" xr:uid="{F49B43D1-1BB7-4421-92ED-E9B1DF5E9930}"/>
    <cellStyle name="Note 3 24" xfId="21915" xr:uid="{CCAE9563-3E09-4A3B-BE02-7353341966DF}"/>
    <cellStyle name="Note 3 24 2" xfId="21916" xr:uid="{DD68A4A1-BEB2-412A-B997-23639F417BE0}"/>
    <cellStyle name="Note 3 24_Volatility" xfId="21917" xr:uid="{7AFEA5F7-8090-487F-B0EC-C271920CF42A}"/>
    <cellStyle name="Note 3 25" xfId="21918" xr:uid="{1D6012FA-8AAF-46A6-B1E7-9EC77AC90239}"/>
    <cellStyle name="Note 3 25 2" xfId="21919" xr:uid="{F8C84CEF-7318-4679-9253-FCCF69DCC6D2}"/>
    <cellStyle name="Note 3 25_Volatility" xfId="21920" xr:uid="{AA18B50D-3031-4D73-9A45-88E77EEB534D}"/>
    <cellStyle name="Note 3 26" xfId="21921" xr:uid="{BDCC0031-D8B4-40E9-8303-270ABD8DC631}"/>
    <cellStyle name="Note 3 26 2" xfId="21922" xr:uid="{5591889E-25B8-4064-8624-283E0EF24FCF}"/>
    <cellStyle name="Note 3 26 2 2" xfId="21923" xr:uid="{A05513EC-4C90-4F83-9D8D-8EF7DDEDFB41}"/>
    <cellStyle name="Note 3 26 2 2 2" xfId="21924" xr:uid="{FF03EBBE-44FE-4B93-8321-3EB371263B6E}"/>
    <cellStyle name="Note 3 26 2 2 2 2" xfId="21925" xr:uid="{C8092C78-B404-48A4-BE01-748AC8BD8179}"/>
    <cellStyle name="Note 3 26 2 2 2_Volatility" xfId="21926" xr:uid="{2BB7552B-5856-4D38-B0EC-6EEDE35777E7}"/>
    <cellStyle name="Note 3 26 2 2 3" xfId="21927" xr:uid="{91F10A8E-F453-4F0D-9EA2-EAA6FD2EFBFF}"/>
    <cellStyle name="Note 3 26 2 2_Volatility" xfId="21928" xr:uid="{7CAAA90A-803E-4CB2-9C98-9E8D82118AF0}"/>
    <cellStyle name="Note 3 26 2 3" xfId="21929" xr:uid="{163BEC40-D07C-4770-AEBA-AE20D5CDE178}"/>
    <cellStyle name="Note 3 26 2 3 2" xfId="21930" xr:uid="{E161D1CE-564F-41DA-805C-FCEDFAECCCB4}"/>
    <cellStyle name="Note 3 26 2 3 2 2" xfId="21931" xr:uid="{AA8AAA5D-7CB6-4032-A77B-61529646F131}"/>
    <cellStyle name="Note 3 26 2 3 2_Volatility" xfId="21932" xr:uid="{A2DD1A73-DAC9-4D53-91E5-1A2596C38C56}"/>
    <cellStyle name="Note 3 26 2 3 3" xfId="21933" xr:uid="{96865086-94FC-4FE8-94B7-D68B37287D65}"/>
    <cellStyle name="Note 3 26 2 3_Volatility" xfId="21934" xr:uid="{E416B365-60CD-4E7E-ACBE-B352233616E5}"/>
    <cellStyle name="Note 3 26 2 4" xfId="21935" xr:uid="{EFF9EFA7-70D0-47F2-8F56-EAB5410D0CB3}"/>
    <cellStyle name="Note 3 26 2 4 2" xfId="21936" xr:uid="{CD66E5EF-571D-46C7-902F-FC7B59D79DFC}"/>
    <cellStyle name="Note 3 26 2 4_Volatility" xfId="21937" xr:uid="{314B65E0-E40D-4F2A-92AA-21B8F023977F}"/>
    <cellStyle name="Note 3 26 2 5" xfId="21938" xr:uid="{FE4AFB00-4B55-474C-A168-641305644EBC}"/>
    <cellStyle name="Note 3 26 2_Volatility" xfId="21939" xr:uid="{2EA5015C-82BF-4030-BF8B-C5F1BFC5461C}"/>
    <cellStyle name="Note 3 26 3" xfId="21940" xr:uid="{117388B4-8693-4F8D-AC75-F7C3A3AAF7F6}"/>
    <cellStyle name="Note 3 26 3 2" xfId="21941" xr:uid="{1EF0363D-4823-42C0-BA8A-6A56C725C94B}"/>
    <cellStyle name="Note 3 26 3 2 2" xfId="21942" xr:uid="{D1AB1775-FDEB-4418-B544-9813E2D8C369}"/>
    <cellStyle name="Note 3 26 3 2_Volatility" xfId="21943" xr:uid="{B9FE62ED-D45F-41F5-AD65-2264D1512581}"/>
    <cellStyle name="Note 3 26 3 3" xfId="21944" xr:uid="{6C7AC32C-FAC7-47C9-8293-A8051C42D679}"/>
    <cellStyle name="Note 3 26 3_Volatility" xfId="21945" xr:uid="{E383FEC4-AB7F-40B4-9928-7DD22EAC6281}"/>
    <cellStyle name="Note 3 26 4" xfId="21946" xr:uid="{5BA63554-9DA7-4FF1-8C9E-9A4FB63768AE}"/>
    <cellStyle name="Note 3 26 4 2" xfId="21947" xr:uid="{43A4170B-A736-4324-8D2C-2C2BB4273968}"/>
    <cellStyle name="Note 3 26 4_Volatility" xfId="21948" xr:uid="{3B7AF162-A8E3-41E1-AE64-35841B60A3B7}"/>
    <cellStyle name="Note 3 26 5" xfId="21949" xr:uid="{BA215A9D-3AF9-493B-8EBB-2DA05C2D32BE}"/>
    <cellStyle name="Note 3 26_Volatility" xfId="21950" xr:uid="{D41E2334-177E-4EC0-B29D-DAF8EDEF152E}"/>
    <cellStyle name="Note 3 27" xfId="21951" xr:uid="{5D7BB0C0-5240-40A2-AF04-C482DD81108A}"/>
    <cellStyle name="Note 3 27 2" xfId="21952" xr:uid="{615EE16A-8EAA-4669-801F-D3E40CD69E9B}"/>
    <cellStyle name="Note 3 27 2 2" xfId="21953" xr:uid="{CC5F66CB-10F6-4978-86A7-6AB0147844BD}"/>
    <cellStyle name="Note 3 27 2 2 2" xfId="21954" xr:uid="{F7A4CB17-7EAB-4862-93FE-8591DEA520A0}"/>
    <cellStyle name="Note 3 27 2 2 2 2" xfId="21955" xr:uid="{A59C096D-B974-44B8-B017-E5BEF0C75112}"/>
    <cellStyle name="Note 3 27 2 2 2_Volatility" xfId="21956" xr:uid="{7E314AB4-7C4B-4D61-89E0-ECC282A4BD33}"/>
    <cellStyle name="Note 3 27 2 2 3" xfId="21957" xr:uid="{087F8216-35C7-4619-ADFE-A30C4D546A64}"/>
    <cellStyle name="Note 3 27 2 2_Volatility" xfId="21958" xr:uid="{4C057D3C-0EE4-499E-ACE3-BB545CE27D6D}"/>
    <cellStyle name="Note 3 27 2 3" xfId="21959" xr:uid="{ED1A24F3-3CC5-4A19-9484-B1D2DDF33445}"/>
    <cellStyle name="Note 3 27 2 3 2" xfId="21960" xr:uid="{AC4FC145-40A5-4590-BF95-9CCE455032E8}"/>
    <cellStyle name="Note 3 27 2 3 2 2" xfId="21961" xr:uid="{13B44DA8-27C8-4FF3-B3A4-52B54A07516E}"/>
    <cellStyle name="Note 3 27 2 3 2_Volatility" xfId="21962" xr:uid="{2B0438D4-B5E4-4360-9EE6-60C7E59BF163}"/>
    <cellStyle name="Note 3 27 2 3 3" xfId="21963" xr:uid="{80802325-4237-4B6B-B1B4-6C2D5F1C165E}"/>
    <cellStyle name="Note 3 27 2 3_Volatility" xfId="21964" xr:uid="{22C07BFF-E917-41B5-82AC-E8C49B8DCF05}"/>
    <cellStyle name="Note 3 27 2 4" xfId="21965" xr:uid="{29F1BC88-CAF9-4F84-985C-BF75C909CDE9}"/>
    <cellStyle name="Note 3 27 2 4 2" xfId="21966" xr:uid="{F04EB20D-631C-4938-88A6-AAAFBEFF5A93}"/>
    <cellStyle name="Note 3 27 2 4_Volatility" xfId="21967" xr:uid="{E748FD71-634B-4D8C-BC26-BB5B46322CFA}"/>
    <cellStyle name="Note 3 27 2 5" xfId="21968" xr:uid="{2FECCFE3-3DE3-464B-B8D7-DD2AAF3DF9B9}"/>
    <cellStyle name="Note 3 27 2_Volatility" xfId="21969" xr:uid="{E712C81A-7EE3-43EE-91D8-0A56972C2EF2}"/>
    <cellStyle name="Note 3 27 3" xfId="21970" xr:uid="{04BD4F19-9E2B-427A-9762-902071C00338}"/>
    <cellStyle name="Note 3 27 3 2" xfId="21971" xr:uid="{20AA3F4B-18B7-4C1C-BC10-08B64E4EF109}"/>
    <cellStyle name="Note 3 27 3 2 2" xfId="21972" xr:uid="{54928503-A97E-4311-BC3B-7AB76A5C4CCE}"/>
    <cellStyle name="Note 3 27 3 2_Volatility" xfId="21973" xr:uid="{D865465C-1200-4578-BEF8-C2489C58F28D}"/>
    <cellStyle name="Note 3 27 3 3" xfId="21974" xr:uid="{CEF4DE1B-70F7-469F-AACC-95AAB6633E10}"/>
    <cellStyle name="Note 3 27 3_Volatility" xfId="21975" xr:uid="{4A07C0D3-9484-43CA-A34D-96681A52FDBC}"/>
    <cellStyle name="Note 3 27 4" xfId="21976" xr:uid="{C185FF2D-66E8-435A-9A98-81645D63420D}"/>
    <cellStyle name="Note 3 27 4 2" xfId="21977" xr:uid="{BF19FE7C-193B-461D-8903-7E2E1085998B}"/>
    <cellStyle name="Note 3 27 4_Volatility" xfId="21978" xr:uid="{110FB3E2-744F-4C68-B9F7-865406B6B384}"/>
    <cellStyle name="Note 3 27 5" xfId="21979" xr:uid="{C35945FA-CA9E-420D-8910-780694AD5DE8}"/>
    <cellStyle name="Note 3 27_Volatility" xfId="21980" xr:uid="{7A7B2C39-A619-4E4E-9699-BEEAB6FE7C16}"/>
    <cellStyle name="Note 3 28" xfId="21981" xr:uid="{A24FD557-3681-4655-8489-3E52B760B968}"/>
    <cellStyle name="Note 3 28 2" xfId="21982" xr:uid="{4FC297FD-EF02-4E58-8E26-0830D5E85DDC}"/>
    <cellStyle name="Note 3 28 2 2" xfId="21983" xr:uid="{F0C98D77-B6AB-4E06-9FA7-E712D5F1FE35}"/>
    <cellStyle name="Note 3 28 2 2 2" xfId="21984" xr:uid="{685DB74C-4080-4752-9653-FADF84EE4740}"/>
    <cellStyle name="Note 3 28 2 2 2 2" xfId="21985" xr:uid="{A9E5F5F2-47B8-455C-AD85-00B0059D9069}"/>
    <cellStyle name="Note 3 28 2 2 2_Volatility" xfId="21986" xr:uid="{3F7C5734-5F01-4F6A-810F-D69C33E7DCD0}"/>
    <cellStyle name="Note 3 28 2 2 3" xfId="21987" xr:uid="{FD1A1EA7-E3FB-43CA-A174-548607FA1095}"/>
    <cellStyle name="Note 3 28 2 2_Volatility" xfId="21988" xr:uid="{1D6645EC-F360-4D52-BD76-E72C9F1DC96E}"/>
    <cellStyle name="Note 3 28 2 3" xfId="21989" xr:uid="{C25A685A-01EC-4AFB-8F4B-2E9697E02D7D}"/>
    <cellStyle name="Note 3 28 2 3 2" xfId="21990" xr:uid="{395782FB-BBC8-4734-9C8C-19EC9FA57FA9}"/>
    <cellStyle name="Note 3 28 2 3 2 2" xfId="21991" xr:uid="{18DCC45D-C315-4957-9975-8D8B1344E0F9}"/>
    <cellStyle name="Note 3 28 2 3 2_Volatility" xfId="21992" xr:uid="{DAB622F0-ED97-49EC-9C75-438115F41A40}"/>
    <cellStyle name="Note 3 28 2 3 3" xfId="21993" xr:uid="{53627C45-C332-4434-BA01-C59E2D00DD26}"/>
    <cellStyle name="Note 3 28 2 3_Volatility" xfId="21994" xr:uid="{9900DE4A-7701-48B4-8BBF-1763B3F6F896}"/>
    <cellStyle name="Note 3 28 2 4" xfId="21995" xr:uid="{86C1976E-8B48-4254-AF9E-3C675B946B51}"/>
    <cellStyle name="Note 3 28 2 4 2" xfId="21996" xr:uid="{5916D60D-9FD4-4199-AF6D-C1792E2D490E}"/>
    <cellStyle name="Note 3 28 2 4_Volatility" xfId="21997" xr:uid="{7341260E-A97D-411A-B610-402FF2A5A143}"/>
    <cellStyle name="Note 3 28 2 5" xfId="21998" xr:uid="{4BB14374-E95B-45B0-AFE4-378F493B3A22}"/>
    <cellStyle name="Note 3 28 2_Volatility" xfId="21999" xr:uid="{498C69C9-5162-4650-830F-421BEAB9EDC8}"/>
    <cellStyle name="Note 3 28 3" xfId="22000" xr:uid="{B31DB666-E49C-4A93-9653-89DC7AD1BF24}"/>
    <cellStyle name="Note 3 28 3 2" xfId="22001" xr:uid="{3136BA50-FFD5-4D39-8AB7-5E1B5F22FE6E}"/>
    <cellStyle name="Note 3 28 3 2 2" xfId="22002" xr:uid="{57DFB188-3B88-4949-86D3-26B2108D9922}"/>
    <cellStyle name="Note 3 28 3 2_Volatility" xfId="22003" xr:uid="{1ADDCD1A-A78E-4CD5-8C72-33F9C7AB5450}"/>
    <cellStyle name="Note 3 28 3 3" xfId="22004" xr:uid="{B3DA2169-0EC6-4DBD-805D-E83C63894E36}"/>
    <cellStyle name="Note 3 28 3_Volatility" xfId="22005" xr:uid="{5E2EEAE8-1C83-43A5-BFD2-4598B8C5CAF3}"/>
    <cellStyle name="Note 3 28 4" xfId="22006" xr:uid="{D0437B00-C502-4503-B0E1-67BCA9821DF6}"/>
    <cellStyle name="Note 3 28 4 2" xfId="22007" xr:uid="{3D173BD7-EA72-4123-AF13-896D80B0ABD9}"/>
    <cellStyle name="Note 3 28 4_Volatility" xfId="22008" xr:uid="{0E1178AA-9737-415E-AD68-F7F8BF4A8A90}"/>
    <cellStyle name="Note 3 28 5" xfId="22009" xr:uid="{04556551-D8A1-47DF-A7CB-6522BE5167ED}"/>
    <cellStyle name="Note 3 28_Volatility" xfId="22010" xr:uid="{C3643134-E6F9-4D2B-889C-BED632E94C30}"/>
    <cellStyle name="Note 3 29" xfId="22011" xr:uid="{0534905B-3B9B-477B-B4A8-C4E91C2D0208}"/>
    <cellStyle name="Note 3 29 2" xfId="22012" xr:uid="{20369D7A-FB3D-4D8B-89CE-7CF3707A1FEF}"/>
    <cellStyle name="Note 3 29 2 2" xfId="22013" xr:uid="{C3272DAD-69AA-4EB7-86DE-6E6CF7485DBA}"/>
    <cellStyle name="Note 3 29 2 2 2" xfId="22014" xr:uid="{E5CD5BD0-77AB-49BC-AF5F-F148E4D0A942}"/>
    <cellStyle name="Note 3 29 2 2 2 2" xfId="22015" xr:uid="{6D18B488-59B4-44FB-9525-1D36486E62F8}"/>
    <cellStyle name="Note 3 29 2 2 2_Volatility" xfId="22016" xr:uid="{A0ACF169-A5CA-4B1E-BA2E-84E67B2AAFCD}"/>
    <cellStyle name="Note 3 29 2 2 3" xfId="22017" xr:uid="{E946A3C6-9D3F-4884-A881-9120B9B0CF92}"/>
    <cellStyle name="Note 3 29 2 2_Volatility" xfId="22018" xr:uid="{E65650A3-6C3A-4BB2-809A-D23922E71ABB}"/>
    <cellStyle name="Note 3 29 2 3" xfId="22019" xr:uid="{94A6D4EF-FCF5-4816-AFDF-25CFD657B47A}"/>
    <cellStyle name="Note 3 29 2 3 2" xfId="22020" xr:uid="{5B1BDC99-238F-4013-89DD-92AC4701493B}"/>
    <cellStyle name="Note 3 29 2 3 2 2" xfId="22021" xr:uid="{533AC5B3-256D-4467-8134-FFC2A328A68A}"/>
    <cellStyle name="Note 3 29 2 3 2_Volatility" xfId="22022" xr:uid="{2826F5F7-356D-45C6-8988-1D7E07E0D98F}"/>
    <cellStyle name="Note 3 29 2 3 3" xfId="22023" xr:uid="{1CB126A1-2F94-445D-87D0-21B421C6A06B}"/>
    <cellStyle name="Note 3 29 2 3_Volatility" xfId="22024" xr:uid="{8529290F-6DEF-41A6-BFA5-31766F1B02FD}"/>
    <cellStyle name="Note 3 29 2 4" xfId="22025" xr:uid="{6EAEB1B9-5B7A-4E3D-BB74-82CED9961FED}"/>
    <cellStyle name="Note 3 29 2 4 2" xfId="22026" xr:uid="{91511958-B825-4F7F-A448-3DF79650574A}"/>
    <cellStyle name="Note 3 29 2 4_Volatility" xfId="22027" xr:uid="{775AF446-D062-4DF4-8D9D-3C64FA8C13AB}"/>
    <cellStyle name="Note 3 29 2 5" xfId="22028" xr:uid="{384A26B5-B1DF-4431-935D-B02FFD6DCD8E}"/>
    <cellStyle name="Note 3 29 2_Volatility" xfId="22029" xr:uid="{2902DEBE-9332-499F-9D40-7BB67C752416}"/>
    <cellStyle name="Note 3 29 3" xfId="22030" xr:uid="{054F4BC6-338D-456E-99B3-3161327047EA}"/>
    <cellStyle name="Note 3 29 3 2" xfId="22031" xr:uid="{2F226277-742C-4F4E-9F58-8B29B256BCB6}"/>
    <cellStyle name="Note 3 29 3 2 2" xfId="22032" xr:uid="{2217A38A-51DB-4F75-BD25-ACC51D54C8FA}"/>
    <cellStyle name="Note 3 29 3 2_Volatility" xfId="22033" xr:uid="{5DF487C3-2373-41AB-A326-AA6ABA644061}"/>
    <cellStyle name="Note 3 29 3 3" xfId="22034" xr:uid="{C6F0FD69-68F7-477D-BD05-28119156C1CB}"/>
    <cellStyle name="Note 3 29 3_Volatility" xfId="22035" xr:uid="{5A87BCCA-6837-4869-95FE-9114E814F807}"/>
    <cellStyle name="Note 3 29 4" xfId="22036" xr:uid="{CE7700ED-8CFF-44A1-9FB0-8EEE6BF64442}"/>
    <cellStyle name="Note 3 29 4 2" xfId="22037" xr:uid="{5526B081-B2C6-4742-AC92-7F69A1565A74}"/>
    <cellStyle name="Note 3 29 4_Volatility" xfId="22038" xr:uid="{F633B5BB-DFFF-45A5-B22B-35C43E85558D}"/>
    <cellStyle name="Note 3 29 5" xfId="22039" xr:uid="{44A39CBF-BA5A-4EE0-B7F7-149184DF577D}"/>
    <cellStyle name="Note 3 29_Volatility" xfId="22040" xr:uid="{E897F571-28FD-4AC6-98A6-53DA0C350ECB}"/>
    <cellStyle name="Note 3 3" xfId="22041" xr:uid="{985F5DD6-A126-4C2A-B0CE-E49254161CB9}"/>
    <cellStyle name="Note 3 3 2" xfId="22042" xr:uid="{1AFC6348-EE9A-4DA8-8913-CEBE3166924D}"/>
    <cellStyle name="Note 3 3 2 2" xfId="22043" xr:uid="{92C90A96-D840-4CA6-93A3-E0DBC6682ABF}"/>
    <cellStyle name="Note 3 3 2 2 2" xfId="22044" xr:uid="{34A61685-EF9E-45AD-AFBF-BB2C49BB2A39}"/>
    <cellStyle name="Note 3 3 2 2 2 2" xfId="22045" xr:uid="{2D583FE6-4D6E-4E68-9710-DD9EBE71E314}"/>
    <cellStyle name="Note 3 3 2 2 2_Volatility" xfId="22046" xr:uid="{60A4977E-A92D-4D4A-9420-AB6EE92D5E7B}"/>
    <cellStyle name="Note 3 3 2 2 3" xfId="22047" xr:uid="{8EC5BD50-1400-4385-8895-3805502E9CDE}"/>
    <cellStyle name="Note 3 3 2 2_Volatility" xfId="22048" xr:uid="{4F5C6DD3-9AAB-436D-8D05-89802239AD1A}"/>
    <cellStyle name="Note 3 3 2 3" xfId="22049" xr:uid="{EBB4C9AC-2637-47FA-9BFA-D0B318FAEAE7}"/>
    <cellStyle name="Note 3 3 2 3 2" xfId="22050" xr:uid="{A7208128-E97D-4DBB-A418-5CE60F4D6A83}"/>
    <cellStyle name="Note 3 3 2 3 2 2" xfId="22051" xr:uid="{976F1BF3-4DB9-4307-B8E0-84CD3547C048}"/>
    <cellStyle name="Note 3 3 2 3 2_Volatility" xfId="22052" xr:uid="{9B00E754-3869-42F0-931C-A2C99C29BAEE}"/>
    <cellStyle name="Note 3 3 2 3 3" xfId="22053" xr:uid="{C00203DE-AECF-4CA5-ABB4-41142C7C3283}"/>
    <cellStyle name="Note 3 3 2 3_Volatility" xfId="22054" xr:uid="{0FCC96E2-D8EE-4822-A5B4-21777EEE6B96}"/>
    <cellStyle name="Note 3 3 2 4" xfId="22055" xr:uid="{1D2B919C-AE60-4A66-B85B-7EC4B16BF536}"/>
    <cellStyle name="Note 3 3 2 4 2" xfId="22056" xr:uid="{6F7AFFB8-7318-4BF3-97B0-3EE9B3DE84C2}"/>
    <cellStyle name="Note 3 3 2 4_Volatility" xfId="22057" xr:uid="{3306671C-9572-4CE9-96B1-17587CA00F54}"/>
    <cellStyle name="Note 3 3 2 5" xfId="22058" xr:uid="{33DDBA82-D161-44D0-B0EE-FDDF6C002CC8}"/>
    <cellStyle name="Note 3 3 2_Volatility" xfId="22059" xr:uid="{9C3D8691-0187-46F3-B3EE-3C688B875819}"/>
    <cellStyle name="Note 3 3 3" xfId="22060" xr:uid="{41CBD42F-2983-4EF5-859D-0E929CC1824D}"/>
    <cellStyle name="Note 3 3 3 2" xfId="22061" xr:uid="{A26E061D-4D94-4FF8-AE1A-A14DDB46B541}"/>
    <cellStyle name="Note 3 3 3 2 2" xfId="22062" xr:uid="{6625D810-D245-404E-8B7E-E9604DB5A2AC}"/>
    <cellStyle name="Note 3 3 3 2_Volatility" xfId="22063" xr:uid="{AFBBA488-D7A5-4F25-B5FB-D6681AFC5664}"/>
    <cellStyle name="Note 3 3 3 3" xfId="22064" xr:uid="{03B3C108-0AFD-4E32-A6C6-5C1C681372E5}"/>
    <cellStyle name="Note 3 3 3_Volatility" xfId="22065" xr:uid="{4C7B83BB-4337-4994-AD06-4331625DBBEE}"/>
    <cellStyle name="Note 3 3 4" xfId="22066" xr:uid="{2C2CEF69-8692-48AF-AEF8-9F4CA1613E01}"/>
    <cellStyle name="Note 3 3 4 2" xfId="22067" xr:uid="{CF851CC8-2E40-4F7A-8DC2-15B5F3724B52}"/>
    <cellStyle name="Note 3 3 4_Volatility" xfId="22068" xr:uid="{ED68A915-6C76-4C7B-9C4D-7F90C6C0FA4D}"/>
    <cellStyle name="Note 3 3 5" xfId="22069" xr:uid="{EDC6E189-53BF-4DEF-8C61-7DFD375D1D84}"/>
    <cellStyle name="Note 3 3_Volatility" xfId="22070" xr:uid="{728605E5-51F7-41B9-B68C-7E39FED2184D}"/>
    <cellStyle name="Note 3 30" xfId="22071" xr:uid="{1C40A0F3-2A8F-4EEF-BDE1-C11BC7E4D07F}"/>
    <cellStyle name="Note 3 30 2" xfId="22072" xr:uid="{E6B5727F-D167-407F-871B-76A0DF0D8332}"/>
    <cellStyle name="Note 3 30 2 2" xfId="22073" xr:uid="{147703C1-FEC5-48FB-B1C6-FA39698C1494}"/>
    <cellStyle name="Note 3 30 2 2 2" xfId="22074" xr:uid="{769CB8BD-D7D5-4A35-BC9E-B5878EA00FB0}"/>
    <cellStyle name="Note 3 30 2 2 2 2" xfId="22075" xr:uid="{1A43B826-D7E3-46C4-AE2E-44A34F6F2D6E}"/>
    <cellStyle name="Note 3 30 2 2 2_Volatility" xfId="22076" xr:uid="{D79DB63D-387C-4F6B-903C-5DC2A25CC0EC}"/>
    <cellStyle name="Note 3 30 2 2 3" xfId="22077" xr:uid="{F75D48A7-2DAE-44FC-9251-15B225CF72C6}"/>
    <cellStyle name="Note 3 30 2 2_Volatility" xfId="22078" xr:uid="{91053282-2ED1-4F06-85AB-041D6224520A}"/>
    <cellStyle name="Note 3 30 2 3" xfId="22079" xr:uid="{23B4D123-146D-4D43-A2D8-1699CCF071C4}"/>
    <cellStyle name="Note 3 30 2 3 2" xfId="22080" xr:uid="{B8F44314-1794-49C4-8319-F81436DFB917}"/>
    <cellStyle name="Note 3 30 2 3 2 2" xfId="22081" xr:uid="{653BFBB8-778D-49A3-A072-79F03BF94C1B}"/>
    <cellStyle name="Note 3 30 2 3 2_Volatility" xfId="22082" xr:uid="{669C94FC-A8EC-4B6C-B495-FB18110E00B8}"/>
    <cellStyle name="Note 3 30 2 3 3" xfId="22083" xr:uid="{AEDA2459-EDE5-4491-A503-8BD0E7AC1F85}"/>
    <cellStyle name="Note 3 30 2 3_Volatility" xfId="22084" xr:uid="{BEC1CFFC-DFEB-4D60-A548-821A3210A9BA}"/>
    <cellStyle name="Note 3 30 2 4" xfId="22085" xr:uid="{B1230E91-0BF7-45E6-B5BB-26FE80826C1C}"/>
    <cellStyle name="Note 3 30 2 4 2" xfId="22086" xr:uid="{969AFECC-A78F-4640-9071-FF0962854A87}"/>
    <cellStyle name="Note 3 30 2 4_Volatility" xfId="22087" xr:uid="{DED994C5-8EE4-4119-8904-494FCF8E75CB}"/>
    <cellStyle name="Note 3 30 2 5" xfId="22088" xr:uid="{98E18A02-8968-45FC-B9E3-E42605FF2CB7}"/>
    <cellStyle name="Note 3 30 2_Volatility" xfId="22089" xr:uid="{D3707FD5-AE45-4D31-AEDF-933A11814F6A}"/>
    <cellStyle name="Note 3 30 3" xfId="22090" xr:uid="{28977D6E-2AA4-4AB5-A5E4-3A3C8E784DDD}"/>
    <cellStyle name="Note 3 30 3 2" xfId="22091" xr:uid="{D03D0F68-A5C0-45EE-B5F5-4216C042872E}"/>
    <cellStyle name="Note 3 30 3 2 2" xfId="22092" xr:uid="{1DED8310-96CC-42BC-B949-C11E23B973A3}"/>
    <cellStyle name="Note 3 30 3 2_Volatility" xfId="22093" xr:uid="{D0A0D140-56BB-4718-A1EF-0B7B275054FC}"/>
    <cellStyle name="Note 3 30 3 3" xfId="22094" xr:uid="{6F290EBC-D815-4FB8-97AA-D8B4E3D3E916}"/>
    <cellStyle name="Note 3 30 3_Volatility" xfId="22095" xr:uid="{E8FCB18C-7B50-45AC-A79B-94B673E45E38}"/>
    <cellStyle name="Note 3 30 4" xfId="22096" xr:uid="{C088C952-2419-47C7-9C05-26AF7A8AE9D6}"/>
    <cellStyle name="Note 3 30 4 2" xfId="22097" xr:uid="{AC24BAD9-100D-4021-AF4F-637F6DB8A95B}"/>
    <cellStyle name="Note 3 30 4_Volatility" xfId="22098" xr:uid="{6AE062CD-523B-4BA9-9703-4850F0C54B9E}"/>
    <cellStyle name="Note 3 30 5" xfId="22099" xr:uid="{7542A81F-F43F-4242-AAED-8FE05D88430A}"/>
    <cellStyle name="Note 3 30_Volatility" xfId="22100" xr:uid="{FB9154DF-1C58-4812-A6D0-13C2C2152BA4}"/>
    <cellStyle name="Note 3 31" xfId="22101" xr:uid="{F145FA66-DCCC-4C73-A7E7-BC24FC176BC4}"/>
    <cellStyle name="Note 3 31 2" xfId="22102" xr:uid="{43E6290E-D070-4B8F-9ABA-ACABBD9CEF78}"/>
    <cellStyle name="Note 3 31 2 2" xfId="22103" xr:uid="{8838455A-6A27-4E95-BE14-489D68FE6C9C}"/>
    <cellStyle name="Note 3 31 2 2 2" xfId="22104" xr:uid="{EDE6CA3D-33EA-4D8C-A663-8955B11DC2EB}"/>
    <cellStyle name="Note 3 31 2 2 2 2" xfId="22105" xr:uid="{7CC087FE-BE19-4E84-BF82-E0250E413545}"/>
    <cellStyle name="Note 3 31 2 2 2_Volatility" xfId="22106" xr:uid="{E894B5A5-D337-45F5-A012-B40D7CD881BD}"/>
    <cellStyle name="Note 3 31 2 2 3" xfId="22107" xr:uid="{22BA2A4B-5369-4E5F-B0EA-F08F325F4871}"/>
    <cellStyle name="Note 3 31 2 2_Volatility" xfId="22108" xr:uid="{416DC077-2E64-4433-B9F5-1D823477DE9A}"/>
    <cellStyle name="Note 3 31 2 3" xfId="22109" xr:uid="{5EE93628-5227-4171-A4E8-F755A95D8C11}"/>
    <cellStyle name="Note 3 31 2 3 2" xfId="22110" xr:uid="{CAF85BA1-D67A-4E8B-A06F-CE99D5558099}"/>
    <cellStyle name="Note 3 31 2 3 2 2" xfId="22111" xr:uid="{C79FD65D-ECAA-4FD5-8CE5-73D42F636ED5}"/>
    <cellStyle name="Note 3 31 2 3 2_Volatility" xfId="22112" xr:uid="{41CF7B82-A456-465E-8100-AD126EC48EB9}"/>
    <cellStyle name="Note 3 31 2 3 3" xfId="22113" xr:uid="{2139C13E-FBA0-44DC-90DB-2B8A0CCAA2AC}"/>
    <cellStyle name="Note 3 31 2 3_Volatility" xfId="22114" xr:uid="{B8FB5169-EF75-409B-90F3-75F06D6F7996}"/>
    <cellStyle name="Note 3 31 2 4" xfId="22115" xr:uid="{D8E398F8-A16E-48E9-89AC-4B1851878741}"/>
    <cellStyle name="Note 3 31 2 4 2" xfId="22116" xr:uid="{AF487A18-4990-4E0E-9EC3-18313A69EF78}"/>
    <cellStyle name="Note 3 31 2 4_Volatility" xfId="22117" xr:uid="{7878F7C4-0008-4949-A6F6-27ABDC31F198}"/>
    <cellStyle name="Note 3 31 2 5" xfId="22118" xr:uid="{D9B03740-0F22-4D1D-9722-62E27E8A911D}"/>
    <cellStyle name="Note 3 31 2_Volatility" xfId="22119" xr:uid="{78186B44-7D15-450A-BDCA-57114C17B6C4}"/>
    <cellStyle name="Note 3 31 3" xfId="22120" xr:uid="{DCC97D65-1381-409D-9D4E-49D5F4EAAEBA}"/>
    <cellStyle name="Note 3 31 3 2" xfId="22121" xr:uid="{72716294-ABFF-42C3-B4F3-4FFB87A28449}"/>
    <cellStyle name="Note 3 31 3 2 2" xfId="22122" xr:uid="{A5B7B37A-8854-4CEE-B390-1F256172807A}"/>
    <cellStyle name="Note 3 31 3 2_Volatility" xfId="22123" xr:uid="{63435F03-6DE0-4BC8-A67F-7300162D83A0}"/>
    <cellStyle name="Note 3 31 3 3" xfId="22124" xr:uid="{EABC8D47-4E45-47BC-BC8E-B90FCC8756B7}"/>
    <cellStyle name="Note 3 31 3_Volatility" xfId="22125" xr:uid="{5233E4DD-43F4-4124-8A9A-0175B84B4096}"/>
    <cellStyle name="Note 3 31 4" xfId="22126" xr:uid="{BE5FEFAC-B3E3-4E57-9515-29C37EA0B7CC}"/>
    <cellStyle name="Note 3 31 4 2" xfId="22127" xr:uid="{A0668207-3EDF-4D6D-A6DE-4BA9058F50DF}"/>
    <cellStyle name="Note 3 31 4_Volatility" xfId="22128" xr:uid="{4F53B1A7-0EEE-4C52-8317-585B1814D16D}"/>
    <cellStyle name="Note 3 31 5" xfId="22129" xr:uid="{F524F794-16FE-4245-95AB-CABD9BC18BF5}"/>
    <cellStyle name="Note 3 31_Volatility" xfId="22130" xr:uid="{F7AC9094-B3FF-4627-81D6-9F00F977225E}"/>
    <cellStyle name="Note 3 32" xfId="22131" xr:uid="{39F709CD-BD70-45F6-9A5F-850F74A7CF14}"/>
    <cellStyle name="Note 3 32 2" xfId="22132" xr:uid="{DBD16249-1BB6-45EA-A45E-624365EAD14E}"/>
    <cellStyle name="Note 3 32_Volatility" xfId="22133" xr:uid="{1E24B7BB-D90C-47C9-B8AE-0FB2DD3A4E9A}"/>
    <cellStyle name="Note 3 33" xfId="22134" xr:uid="{4D10463C-9311-4839-BFC6-7FE5CD79C6BA}"/>
    <cellStyle name="Note 3 33 2" xfId="22135" xr:uid="{0646AC75-C2C6-48F2-A883-A64FF2142E47}"/>
    <cellStyle name="Note 3 33_Volatility" xfId="22136" xr:uid="{4DF18665-66AC-4410-9350-0E3254954E0D}"/>
    <cellStyle name="Note 3 34" xfId="22137" xr:uid="{58E5C7A3-018E-4598-991D-DAB8B6CAF004}"/>
    <cellStyle name="Note 3 34 2" xfId="22138" xr:uid="{04FC3237-7452-40D9-AB34-2705A55832BE}"/>
    <cellStyle name="Note 3 34_Volatility" xfId="22139" xr:uid="{11CB29A0-891A-462C-BBAC-A68193B1539B}"/>
    <cellStyle name="Note 3 35" xfId="22140" xr:uid="{37ABE683-6384-4B70-B5B6-8D92F84128CA}"/>
    <cellStyle name="Note 3 35 2" xfId="22141" xr:uid="{D7EE92BE-C946-42AC-9BA2-D2F5B90CFA90}"/>
    <cellStyle name="Note 3 35_Volatility" xfId="22142" xr:uid="{DEFEECB3-E9CE-4CCF-A9CC-6BA091DE57AC}"/>
    <cellStyle name="Note 3 36" xfId="22143" xr:uid="{3F2C1BE6-B0BB-4AE5-8811-886B30D05B90}"/>
    <cellStyle name="Note 3 36 2" xfId="22144" xr:uid="{E784E466-A77F-4C21-A236-55763F79003C}"/>
    <cellStyle name="Note 3 36 2 2" xfId="22145" xr:uid="{29B79BE4-99DA-41FB-8E0E-9C2943643090}"/>
    <cellStyle name="Note 3 36 2 2 2" xfId="22146" xr:uid="{19841CFC-9DEF-40AF-8992-1B41882E759D}"/>
    <cellStyle name="Note 3 36 2 2 2 2" xfId="22147" xr:uid="{5E63FDE2-FF92-4CC3-BB57-47217B3D8460}"/>
    <cellStyle name="Note 3 36 2 2 2_Volatility" xfId="22148" xr:uid="{92163BE2-6810-4D79-9F88-20B86AF07CC6}"/>
    <cellStyle name="Note 3 36 2 2 3" xfId="22149" xr:uid="{7BDE1B0E-DD7D-44E4-AE76-766E3D1E8534}"/>
    <cellStyle name="Note 3 36 2 2_Volatility" xfId="22150" xr:uid="{544D0D2F-1AE6-4397-A5CF-8FED7BE8B72C}"/>
    <cellStyle name="Note 3 36 2 3" xfId="22151" xr:uid="{52507EFC-4C7A-45E6-AE7D-B86DCB3D311C}"/>
    <cellStyle name="Note 3 36 2 3 2" xfId="22152" xr:uid="{8CBAA5C4-903F-45BF-BF15-D31F52787979}"/>
    <cellStyle name="Note 3 36 2 3 2 2" xfId="22153" xr:uid="{5D6C609E-FFB0-40F0-99D5-EE6AC287DA91}"/>
    <cellStyle name="Note 3 36 2 3 2_Volatility" xfId="22154" xr:uid="{1331349F-AD58-4C61-A5E3-B7BC4434F3E6}"/>
    <cellStyle name="Note 3 36 2 3 3" xfId="22155" xr:uid="{6AE45870-1C91-4C88-9A12-EAE99BF1B0E6}"/>
    <cellStyle name="Note 3 36 2 3_Volatility" xfId="22156" xr:uid="{784B4CCE-7356-4BEB-8F9E-8C4B08EB2927}"/>
    <cellStyle name="Note 3 36 2 4" xfId="22157" xr:uid="{3F8CEAAA-BB1F-42C1-8B5F-340DE13DD7FB}"/>
    <cellStyle name="Note 3 36 2 4 2" xfId="22158" xr:uid="{6532CE96-F87A-4F6E-8D19-FDB3A4270C94}"/>
    <cellStyle name="Note 3 36 2 4_Volatility" xfId="22159" xr:uid="{E9918104-A7AD-488A-AFC4-57B17EA567D6}"/>
    <cellStyle name="Note 3 36 2 5" xfId="22160" xr:uid="{BECAE9A9-3793-4B0B-8F85-B06F5C374403}"/>
    <cellStyle name="Note 3 36 2_Volatility" xfId="22161" xr:uid="{1AA0D481-BE5E-499A-B64B-1073717F34FF}"/>
    <cellStyle name="Note 3 36 3" xfId="22162" xr:uid="{3BD957B5-0CD8-480F-A342-9BBEF6AED511}"/>
    <cellStyle name="Note 3 36 3 2" xfId="22163" xr:uid="{B9BA842F-B473-4BAF-8959-8241B405AA46}"/>
    <cellStyle name="Note 3 36 3 2 2" xfId="22164" xr:uid="{479101E9-CEEF-430A-97AF-17ED00D3B9DD}"/>
    <cellStyle name="Note 3 36 3 2_Volatility" xfId="22165" xr:uid="{9695E511-90AE-405B-8E9B-4043DDB29D3C}"/>
    <cellStyle name="Note 3 36 3 3" xfId="22166" xr:uid="{04DEAB09-8DF0-42C2-932D-553B50BDB4B6}"/>
    <cellStyle name="Note 3 36 3_Volatility" xfId="22167" xr:uid="{D973CC97-CF88-4A5A-90ED-998DB69FA59E}"/>
    <cellStyle name="Note 3 36 4" xfId="22168" xr:uid="{7614E01A-0302-43F9-93D6-083AA7DAE389}"/>
    <cellStyle name="Note 3 36 4 2" xfId="22169" xr:uid="{54580CA0-1807-4B8B-903E-25A48B4D8037}"/>
    <cellStyle name="Note 3 36 4_Volatility" xfId="22170" xr:uid="{40E6B36A-B7C4-4B3F-9820-5438355648B8}"/>
    <cellStyle name="Note 3 36 5" xfId="22171" xr:uid="{614F7D68-FD34-48EC-8324-9213C19AB8C9}"/>
    <cellStyle name="Note 3 36_Volatility" xfId="22172" xr:uid="{32655B6E-403F-4242-828F-1C3BA08DFA3B}"/>
    <cellStyle name="Note 3 37" xfId="22173" xr:uid="{D38BAFA4-EA4D-4027-A384-DD184922B81F}"/>
    <cellStyle name="Note 3 37 2" xfId="22174" xr:uid="{DA6D8667-731B-463F-A1F9-A5F933127371}"/>
    <cellStyle name="Note 3 37 2 2" xfId="22175" xr:uid="{BAF0E12B-DF38-435C-B5BA-F3811F8987D4}"/>
    <cellStyle name="Note 3 37 2 2 2" xfId="22176" xr:uid="{F911C6EA-86CC-486E-8883-BDA71B2E7414}"/>
    <cellStyle name="Note 3 37 2 2 2 2" xfId="22177" xr:uid="{6251A242-82E4-4D89-A26D-72D9ACCB9E56}"/>
    <cellStyle name="Note 3 37 2 2 2_Volatility" xfId="22178" xr:uid="{2BE011F9-263B-40D1-A9FC-3BD66D4B8ECC}"/>
    <cellStyle name="Note 3 37 2 2 3" xfId="22179" xr:uid="{1B828B8E-01CF-4231-8850-6871F1D7B83C}"/>
    <cellStyle name="Note 3 37 2 2_Volatility" xfId="22180" xr:uid="{BD04A7F0-59AB-4437-98FB-584564D5D86B}"/>
    <cellStyle name="Note 3 37 2 3" xfId="22181" xr:uid="{7164732E-3F1D-4EA6-BC89-8820861C27C4}"/>
    <cellStyle name="Note 3 37 2 3 2" xfId="22182" xr:uid="{1707BD16-F412-4D5D-A772-159BF263C40B}"/>
    <cellStyle name="Note 3 37 2 3 2 2" xfId="22183" xr:uid="{49C86791-A91F-411F-99B3-712635550A73}"/>
    <cellStyle name="Note 3 37 2 3 2_Volatility" xfId="22184" xr:uid="{0DC47BCF-24BD-4396-9463-FA9ACDBCABC0}"/>
    <cellStyle name="Note 3 37 2 3 3" xfId="22185" xr:uid="{026CFB01-227F-41E3-8286-572850944E8F}"/>
    <cellStyle name="Note 3 37 2 3_Volatility" xfId="22186" xr:uid="{6DC8E770-CEA4-4F1E-8420-0D0639286493}"/>
    <cellStyle name="Note 3 37 2 4" xfId="22187" xr:uid="{CDB14A44-4752-4610-B72F-E2FECED9F091}"/>
    <cellStyle name="Note 3 37 2 4 2" xfId="22188" xr:uid="{09B32113-BA34-459C-A38B-BD1BA2B4CE68}"/>
    <cellStyle name="Note 3 37 2 4_Volatility" xfId="22189" xr:uid="{DDDE140D-C115-468B-8C6E-C41625FE64D8}"/>
    <cellStyle name="Note 3 37 2 5" xfId="22190" xr:uid="{C16593C7-305A-4B8F-ACDF-207634E3241E}"/>
    <cellStyle name="Note 3 37 2_Volatility" xfId="22191" xr:uid="{FF6B73C6-3CCF-4D7B-8C5C-9C1CF628A8A8}"/>
    <cellStyle name="Note 3 37 3" xfId="22192" xr:uid="{68651D12-FCAF-421B-8C15-847CCE9EC7D8}"/>
    <cellStyle name="Note 3 37 3 2" xfId="22193" xr:uid="{8621265E-1846-45CE-840F-159E582A0C3B}"/>
    <cellStyle name="Note 3 37 3 2 2" xfId="22194" xr:uid="{B54655BD-2B47-4E35-8F28-7C5D439C88DE}"/>
    <cellStyle name="Note 3 37 3 2_Volatility" xfId="22195" xr:uid="{FEB512AC-72E0-434B-A05D-6B351AC05D6F}"/>
    <cellStyle name="Note 3 37 3 3" xfId="22196" xr:uid="{4648D2BD-444E-4336-BD12-8736752EE915}"/>
    <cellStyle name="Note 3 37 3_Volatility" xfId="22197" xr:uid="{CD4299DB-EA20-4753-887B-5B3F4B2C22D2}"/>
    <cellStyle name="Note 3 37 4" xfId="22198" xr:uid="{4413D67A-DEFA-43A5-8919-077326CFE97D}"/>
    <cellStyle name="Note 3 37 4 2" xfId="22199" xr:uid="{FC869A1E-F6C8-4411-9F26-90B1F6E2F634}"/>
    <cellStyle name="Note 3 37 4_Volatility" xfId="22200" xr:uid="{06E45F57-2170-4666-A6A7-480D00612F1E}"/>
    <cellStyle name="Note 3 37 5" xfId="22201" xr:uid="{87A3F554-7CA7-4813-843C-B277ED160030}"/>
    <cellStyle name="Note 3 37_Volatility" xfId="22202" xr:uid="{74980CAD-3B02-4AF3-9D37-8D690D82B5FF}"/>
    <cellStyle name="Note 3 38" xfId="22203" xr:uid="{60940F13-4AA4-4B76-B3BC-DCBBCEC4D035}"/>
    <cellStyle name="Note 3 38 2" xfId="22204" xr:uid="{9FAAF228-337A-4488-B54F-2581DC8B839B}"/>
    <cellStyle name="Note 3 38 2 2" xfId="22205" xr:uid="{E848B272-7BDF-42AA-BAF3-C763DD0E69D1}"/>
    <cellStyle name="Note 3 38 2 2 2" xfId="22206" xr:uid="{9B8051F1-4120-445E-9264-74B964F4B73A}"/>
    <cellStyle name="Note 3 38 2 2 2 2" xfId="22207" xr:uid="{E36632C9-3C62-469F-A657-BF2BC7EF3933}"/>
    <cellStyle name="Note 3 38 2 2 2_Volatility" xfId="22208" xr:uid="{E5393ABF-6E33-4CA5-B59C-E79C5AD341D3}"/>
    <cellStyle name="Note 3 38 2 2 3" xfId="22209" xr:uid="{0CB966AC-1BC5-479C-982E-E221D6A49FEF}"/>
    <cellStyle name="Note 3 38 2 2_Volatility" xfId="22210" xr:uid="{42FC6CDD-C58C-4B57-A3CF-F4189893DFF3}"/>
    <cellStyle name="Note 3 38 2 3" xfId="22211" xr:uid="{67554802-BCB4-45C2-AE2A-BFEEDC8EDCA3}"/>
    <cellStyle name="Note 3 38 2 3 2" xfId="22212" xr:uid="{E2623FFD-3630-4B7A-9695-8480C0BDD78C}"/>
    <cellStyle name="Note 3 38 2 3 2 2" xfId="22213" xr:uid="{542CF21E-CFEE-4090-B127-6E0BDA0CADE6}"/>
    <cellStyle name="Note 3 38 2 3 2_Volatility" xfId="22214" xr:uid="{23124FF1-67EF-4E49-A466-AA0E715F2E57}"/>
    <cellStyle name="Note 3 38 2 3 3" xfId="22215" xr:uid="{E159AF2A-DCE5-4CAC-A590-86CE2437B5AD}"/>
    <cellStyle name="Note 3 38 2 3_Volatility" xfId="22216" xr:uid="{30C4637E-3972-437B-B8EE-7E7D4FB43E58}"/>
    <cellStyle name="Note 3 38 2 4" xfId="22217" xr:uid="{5D4DC90B-F571-480C-9A95-E955A9CCA28E}"/>
    <cellStyle name="Note 3 38 2 4 2" xfId="22218" xr:uid="{B55C1804-42BE-4131-9CD1-0D57EA86C052}"/>
    <cellStyle name="Note 3 38 2 4_Volatility" xfId="22219" xr:uid="{54D2B1C8-FB7E-41B9-BED3-AB44529E36FA}"/>
    <cellStyle name="Note 3 38 2 5" xfId="22220" xr:uid="{02645B6B-FA6E-460D-B30C-C7EF1B875FA7}"/>
    <cellStyle name="Note 3 38 2_Volatility" xfId="22221" xr:uid="{7563035A-2CA3-4503-B66A-FE6948F1A34E}"/>
    <cellStyle name="Note 3 38 3" xfId="22222" xr:uid="{097B374D-0836-403C-AD15-DABB8CA11FDD}"/>
    <cellStyle name="Note 3 38 3 2" xfId="22223" xr:uid="{8B75390C-E9E3-42AC-A2DF-F9114493C70C}"/>
    <cellStyle name="Note 3 38 3 2 2" xfId="22224" xr:uid="{C6BC6CB1-D068-4DD3-AD19-91BA06145AE3}"/>
    <cellStyle name="Note 3 38 3 2_Volatility" xfId="22225" xr:uid="{C15903BE-6915-472A-AD4E-922F7F69829A}"/>
    <cellStyle name="Note 3 38 3 3" xfId="22226" xr:uid="{AB5CD26F-D938-40D2-850B-0C6CB74EC1EA}"/>
    <cellStyle name="Note 3 38 3_Volatility" xfId="22227" xr:uid="{AB9A3796-1B88-44C7-A2F7-7688F523C723}"/>
    <cellStyle name="Note 3 38 4" xfId="22228" xr:uid="{F6EC9188-1856-4AFF-B926-7B0A0CD56218}"/>
    <cellStyle name="Note 3 38 4 2" xfId="22229" xr:uid="{EDB089D2-9A52-431D-94E5-E503CED42D67}"/>
    <cellStyle name="Note 3 38 4_Volatility" xfId="22230" xr:uid="{D972DE12-3D9A-46D1-8E67-EC162D42EFFA}"/>
    <cellStyle name="Note 3 38 5" xfId="22231" xr:uid="{DCD30793-2BAE-4C3A-909D-75603DB317BE}"/>
    <cellStyle name="Note 3 38_Volatility" xfId="22232" xr:uid="{DFF0A2BA-3148-4F39-8C1F-8C123AB38376}"/>
    <cellStyle name="Note 3 39" xfId="22233" xr:uid="{34A8826F-3FA6-4882-A2A3-0ABE2852765F}"/>
    <cellStyle name="Note 3 39 2" xfId="22234" xr:uid="{8BDDEF66-14B1-4941-BB31-EEE94FAD6CA0}"/>
    <cellStyle name="Note 3 39 2 2" xfId="22235" xr:uid="{3F60FA4E-D5D3-4FF7-9943-DAF158D5E3A0}"/>
    <cellStyle name="Note 3 39 2 2 2" xfId="22236" xr:uid="{04C57B01-C6EB-449D-8E80-740F9D78C381}"/>
    <cellStyle name="Note 3 39 2 2 2 2" xfId="22237" xr:uid="{BF156210-7DF1-4642-9A8B-7FCC97C6AEBE}"/>
    <cellStyle name="Note 3 39 2 2 2_Volatility" xfId="22238" xr:uid="{0E858C37-E963-4D4F-B282-D6FA8A74B095}"/>
    <cellStyle name="Note 3 39 2 2 3" xfId="22239" xr:uid="{366DD3AA-E5FB-4709-91FB-43CDC368A655}"/>
    <cellStyle name="Note 3 39 2 2_Volatility" xfId="22240" xr:uid="{C4577946-463D-4414-A6B0-A8300493A6BE}"/>
    <cellStyle name="Note 3 39 2 3" xfId="22241" xr:uid="{4BCA42CB-D2A3-4D8A-BBC9-4E143C36EFDB}"/>
    <cellStyle name="Note 3 39 2 3 2" xfId="22242" xr:uid="{A06DF50D-CA46-40C3-AEA7-CD83B043D017}"/>
    <cellStyle name="Note 3 39 2 3 2 2" xfId="22243" xr:uid="{719894E7-1E32-4266-B449-2BF13B82C654}"/>
    <cellStyle name="Note 3 39 2 3 2_Volatility" xfId="22244" xr:uid="{2CE7DC42-C60D-45B1-A78E-51495EFC3DB8}"/>
    <cellStyle name="Note 3 39 2 3 3" xfId="22245" xr:uid="{85CA2D43-21DD-4C15-B441-40EC417CE895}"/>
    <cellStyle name="Note 3 39 2 3_Volatility" xfId="22246" xr:uid="{1BC3BD30-2FE3-41F3-9964-B5CC080D3DB1}"/>
    <cellStyle name="Note 3 39 2 4" xfId="22247" xr:uid="{4FF3A791-C9F6-40CA-BBCE-D63B8A86878F}"/>
    <cellStyle name="Note 3 39 2 4 2" xfId="22248" xr:uid="{E71540F5-E45F-4903-A35A-E81107A16EF5}"/>
    <cellStyle name="Note 3 39 2 4_Volatility" xfId="22249" xr:uid="{95EC6601-D3FA-46F6-A828-53F667E0F478}"/>
    <cellStyle name="Note 3 39 2 5" xfId="22250" xr:uid="{2474DA39-DB87-4192-8257-1A937F6D54C6}"/>
    <cellStyle name="Note 3 39 2_Volatility" xfId="22251" xr:uid="{CE8956D8-0DDB-49FF-AB34-1C431D60FF4B}"/>
    <cellStyle name="Note 3 39 3" xfId="22252" xr:uid="{FCA5D047-FA04-4353-AB6A-1AE65DD364BC}"/>
    <cellStyle name="Note 3 39 3 2" xfId="22253" xr:uid="{22758FAD-E6C8-4991-AB9D-B4EE61675FF0}"/>
    <cellStyle name="Note 3 39 3 2 2" xfId="22254" xr:uid="{899A0917-AC9E-42D4-B272-FCC9B8B32CF1}"/>
    <cellStyle name="Note 3 39 3 2_Volatility" xfId="22255" xr:uid="{BA04B05F-5663-4574-9416-C7734FA73F08}"/>
    <cellStyle name="Note 3 39 3 3" xfId="22256" xr:uid="{73341F84-667B-4E3C-A602-DCF679BCD087}"/>
    <cellStyle name="Note 3 39 3_Volatility" xfId="22257" xr:uid="{7B40811C-6961-4752-87D8-F8C992F99D99}"/>
    <cellStyle name="Note 3 39 4" xfId="22258" xr:uid="{AEABE87D-E66C-433A-BAE6-7E278F73E0A2}"/>
    <cellStyle name="Note 3 39 4 2" xfId="22259" xr:uid="{BC40205B-1D22-4185-A2DB-6D487EF223C1}"/>
    <cellStyle name="Note 3 39 4_Volatility" xfId="22260" xr:uid="{B70599D2-F479-44EC-94C5-90468B23567E}"/>
    <cellStyle name="Note 3 39 5" xfId="22261" xr:uid="{0E64F5CC-184F-4400-A960-BD988CA9D6F0}"/>
    <cellStyle name="Note 3 39_Volatility" xfId="22262" xr:uid="{619FE37B-0CA0-4BB3-A705-BC0BD59C3658}"/>
    <cellStyle name="Note 3 4" xfId="22263" xr:uid="{C1A638C7-8E98-4FAB-AF96-C75DF1B864DF}"/>
    <cellStyle name="Note 3 4 2" xfId="22264" xr:uid="{BD64AA37-22A0-4BBB-B210-72340EEEEFF1}"/>
    <cellStyle name="Note 3 4 2 2" xfId="22265" xr:uid="{47B30209-47DF-43A9-BF38-BE2E46309509}"/>
    <cellStyle name="Note 3 4 2 2 2" xfId="22266" xr:uid="{96A80FB4-A70F-425C-BA17-073B02F0B764}"/>
    <cellStyle name="Note 3 4 2 2 2 2" xfId="22267" xr:uid="{CE19DEC5-E955-4310-A141-A233F498C9EE}"/>
    <cellStyle name="Note 3 4 2 2 2_Volatility" xfId="22268" xr:uid="{8553E484-1F67-41E4-9C05-4DAF6A05A5EE}"/>
    <cellStyle name="Note 3 4 2 2 3" xfId="22269" xr:uid="{98E55F3D-BBC2-4DCE-8947-455A3E8EA148}"/>
    <cellStyle name="Note 3 4 2 2_Volatility" xfId="22270" xr:uid="{A34A315B-7083-4EFB-B7AD-A99D255AD86B}"/>
    <cellStyle name="Note 3 4 2 3" xfId="22271" xr:uid="{470863E7-B598-4C08-810D-D2414AB7E1C3}"/>
    <cellStyle name="Note 3 4 2 3 2" xfId="22272" xr:uid="{35DB78FF-EDAB-484E-9627-B8FF8BF7ED3C}"/>
    <cellStyle name="Note 3 4 2 3 2 2" xfId="22273" xr:uid="{7AA02061-51D7-4B7B-82E7-2BB15371DCD9}"/>
    <cellStyle name="Note 3 4 2 3 2_Volatility" xfId="22274" xr:uid="{23575469-9395-40F3-87D3-884B1F41F575}"/>
    <cellStyle name="Note 3 4 2 3 3" xfId="22275" xr:uid="{442811EE-981E-44C4-9E29-948A8E0B7EF0}"/>
    <cellStyle name="Note 3 4 2 3_Volatility" xfId="22276" xr:uid="{842BC0D8-FE58-45FA-9595-D69395A42FAA}"/>
    <cellStyle name="Note 3 4 2 4" xfId="22277" xr:uid="{654A13D6-FF04-4D95-BDC9-FDCF09CF4A7F}"/>
    <cellStyle name="Note 3 4 2 4 2" xfId="22278" xr:uid="{38DD897E-9BA1-46BB-8075-C2C200A1C718}"/>
    <cellStyle name="Note 3 4 2 4_Volatility" xfId="22279" xr:uid="{8BB5C5C0-16BF-4B09-B123-A65D690B8073}"/>
    <cellStyle name="Note 3 4 2 5" xfId="22280" xr:uid="{D6FBACB6-684A-49A5-93E0-58838396E2C0}"/>
    <cellStyle name="Note 3 4 2_Volatility" xfId="22281" xr:uid="{5C340290-8254-4472-B10A-0C373D2331D6}"/>
    <cellStyle name="Note 3 4 3" xfId="22282" xr:uid="{A903D3F5-432E-4865-BBA2-108B89839887}"/>
    <cellStyle name="Note 3 4 3 2" xfId="22283" xr:uid="{1D49154F-A4C6-4D54-8C0D-5EFA7E785138}"/>
    <cellStyle name="Note 3 4 3 2 2" xfId="22284" xr:uid="{6442FB48-9215-4F19-8128-663FF4750B44}"/>
    <cellStyle name="Note 3 4 3 2_Volatility" xfId="22285" xr:uid="{5C7275F7-D152-4B75-B8AD-441A2467B9BB}"/>
    <cellStyle name="Note 3 4 3 3" xfId="22286" xr:uid="{8BBECC0F-519C-4D44-9EC2-E82F24C346E4}"/>
    <cellStyle name="Note 3 4 3_Volatility" xfId="22287" xr:uid="{7CF9D1CF-BAD9-4B90-8791-0D87CE0EF69C}"/>
    <cellStyle name="Note 3 4 4" xfId="22288" xr:uid="{333B8067-D3A4-4AFD-BC34-68817CA9BD53}"/>
    <cellStyle name="Note 3 4 4 2" xfId="22289" xr:uid="{A7B92599-0B43-4BC5-9359-60EC29959FB0}"/>
    <cellStyle name="Note 3 4 4_Volatility" xfId="22290" xr:uid="{4AE33BA5-8810-4782-93E9-664E9D882177}"/>
    <cellStyle name="Note 3 4 5" xfId="22291" xr:uid="{BB7B8D62-9B53-4970-AB82-DBAF45A70E06}"/>
    <cellStyle name="Note 3 4_Volatility" xfId="22292" xr:uid="{079998E9-BE02-40E8-A599-5D0BCB9E5ED0}"/>
    <cellStyle name="Note 3 40" xfId="22293" xr:uid="{B59FB3E6-E5A1-46D6-84F4-978BA7A80344}"/>
    <cellStyle name="Note 3 40 2" xfId="22294" xr:uid="{77391D50-BFC4-4318-9A1E-523E7FEE052B}"/>
    <cellStyle name="Note 3 40 2 2" xfId="22295" xr:uid="{FE552B98-B3BE-40FF-B080-18E450352322}"/>
    <cellStyle name="Note 3 40 2 2 2" xfId="22296" xr:uid="{F5544DEE-FDB9-420D-8E09-F3B4C1F862EE}"/>
    <cellStyle name="Note 3 40 2 2 2 2" xfId="22297" xr:uid="{AC4E388B-71A1-46E4-91E7-669FE01A4CD7}"/>
    <cellStyle name="Note 3 40 2 2 2_Volatility" xfId="22298" xr:uid="{6BCE9960-6EAA-447F-B42E-11E5F03CD3E8}"/>
    <cellStyle name="Note 3 40 2 2 3" xfId="22299" xr:uid="{8B003028-CD1D-4D1D-82C9-3EF856FF7E9E}"/>
    <cellStyle name="Note 3 40 2 2_Volatility" xfId="22300" xr:uid="{7606E6B5-310C-4141-BB3A-AA7C3DAC2F1A}"/>
    <cellStyle name="Note 3 40 2 3" xfId="22301" xr:uid="{105F0BF2-4A04-42CD-BCF1-11A276CB1BBD}"/>
    <cellStyle name="Note 3 40 2 3 2" xfId="22302" xr:uid="{DDAAA87F-D23B-4F29-82E2-CD3004FA3B94}"/>
    <cellStyle name="Note 3 40 2 3 2 2" xfId="22303" xr:uid="{C59CB38E-F83A-40E8-ACCD-C6063E3C9212}"/>
    <cellStyle name="Note 3 40 2 3 2_Volatility" xfId="22304" xr:uid="{1C583B87-403B-4379-997A-9ECD709A57A6}"/>
    <cellStyle name="Note 3 40 2 3 3" xfId="22305" xr:uid="{402265AA-81A7-4738-9751-CE43A60A3D63}"/>
    <cellStyle name="Note 3 40 2 3_Volatility" xfId="22306" xr:uid="{F579D640-45FD-4582-8C95-47D58DA095FB}"/>
    <cellStyle name="Note 3 40 2 4" xfId="22307" xr:uid="{7AB1BC65-0DFB-4150-A6B1-BC9364B5D408}"/>
    <cellStyle name="Note 3 40 2 4 2" xfId="22308" xr:uid="{68929131-B087-4863-8E98-D23B85D0329F}"/>
    <cellStyle name="Note 3 40 2 4_Volatility" xfId="22309" xr:uid="{4AB0EF23-B7B0-4DBF-BA52-55D21EE66DFD}"/>
    <cellStyle name="Note 3 40 2 5" xfId="22310" xr:uid="{E09502E8-9B6D-4DDA-BD05-18AB8B31666C}"/>
    <cellStyle name="Note 3 40 2_Volatility" xfId="22311" xr:uid="{2C487136-E4A1-4CCD-9B91-D2C7B6DE3F9D}"/>
    <cellStyle name="Note 3 40 3" xfId="22312" xr:uid="{DEE76263-6610-44C6-8382-983A834E29F6}"/>
    <cellStyle name="Note 3 40 3 2" xfId="22313" xr:uid="{1980F01E-8CDF-4E53-BD65-7593D5DE25EC}"/>
    <cellStyle name="Note 3 40 3 2 2" xfId="22314" xr:uid="{5E792229-DB61-415D-B100-28CF72E3FABB}"/>
    <cellStyle name="Note 3 40 3 2_Volatility" xfId="22315" xr:uid="{3EE63D7F-774A-48E0-B503-C96F21852935}"/>
    <cellStyle name="Note 3 40 3 3" xfId="22316" xr:uid="{1D15F02D-DC0D-46C6-B5EC-1C22F89BB5C8}"/>
    <cellStyle name="Note 3 40 3_Volatility" xfId="22317" xr:uid="{F2C68CCE-9921-4CE1-B70C-312735308534}"/>
    <cellStyle name="Note 3 40 4" xfId="22318" xr:uid="{85A5FD92-7B0F-4EBA-AC0F-D21E0BA75038}"/>
    <cellStyle name="Note 3 40 4 2" xfId="22319" xr:uid="{7271D089-89D5-4AF3-9D9B-BC18F56953D3}"/>
    <cellStyle name="Note 3 40 4_Volatility" xfId="22320" xr:uid="{02B7DC71-4375-40A3-A18A-6E70F508E7C1}"/>
    <cellStyle name="Note 3 40 5" xfId="22321" xr:uid="{B24CEA42-0BA9-4E33-A2CF-2E5E52415EA9}"/>
    <cellStyle name="Note 3 40_Volatility" xfId="22322" xr:uid="{9694FF25-F4A4-4E39-AB87-8AA6F167736E}"/>
    <cellStyle name="Note 3 41" xfId="22323" xr:uid="{27D84B65-28C0-4482-B2B6-83D741092C7D}"/>
    <cellStyle name="Note 3 41 2" xfId="22324" xr:uid="{316EFD94-4515-4D67-B8E9-93031F4E307E}"/>
    <cellStyle name="Note 3 41 2 2" xfId="22325" xr:uid="{D0E909FD-280D-4B39-8BC5-5E7D86E24E2E}"/>
    <cellStyle name="Note 3 41 2 2 2" xfId="22326" xr:uid="{AAD0E97F-094B-4A0C-836A-46DDE58E7237}"/>
    <cellStyle name="Note 3 41 2 2 2 2" xfId="22327" xr:uid="{F1D6D3AD-49F2-4823-8C72-E4915ABC1BEB}"/>
    <cellStyle name="Note 3 41 2 2 2_Volatility" xfId="22328" xr:uid="{D2BD0232-5FBA-4FF4-8FC3-3520D071ABA0}"/>
    <cellStyle name="Note 3 41 2 2 3" xfId="22329" xr:uid="{E762D33E-B6FF-48E8-8E80-3AEAEF15C1B1}"/>
    <cellStyle name="Note 3 41 2 2_Volatility" xfId="22330" xr:uid="{17F1761B-1109-4A28-A338-C2394A51C2D5}"/>
    <cellStyle name="Note 3 41 2 3" xfId="22331" xr:uid="{FCA5272F-E0BF-42FB-B7C1-E7246400FF5B}"/>
    <cellStyle name="Note 3 41 2 3 2" xfId="22332" xr:uid="{621A75D0-CE90-43E4-9C44-FFBA7ACFA6FD}"/>
    <cellStyle name="Note 3 41 2 3 2 2" xfId="22333" xr:uid="{31C52537-D16E-4D69-945C-B6EF764F9C10}"/>
    <cellStyle name="Note 3 41 2 3 2_Volatility" xfId="22334" xr:uid="{513E736E-78A9-48C6-A7E8-61D20047C626}"/>
    <cellStyle name="Note 3 41 2 3 3" xfId="22335" xr:uid="{CC0F9BE7-C3B5-4420-B93E-673461C408E5}"/>
    <cellStyle name="Note 3 41 2 3_Volatility" xfId="22336" xr:uid="{8A572DF4-576E-4CB9-BA45-337F26AB0575}"/>
    <cellStyle name="Note 3 41 2 4" xfId="22337" xr:uid="{37FB9495-EAA6-4108-8350-EA3FE45AE10D}"/>
    <cellStyle name="Note 3 41 2 4 2" xfId="22338" xr:uid="{8E40E818-17A4-4EF8-9BC7-1357E185EA36}"/>
    <cellStyle name="Note 3 41 2 4_Volatility" xfId="22339" xr:uid="{33C2B80D-6C39-46C7-A1D9-94A55B7CFF6E}"/>
    <cellStyle name="Note 3 41 2 5" xfId="22340" xr:uid="{F900FF71-499F-4BAA-93CD-5C47B980CFCD}"/>
    <cellStyle name="Note 3 41 2_Volatility" xfId="22341" xr:uid="{6871CC9F-9F89-44E9-9F60-5313B4865B4E}"/>
    <cellStyle name="Note 3 41 3" xfId="22342" xr:uid="{94944F36-7EC7-4265-A1A0-5315A9992A03}"/>
    <cellStyle name="Note 3 41 3 2" xfId="22343" xr:uid="{ED741F61-3A30-4EAD-B919-9AD979177764}"/>
    <cellStyle name="Note 3 41 3 2 2" xfId="22344" xr:uid="{342382BF-CDA5-46EC-A66D-2385AE785057}"/>
    <cellStyle name="Note 3 41 3 2_Volatility" xfId="22345" xr:uid="{7667D519-8EF8-4A5E-9F8D-A0E428E588B6}"/>
    <cellStyle name="Note 3 41 3 3" xfId="22346" xr:uid="{ED5EE925-0C80-4381-B62B-6C20B7448D36}"/>
    <cellStyle name="Note 3 41 3_Volatility" xfId="22347" xr:uid="{4193DE1A-51C5-4F62-82FC-A6AFA416FE06}"/>
    <cellStyle name="Note 3 41 4" xfId="22348" xr:uid="{FF5ABB8B-0C08-4259-A6D3-54D47A55B2CF}"/>
    <cellStyle name="Note 3 41 4 2" xfId="22349" xr:uid="{F90DF64B-ED02-4A62-99A5-C9F247BB4F26}"/>
    <cellStyle name="Note 3 41 4_Volatility" xfId="22350" xr:uid="{D9541D95-F097-4C3A-AA08-E07473EBA7CB}"/>
    <cellStyle name="Note 3 41 5" xfId="22351" xr:uid="{1F2B038B-5A7C-400D-8B29-DF0000C56D85}"/>
    <cellStyle name="Note 3 41_Volatility" xfId="22352" xr:uid="{88CCE768-EC91-4C98-A8D8-47A089DE0745}"/>
    <cellStyle name="Note 3 42" xfId="22353" xr:uid="{6B94C574-9134-4E68-A21B-02D93291B73E}"/>
    <cellStyle name="Note 3 42 2" xfId="22354" xr:uid="{5FF45041-03C4-488C-9C88-6B307B508F66}"/>
    <cellStyle name="Note 3 42_Volatility" xfId="22355" xr:uid="{71CD98B3-B986-41DE-86C2-0CC267740C13}"/>
    <cellStyle name="Note 3 43" xfId="22356" xr:uid="{508A0219-5011-4DEB-8B0E-356653794A40}"/>
    <cellStyle name="Note 3 43 2" xfId="22357" xr:uid="{8829ECAC-FA88-4C91-8D89-9A9E86030FE3}"/>
    <cellStyle name="Note 3 43_Volatility" xfId="22358" xr:uid="{BFF9B31E-C1C6-4955-9975-8D30478F54AF}"/>
    <cellStyle name="Note 3 44" xfId="22359" xr:uid="{311A9C05-B0D3-4532-ADB8-351545A6B5FC}"/>
    <cellStyle name="Note 3 44 2" xfId="22360" xr:uid="{5BC2011C-7570-4286-8AC0-2D221814F7DA}"/>
    <cellStyle name="Note 3 44_Volatility" xfId="22361" xr:uid="{6061AF9C-B30D-4946-BB7A-D856937F93B1}"/>
    <cellStyle name="Note 3 45" xfId="22362" xr:uid="{79270F72-97C8-4C65-B342-5B31CC6CF8AB}"/>
    <cellStyle name="Note 3 45 2" xfId="22363" xr:uid="{35C5C83C-38E9-4E5A-8230-A36CB8CCBAB4}"/>
    <cellStyle name="Note 3 45_Volatility" xfId="22364" xr:uid="{18382084-9E09-4AD2-990D-94BFDCFF5822}"/>
    <cellStyle name="Note 3 46" xfId="22365" xr:uid="{4926344C-C33F-47DA-AC98-9C96CA63B785}"/>
    <cellStyle name="Note 3 46 2" xfId="22366" xr:uid="{54479257-8B64-4D05-B91E-91361BAA5FF3}"/>
    <cellStyle name="Note 3 46 2 2" xfId="22367" xr:uid="{29BD43F1-822C-4960-9743-ABEB8F37D3ED}"/>
    <cellStyle name="Note 3 46 2 2 2" xfId="22368" xr:uid="{72B0D620-9A0E-4531-89CD-41CC6A9E17E1}"/>
    <cellStyle name="Note 3 46 2 2 2 2" xfId="22369" xr:uid="{59DEC2FC-8EFC-426B-BCE0-8184FC5D7A74}"/>
    <cellStyle name="Note 3 46 2 2 2_Volatility" xfId="22370" xr:uid="{098227DA-CC4B-4F8B-9344-26431D40EC58}"/>
    <cellStyle name="Note 3 46 2 2 3" xfId="22371" xr:uid="{B7CE4B71-90E4-4BAB-A7AB-A2106CC0E8BF}"/>
    <cellStyle name="Note 3 46 2 2_Volatility" xfId="22372" xr:uid="{8A7AC876-3D31-4218-BDEA-A8ADEE4A3346}"/>
    <cellStyle name="Note 3 46 2 3" xfId="22373" xr:uid="{ADBD42F1-B180-48EF-BAB7-F610774A896E}"/>
    <cellStyle name="Note 3 46 2 3 2" xfId="22374" xr:uid="{8F01983F-6B61-42EB-8C4A-B957D66B41EF}"/>
    <cellStyle name="Note 3 46 2 3 2 2" xfId="22375" xr:uid="{295EA9B3-BF7F-47E9-97E9-B4D8BFE30BC0}"/>
    <cellStyle name="Note 3 46 2 3 2_Volatility" xfId="22376" xr:uid="{B89C733D-8A86-4436-A0F7-9FB4D9880BB7}"/>
    <cellStyle name="Note 3 46 2 3 3" xfId="22377" xr:uid="{ADD47515-6B77-4466-A273-EA7BFCAFAB44}"/>
    <cellStyle name="Note 3 46 2 3_Volatility" xfId="22378" xr:uid="{02021EAA-F721-41C1-96E2-533CB873C224}"/>
    <cellStyle name="Note 3 46 2 4" xfId="22379" xr:uid="{B8A145C0-7AB2-49E5-870B-0291398410B9}"/>
    <cellStyle name="Note 3 46 2 4 2" xfId="22380" xr:uid="{D1A91433-06F6-4CE5-B3CB-DFCA12332FCE}"/>
    <cellStyle name="Note 3 46 2 4_Volatility" xfId="22381" xr:uid="{20FAB22E-A9A0-4202-A512-2EF5C9022EE2}"/>
    <cellStyle name="Note 3 46 2 5" xfId="22382" xr:uid="{2A3BA748-DB83-4BDA-8F90-4AFE737585DC}"/>
    <cellStyle name="Note 3 46 2_Volatility" xfId="22383" xr:uid="{5EC1713D-687B-4102-9292-EAC1EA3D0925}"/>
    <cellStyle name="Note 3 46 3" xfId="22384" xr:uid="{A3172269-3A66-4105-AC88-1266787119F7}"/>
    <cellStyle name="Note 3 46 3 2" xfId="22385" xr:uid="{EF15D437-218B-4F91-8B46-47E639DF085E}"/>
    <cellStyle name="Note 3 46 3 2 2" xfId="22386" xr:uid="{22AEF5D1-DB4F-4713-BB68-BBDDD3759F04}"/>
    <cellStyle name="Note 3 46 3 2_Volatility" xfId="22387" xr:uid="{51AC824A-8D77-4CE3-AFA7-26D37A0F0146}"/>
    <cellStyle name="Note 3 46 3 3" xfId="22388" xr:uid="{989B8124-9A61-4B18-BD19-34F4858BBC7D}"/>
    <cellStyle name="Note 3 46 3_Volatility" xfId="22389" xr:uid="{AE7B6CBB-25C2-4B18-9C09-FE305A661798}"/>
    <cellStyle name="Note 3 46 4" xfId="22390" xr:uid="{B91D4E11-460D-4F29-8CAD-0C0C6A80E805}"/>
    <cellStyle name="Note 3 46 4 2" xfId="22391" xr:uid="{DB2C97E3-AA9C-4D54-8151-6FEA20C57904}"/>
    <cellStyle name="Note 3 46 4_Volatility" xfId="22392" xr:uid="{6705BC6D-4DC6-467B-8D69-54D579E5490F}"/>
    <cellStyle name="Note 3 46 5" xfId="22393" xr:uid="{BC762071-A03E-4E60-A2DA-B1D9FC8481DC}"/>
    <cellStyle name="Note 3 46_Volatility" xfId="22394" xr:uid="{0E25DBA2-3FAA-4225-9E22-B4723EC52F98}"/>
    <cellStyle name="Note 3 47" xfId="22395" xr:uid="{4B872716-659D-4C07-AEA4-807C2273E385}"/>
    <cellStyle name="Note 3 47 2" xfId="22396" xr:uid="{A4417C0F-250D-4D5A-9B6C-C58B677824FC}"/>
    <cellStyle name="Note 3 47 2 2" xfId="22397" xr:uid="{BFB445A6-6180-44B1-9163-9EE6E51FB496}"/>
    <cellStyle name="Note 3 47 2 2 2" xfId="22398" xr:uid="{4B238C27-6F39-4C64-8F3A-BE46B2D52FAD}"/>
    <cellStyle name="Note 3 47 2 2 2 2" xfId="22399" xr:uid="{D0158468-7F31-4ABD-BEF9-9E4ADC541DDD}"/>
    <cellStyle name="Note 3 47 2 2 2_Volatility" xfId="22400" xr:uid="{A4B32A01-CE7C-4AAC-919B-DF38232D4C34}"/>
    <cellStyle name="Note 3 47 2 2 3" xfId="22401" xr:uid="{13350F6F-678A-4223-99B8-3981B72F1597}"/>
    <cellStyle name="Note 3 47 2 2_Volatility" xfId="22402" xr:uid="{5D979FE6-98F6-408D-82A7-A5942EAE1E27}"/>
    <cellStyle name="Note 3 47 2 3" xfId="22403" xr:uid="{7310B778-6962-4373-9E4C-D9448A80D54E}"/>
    <cellStyle name="Note 3 47 2 3 2" xfId="22404" xr:uid="{3CF0BE19-C963-4B44-B138-A08F74E7D558}"/>
    <cellStyle name="Note 3 47 2 3 2 2" xfId="22405" xr:uid="{CF71034E-F78D-4E5D-B0D8-50D3A0F17580}"/>
    <cellStyle name="Note 3 47 2 3 2_Volatility" xfId="22406" xr:uid="{1F262429-FE51-4208-A12A-A0DEFB2391D0}"/>
    <cellStyle name="Note 3 47 2 3 3" xfId="22407" xr:uid="{BF8C77F7-4026-41CF-88D3-8F3B56A05B7B}"/>
    <cellStyle name="Note 3 47 2 3_Volatility" xfId="22408" xr:uid="{F08BAC4A-CB5B-4B4A-9F1B-F0C09C25B374}"/>
    <cellStyle name="Note 3 47 2 4" xfId="22409" xr:uid="{F26184BB-3A75-48C9-A303-21029F8D6BAB}"/>
    <cellStyle name="Note 3 47 2 4 2" xfId="22410" xr:uid="{FB97CD4E-02AD-4CA0-91E6-981DCF9AAB0E}"/>
    <cellStyle name="Note 3 47 2 4_Volatility" xfId="22411" xr:uid="{0AC0F9B6-C6E5-4D6F-AB48-F1B9E35F964E}"/>
    <cellStyle name="Note 3 47 2 5" xfId="22412" xr:uid="{682C5164-8288-4E3B-AD8A-8C95C13F11DC}"/>
    <cellStyle name="Note 3 47 2_Volatility" xfId="22413" xr:uid="{4E1053A6-3611-4858-86B4-D45DC18CB221}"/>
    <cellStyle name="Note 3 47 3" xfId="22414" xr:uid="{67376D41-603F-463B-84B6-E29397F6E2ED}"/>
    <cellStyle name="Note 3 47 3 2" xfId="22415" xr:uid="{25AE50D4-84AB-4546-A628-A236B3F203A5}"/>
    <cellStyle name="Note 3 47 3 2 2" xfId="22416" xr:uid="{517085D9-6D06-47F1-B372-8B4F5B04B29A}"/>
    <cellStyle name="Note 3 47 3 2_Volatility" xfId="22417" xr:uid="{26311B3C-BE2D-4721-B066-826C1AAA5DD1}"/>
    <cellStyle name="Note 3 47 3 3" xfId="22418" xr:uid="{9D66F8D0-A0E5-4637-97E9-1A6DFE551D23}"/>
    <cellStyle name="Note 3 47 3_Volatility" xfId="22419" xr:uid="{B557CD17-62A2-4DF7-A2DB-51F65058C514}"/>
    <cellStyle name="Note 3 47 4" xfId="22420" xr:uid="{107CECF6-0A0B-4E74-BFAF-00D0BAA8319C}"/>
    <cellStyle name="Note 3 47 4 2" xfId="22421" xr:uid="{4B1DCFE4-3343-464B-97A3-2DB135BAC0D8}"/>
    <cellStyle name="Note 3 47 4_Volatility" xfId="22422" xr:uid="{586E2CF4-8441-46C6-95C5-81779BAADCB7}"/>
    <cellStyle name="Note 3 47 5" xfId="22423" xr:uid="{1B543BC2-280F-42D4-9D0A-CD2893867C44}"/>
    <cellStyle name="Note 3 47_Volatility" xfId="22424" xr:uid="{B285F171-98DC-4FBC-BF84-3B8102AB5CBF}"/>
    <cellStyle name="Note 3 48" xfId="22425" xr:uid="{F5B2D541-E07C-46EC-B968-4DD9AF2B04C0}"/>
    <cellStyle name="Note 3 48 2" xfId="22426" xr:uid="{5B280201-53C6-4555-B17E-DD461F24F0B7}"/>
    <cellStyle name="Note 3 48 2 2" xfId="22427" xr:uid="{17E9982B-BE90-4EC3-9C9F-8892E1C28E3F}"/>
    <cellStyle name="Note 3 48 2 2 2" xfId="22428" xr:uid="{14D59D29-A03A-4F5B-886B-3F9C603442E4}"/>
    <cellStyle name="Note 3 48 2 2 2 2" xfId="22429" xr:uid="{38C53F1D-F69D-41C4-A164-EA2460E80ACD}"/>
    <cellStyle name="Note 3 48 2 2 2_Volatility" xfId="22430" xr:uid="{1A770C27-5E48-47C1-87FF-F684C3AFAD37}"/>
    <cellStyle name="Note 3 48 2 2 3" xfId="22431" xr:uid="{A38B8E95-4C5F-42FD-9A3E-84B60F7A4989}"/>
    <cellStyle name="Note 3 48 2 2_Volatility" xfId="22432" xr:uid="{E660160B-1EAA-42BE-88C9-1D7849DCFCD2}"/>
    <cellStyle name="Note 3 48 2 3" xfId="22433" xr:uid="{D307B95E-3750-4190-8063-BCAD49DB7E96}"/>
    <cellStyle name="Note 3 48 2 3 2" xfId="22434" xr:uid="{F8C278EF-E430-4557-8230-DAB98650585C}"/>
    <cellStyle name="Note 3 48 2 3 2 2" xfId="22435" xr:uid="{F451168D-FBB2-4758-BD91-BDFCC754927D}"/>
    <cellStyle name="Note 3 48 2 3 2_Volatility" xfId="22436" xr:uid="{564A5D2D-7FB8-445B-82D9-6AEC5A8A84A0}"/>
    <cellStyle name="Note 3 48 2 3 3" xfId="22437" xr:uid="{092555C6-511F-4F4F-B942-4F9D371CB12F}"/>
    <cellStyle name="Note 3 48 2 3_Volatility" xfId="22438" xr:uid="{56CF0C2E-42C3-4F4F-90FF-666E4408B8B7}"/>
    <cellStyle name="Note 3 48 2 4" xfId="22439" xr:uid="{55A20603-DB54-42EE-B5E9-61808E9B3A1D}"/>
    <cellStyle name="Note 3 48 2 4 2" xfId="22440" xr:uid="{DE8AB15F-CBF3-47B2-993F-B14617350C20}"/>
    <cellStyle name="Note 3 48 2 4_Volatility" xfId="22441" xr:uid="{B03C19F7-7CD9-4FAC-9483-6649F8EF80D5}"/>
    <cellStyle name="Note 3 48 2 5" xfId="22442" xr:uid="{E354BFDF-F4D2-4B2B-A073-B934AA3676E0}"/>
    <cellStyle name="Note 3 48 2_Volatility" xfId="22443" xr:uid="{96E74E84-2D3C-4CE2-A29C-768922005E64}"/>
    <cellStyle name="Note 3 48 3" xfId="22444" xr:uid="{57E9D442-0BC1-46C9-AD75-B549589D83F9}"/>
    <cellStyle name="Note 3 48 3 2" xfId="22445" xr:uid="{9C30F674-FABC-4105-B440-1A06FBC2CD84}"/>
    <cellStyle name="Note 3 48 3 2 2" xfId="22446" xr:uid="{2901DA88-0447-4702-8CED-9F260C461EC7}"/>
    <cellStyle name="Note 3 48 3 2_Volatility" xfId="22447" xr:uid="{A93371BD-8BE2-420B-AD91-FDBC692C3478}"/>
    <cellStyle name="Note 3 48 3 3" xfId="22448" xr:uid="{1B31650B-D3AF-434D-AE74-690AADA8EAF0}"/>
    <cellStyle name="Note 3 48 3_Volatility" xfId="22449" xr:uid="{2D451972-8ABD-4B5F-8788-FCDD37778D7B}"/>
    <cellStyle name="Note 3 48 4" xfId="22450" xr:uid="{ACD6FC20-D1D0-422B-A69C-1B2BDD08615C}"/>
    <cellStyle name="Note 3 48 4 2" xfId="22451" xr:uid="{B82B4C09-ADB1-4E26-968D-5181FED07276}"/>
    <cellStyle name="Note 3 48 4_Volatility" xfId="22452" xr:uid="{B251E12E-29A0-4B53-A699-922B8948EF5E}"/>
    <cellStyle name="Note 3 48 5" xfId="22453" xr:uid="{71D5DD19-C3B1-482F-B023-FD05D6E78BAD}"/>
    <cellStyle name="Note 3 48_Volatility" xfId="22454" xr:uid="{1BB077D6-7A52-4F66-9D20-9026936BE258}"/>
    <cellStyle name="Note 3 49" xfId="22455" xr:uid="{4550909C-CF57-4EC5-B35C-E6760C98D662}"/>
    <cellStyle name="Note 3 49 2" xfId="22456" xr:uid="{C981CFF3-20FC-40C9-BF03-FFE0EC3DDC5D}"/>
    <cellStyle name="Note 3 49 2 2" xfId="22457" xr:uid="{E8D30283-3F9A-4A7E-839D-2867FE254AFA}"/>
    <cellStyle name="Note 3 49 2 2 2" xfId="22458" xr:uid="{B1775063-2841-45CC-9CF6-169F3FDA46D7}"/>
    <cellStyle name="Note 3 49 2 2 2 2" xfId="22459" xr:uid="{68090EE2-B2FC-4692-BB01-E174365EE7A3}"/>
    <cellStyle name="Note 3 49 2 2 2_Volatility" xfId="22460" xr:uid="{F75B7062-3DF2-4BF7-BAAB-BE999B4773B4}"/>
    <cellStyle name="Note 3 49 2 2 3" xfId="22461" xr:uid="{F8B5DD57-C571-45B5-BB1F-178A3F58BC10}"/>
    <cellStyle name="Note 3 49 2 2_Volatility" xfId="22462" xr:uid="{752CC9D1-4373-4756-AFD3-629D9240D999}"/>
    <cellStyle name="Note 3 49 2 3" xfId="22463" xr:uid="{65CC1CE7-F9C4-40B2-AFEA-B20E1B385238}"/>
    <cellStyle name="Note 3 49 2 3 2" xfId="22464" xr:uid="{542C2A78-2B11-408A-8316-8CA3A6C7107A}"/>
    <cellStyle name="Note 3 49 2 3 2 2" xfId="22465" xr:uid="{12AB2B4A-4CBC-41BF-88B3-216515B2FCCE}"/>
    <cellStyle name="Note 3 49 2 3 2_Volatility" xfId="22466" xr:uid="{E1AC2C4E-5187-47F2-A17C-0B761A186323}"/>
    <cellStyle name="Note 3 49 2 3 3" xfId="22467" xr:uid="{857E3382-1C0D-4E63-A798-DDC084C855A9}"/>
    <cellStyle name="Note 3 49 2 3_Volatility" xfId="22468" xr:uid="{BCB59F38-6208-45AE-9049-AADAEFB026D7}"/>
    <cellStyle name="Note 3 49 2 4" xfId="22469" xr:uid="{696E7B95-99D0-46FD-A136-AFF39BD9DEFC}"/>
    <cellStyle name="Note 3 49 2 4 2" xfId="22470" xr:uid="{767F4779-04C5-4AEB-BD64-081F4178BBD9}"/>
    <cellStyle name="Note 3 49 2 4_Volatility" xfId="22471" xr:uid="{C069D6F5-C731-4B8D-AE8D-676B49DE7808}"/>
    <cellStyle name="Note 3 49 2 5" xfId="22472" xr:uid="{FB59D4FA-BFA2-4279-90C9-973DDBEB9FAA}"/>
    <cellStyle name="Note 3 49 2_Volatility" xfId="22473" xr:uid="{ABDDE611-7888-4975-8AAD-4D8891B1FBD7}"/>
    <cellStyle name="Note 3 49 3" xfId="22474" xr:uid="{FB9E403B-6709-4044-9E74-A0028A54CED8}"/>
    <cellStyle name="Note 3 49 3 2" xfId="22475" xr:uid="{1D86CD26-AC7E-4509-A6F9-6007E6F9D941}"/>
    <cellStyle name="Note 3 49 3 2 2" xfId="22476" xr:uid="{6A968B5D-B561-450D-9C69-B77038E58F8E}"/>
    <cellStyle name="Note 3 49 3 2_Volatility" xfId="22477" xr:uid="{20F89DB3-E3EC-4B01-B668-A67EF8191854}"/>
    <cellStyle name="Note 3 49 3 3" xfId="22478" xr:uid="{54A7871F-2DF0-4E49-B55B-41AF30284D3D}"/>
    <cellStyle name="Note 3 49 3_Volatility" xfId="22479" xr:uid="{430399CA-428E-45CF-8D65-0C36EFEF0C0A}"/>
    <cellStyle name="Note 3 49 4" xfId="22480" xr:uid="{27A55E2E-6E8F-4795-BA03-88C02702404F}"/>
    <cellStyle name="Note 3 49 4 2" xfId="22481" xr:uid="{781652C9-A8DD-493D-A79A-AB2A0E8F93ED}"/>
    <cellStyle name="Note 3 49 4_Volatility" xfId="22482" xr:uid="{99144BFF-5459-4979-BA86-56FA545E9F71}"/>
    <cellStyle name="Note 3 49 5" xfId="22483" xr:uid="{F15DDD03-088B-4D1F-AA77-78D40DDFF51B}"/>
    <cellStyle name="Note 3 49_Volatility" xfId="22484" xr:uid="{85181445-8A46-434B-8E81-BA8EA88BB839}"/>
    <cellStyle name="Note 3 5" xfId="22485" xr:uid="{82E0B356-3239-4C4D-A3CE-8D0245D3BF11}"/>
    <cellStyle name="Note 3 5 2" xfId="22486" xr:uid="{99A30F3B-AF14-4D84-BF10-7492A625B3C4}"/>
    <cellStyle name="Note 3 5_Volatility" xfId="22487" xr:uid="{EE43D196-D568-4939-B9F6-3C3B095F5CF2}"/>
    <cellStyle name="Note 3 50" xfId="22488" xr:uid="{2925F1DA-7FEA-4153-93B8-3BAA4254254A}"/>
    <cellStyle name="Note 3 50 2" xfId="22489" xr:uid="{45080B84-E2A2-4046-B8FC-CC0F53065E1B}"/>
    <cellStyle name="Note 3 50 2 2" xfId="22490" xr:uid="{78296E03-DA4F-44B7-B9F4-07A2CD9BD3EE}"/>
    <cellStyle name="Note 3 50 2 2 2" xfId="22491" xr:uid="{ED5544C2-105A-485F-8416-2811883FB9DE}"/>
    <cellStyle name="Note 3 50 2 2 2 2" xfId="22492" xr:uid="{FADF1FAE-944D-4232-83A9-F11A5116B5DC}"/>
    <cellStyle name="Note 3 50 2 2 2_Volatility" xfId="22493" xr:uid="{3787C222-0951-48B5-B22E-B289EDED44F7}"/>
    <cellStyle name="Note 3 50 2 2 3" xfId="22494" xr:uid="{7053F9D4-055F-4E26-8738-605DD9EB10EB}"/>
    <cellStyle name="Note 3 50 2 2_Volatility" xfId="22495" xr:uid="{A567EA72-2A7F-4FB9-9A69-33E83835D041}"/>
    <cellStyle name="Note 3 50 2 3" xfId="22496" xr:uid="{1649C95C-765A-4494-9305-20C418F2EA4A}"/>
    <cellStyle name="Note 3 50 2 3 2" xfId="22497" xr:uid="{5560C7BD-8F6C-490E-86E0-CD1E8BA88F39}"/>
    <cellStyle name="Note 3 50 2 3 2 2" xfId="22498" xr:uid="{BA18B57F-52DF-4956-A3DF-6E8366464F32}"/>
    <cellStyle name="Note 3 50 2 3 2_Volatility" xfId="22499" xr:uid="{4672F96B-425D-453C-A022-D9988FF3C691}"/>
    <cellStyle name="Note 3 50 2 3 3" xfId="22500" xr:uid="{08F1AD72-82F4-48EC-8A77-A9F1922E874C}"/>
    <cellStyle name="Note 3 50 2 3_Volatility" xfId="22501" xr:uid="{43023404-B2CC-4262-B131-9B5924C3A304}"/>
    <cellStyle name="Note 3 50 2 4" xfId="22502" xr:uid="{6E305D10-9ACE-4144-B1C5-53E6803E38FF}"/>
    <cellStyle name="Note 3 50 2 4 2" xfId="22503" xr:uid="{1DEA316E-C2C6-4C47-B453-F71D266B39E4}"/>
    <cellStyle name="Note 3 50 2 4_Volatility" xfId="22504" xr:uid="{11424403-DDF9-470D-8975-543839CF2F7B}"/>
    <cellStyle name="Note 3 50 2 5" xfId="22505" xr:uid="{D1BBE1A3-FA12-4DE0-A621-E01D75A1C6B1}"/>
    <cellStyle name="Note 3 50 2_Volatility" xfId="22506" xr:uid="{AF191D10-8BB4-4CB6-AD95-5706F8326851}"/>
    <cellStyle name="Note 3 50 3" xfId="22507" xr:uid="{B4F85822-EA46-4DD9-A7E8-6E7065D93BAA}"/>
    <cellStyle name="Note 3 50 3 2" xfId="22508" xr:uid="{829071F9-8C2E-4233-B081-60DEB3AED3E3}"/>
    <cellStyle name="Note 3 50 3 2 2" xfId="22509" xr:uid="{A46A11A5-8422-46FF-A6A1-6B968B9F06C1}"/>
    <cellStyle name="Note 3 50 3 2_Volatility" xfId="22510" xr:uid="{3C9B6CE8-6DFE-4D65-AB8A-4AC87EA1F1FD}"/>
    <cellStyle name="Note 3 50 3 3" xfId="22511" xr:uid="{BEA6EC9D-2149-4682-8CFA-0E0AD0F2EA9C}"/>
    <cellStyle name="Note 3 50 3_Volatility" xfId="22512" xr:uid="{E8AF3B94-2805-4C7E-B7BD-5A6AEF7069CC}"/>
    <cellStyle name="Note 3 50 4" xfId="22513" xr:uid="{B336E9D0-E64D-4E1B-B09D-F32894A8E83E}"/>
    <cellStyle name="Note 3 50 4 2" xfId="22514" xr:uid="{BAC8E92E-7EFE-4479-8A51-48E754DF8AC8}"/>
    <cellStyle name="Note 3 50 4_Volatility" xfId="22515" xr:uid="{A7D9DC9B-2DE7-41B5-875F-20642218DD70}"/>
    <cellStyle name="Note 3 50 5" xfId="22516" xr:uid="{8C6691D3-2379-40E2-B3E2-737095C0E5CF}"/>
    <cellStyle name="Note 3 50_Volatility" xfId="22517" xr:uid="{F43C6C29-7F8F-4FC2-AC75-3DA32350F220}"/>
    <cellStyle name="Note 3 51" xfId="22518" xr:uid="{94F3225E-2FE8-40C9-B0FB-881C6232AB6E}"/>
    <cellStyle name="Note 3 51 2" xfId="22519" xr:uid="{2D9F1844-DA98-4C6D-A260-0D8BDB1D7EE7}"/>
    <cellStyle name="Note 3 51 2 2" xfId="22520" xr:uid="{7374A10F-4BEB-4BDE-9185-52B272F4D8A6}"/>
    <cellStyle name="Note 3 51 2 2 2" xfId="22521" xr:uid="{6E697DDF-F297-4013-8C9C-03B3E8B97968}"/>
    <cellStyle name="Note 3 51 2 2 2 2" xfId="22522" xr:uid="{AED9E8D9-79D3-49B1-BAFE-B9440FD97766}"/>
    <cellStyle name="Note 3 51 2 2 2_Volatility" xfId="22523" xr:uid="{AAE42C2C-30E7-45D2-8B02-699B213B892D}"/>
    <cellStyle name="Note 3 51 2 2 3" xfId="22524" xr:uid="{B11AFD0A-C728-41CE-90A8-D926586F943D}"/>
    <cellStyle name="Note 3 51 2 2_Volatility" xfId="22525" xr:uid="{25185152-BF5D-4FA3-963A-142CEAEF059E}"/>
    <cellStyle name="Note 3 51 2 3" xfId="22526" xr:uid="{2EDA1874-192F-4A57-AC0C-DCCED06CA8B8}"/>
    <cellStyle name="Note 3 51 2 3 2" xfId="22527" xr:uid="{E64E347E-1DEE-4F66-98B5-63B2798F4B1E}"/>
    <cellStyle name="Note 3 51 2 3 2 2" xfId="22528" xr:uid="{F44B7A24-4D42-4B18-AF1F-6B6BA10B369D}"/>
    <cellStyle name="Note 3 51 2 3 2_Volatility" xfId="22529" xr:uid="{6957A0A0-7962-4D2F-A935-69ABDDED661D}"/>
    <cellStyle name="Note 3 51 2 3 3" xfId="22530" xr:uid="{EF1F40A2-4954-497A-8DA0-38FC14CD3975}"/>
    <cellStyle name="Note 3 51 2 3_Volatility" xfId="22531" xr:uid="{65569095-09DF-466F-816D-A52065D2844D}"/>
    <cellStyle name="Note 3 51 2 4" xfId="22532" xr:uid="{62C2A159-6541-406F-84ED-028746985B6D}"/>
    <cellStyle name="Note 3 51 2 4 2" xfId="22533" xr:uid="{B3715735-0561-4889-9ED1-FF5EBDCF0BFB}"/>
    <cellStyle name="Note 3 51 2 4_Volatility" xfId="22534" xr:uid="{210F3681-67F6-4AE9-8AA6-7BB65151627E}"/>
    <cellStyle name="Note 3 51 2 5" xfId="22535" xr:uid="{0358519A-1098-4639-8960-24F0AFA1609E}"/>
    <cellStyle name="Note 3 51 2_Volatility" xfId="22536" xr:uid="{C79C2563-E4FA-4A7A-81DF-A6D9DEEDCE9B}"/>
    <cellStyle name="Note 3 51 3" xfId="22537" xr:uid="{1E4FA734-C4DD-489E-8A12-23827A264E07}"/>
    <cellStyle name="Note 3 51 3 2" xfId="22538" xr:uid="{55489B89-EED6-4AFD-A276-3FA60B3C7F74}"/>
    <cellStyle name="Note 3 51 3 2 2" xfId="22539" xr:uid="{B4B44D64-8A59-4A79-BCC3-1E0A3C933634}"/>
    <cellStyle name="Note 3 51 3 2_Volatility" xfId="22540" xr:uid="{B8ED0E7A-3216-4F5A-A245-D4DF5C63F2AD}"/>
    <cellStyle name="Note 3 51 3 3" xfId="22541" xr:uid="{0D93F084-A301-4171-83A2-FDE5FADB805D}"/>
    <cellStyle name="Note 3 51 3_Volatility" xfId="22542" xr:uid="{99ADFAAF-0FFF-4A71-8B89-93040F4829C9}"/>
    <cellStyle name="Note 3 51 4" xfId="22543" xr:uid="{7355AD1D-9270-4DE2-AD54-9B8B761FAECB}"/>
    <cellStyle name="Note 3 51 4 2" xfId="22544" xr:uid="{431826F8-A0A2-4E6B-8A6B-A98A74ECA73F}"/>
    <cellStyle name="Note 3 51 4_Volatility" xfId="22545" xr:uid="{FCEC1450-7F07-47D5-991D-1C29E8F7C1DD}"/>
    <cellStyle name="Note 3 51 5" xfId="22546" xr:uid="{A2FAEB36-39FE-44DC-90BE-13A73E0E747E}"/>
    <cellStyle name="Note 3 51_Volatility" xfId="22547" xr:uid="{1629F4D3-14A8-4196-9D4B-F2AE35EABABE}"/>
    <cellStyle name="Note 3 52" xfId="22548" xr:uid="{A71FDE55-C23B-42FF-81EC-3C604E5A88AC}"/>
    <cellStyle name="Note 3 52 2" xfId="22549" xr:uid="{6077D924-E964-47A9-9C45-5CFDC941DC46}"/>
    <cellStyle name="Note 3 52_Volatility" xfId="22550" xr:uid="{F839E662-2648-4BE5-98A7-D81DFDDFBF1E}"/>
    <cellStyle name="Note 3 53" xfId="22551" xr:uid="{6DBBC8EC-1C18-40E1-B296-2CC273BF9734}"/>
    <cellStyle name="Note 3 53 2" xfId="22552" xr:uid="{AB959E05-8119-440D-B28B-698BF2064974}"/>
    <cellStyle name="Note 3 53_Volatility" xfId="22553" xr:uid="{EAA0D93C-610D-4D01-B97B-06F2DF7411BD}"/>
    <cellStyle name="Note 3 54" xfId="22554" xr:uid="{2063DB8C-BE12-418D-A447-09B27E83CD56}"/>
    <cellStyle name="Note 3 54 2" xfId="22555" xr:uid="{8B3F14CD-D1D7-4A52-AE4E-D4432EA54501}"/>
    <cellStyle name="Note 3 54_Volatility" xfId="22556" xr:uid="{DD667E25-A4E3-4D04-891A-B6B791E6E99E}"/>
    <cellStyle name="Note 3 55" xfId="22557" xr:uid="{7C5D108E-D814-4834-B6A0-96AD2D78B6CB}"/>
    <cellStyle name="Note 3 55 2" xfId="22558" xr:uid="{B0ECA96F-9565-4D98-AF77-A53572D7C147}"/>
    <cellStyle name="Note 3 55_Volatility" xfId="22559" xr:uid="{6DD8C64F-D6A0-432D-8AEA-61088FF2F2B8}"/>
    <cellStyle name="Note 3 56" xfId="22560" xr:uid="{B97A757C-8E80-482B-A98B-5D8142D0F3C2}"/>
    <cellStyle name="Note 3 56 2" xfId="22561" xr:uid="{B8B4BF01-7490-4376-B4BD-B57E7C1850EE}"/>
    <cellStyle name="Note 3 56 2 2" xfId="22562" xr:uid="{324326C4-614E-4FEE-A9DC-E0CF57D7E2C9}"/>
    <cellStyle name="Note 3 56 2 2 2" xfId="22563" xr:uid="{B49E1541-13C2-45B1-901E-D1D83A02024D}"/>
    <cellStyle name="Note 3 56 2 2 2 2" xfId="22564" xr:uid="{F5F0C416-6F9C-4BB6-B282-530E961DE0E2}"/>
    <cellStyle name="Note 3 56 2 2 2_Volatility" xfId="22565" xr:uid="{1FD5D748-D189-4862-9DAD-F985DCB5D6CF}"/>
    <cellStyle name="Note 3 56 2 2 3" xfId="22566" xr:uid="{AB7F6CB6-4CDD-428D-99F0-03C826258721}"/>
    <cellStyle name="Note 3 56 2 2_Volatility" xfId="22567" xr:uid="{41934977-714E-4CD1-A680-F961F18D6007}"/>
    <cellStyle name="Note 3 56 2 3" xfId="22568" xr:uid="{181484CA-CE08-413A-A612-2FC95EBF7BC9}"/>
    <cellStyle name="Note 3 56 2 3 2" xfId="22569" xr:uid="{7DDA7AC9-FFFE-4A25-84CD-72A97B3DA61B}"/>
    <cellStyle name="Note 3 56 2 3 2 2" xfId="22570" xr:uid="{787B6B47-6CB3-4894-8513-86EA2BA70CC0}"/>
    <cellStyle name="Note 3 56 2 3 2_Volatility" xfId="22571" xr:uid="{D60FFE9F-710B-432F-95F0-8C664C2B3E25}"/>
    <cellStyle name="Note 3 56 2 3 3" xfId="22572" xr:uid="{4FC47428-C229-4606-9DEB-0C4BC2B7EA8F}"/>
    <cellStyle name="Note 3 56 2 3_Volatility" xfId="22573" xr:uid="{D7C3660F-2E21-4C70-94A0-A35FFD3D6A89}"/>
    <cellStyle name="Note 3 56 2 4" xfId="22574" xr:uid="{AE6681E5-CD72-4B28-A546-CE42338D6018}"/>
    <cellStyle name="Note 3 56 2 4 2" xfId="22575" xr:uid="{B00D9D45-8E67-4D23-814D-413310713104}"/>
    <cellStyle name="Note 3 56 2 4_Volatility" xfId="22576" xr:uid="{E8B32E55-184E-4BB2-AE28-E068A990D908}"/>
    <cellStyle name="Note 3 56 2 5" xfId="22577" xr:uid="{D988470F-A2F8-4C74-97D7-05D40BE1CB2A}"/>
    <cellStyle name="Note 3 56 2_Volatility" xfId="22578" xr:uid="{A47196FA-6757-4D94-B1B5-CBE5889809E3}"/>
    <cellStyle name="Note 3 56 3" xfId="22579" xr:uid="{995E857F-F59F-41D7-964B-922879B0B134}"/>
    <cellStyle name="Note 3 56 3 2" xfId="22580" xr:uid="{1A271E4D-DE37-4974-9698-0A3A5C3ADA92}"/>
    <cellStyle name="Note 3 56 3 2 2" xfId="22581" xr:uid="{E3451D74-58C9-4930-8FC3-3A78F79F80E4}"/>
    <cellStyle name="Note 3 56 3 2_Volatility" xfId="22582" xr:uid="{1947ACDB-502E-4F3A-A272-F18B538B03A7}"/>
    <cellStyle name="Note 3 56 3 3" xfId="22583" xr:uid="{FA9055B4-A7CC-4ED9-A76E-5E9B191A10C4}"/>
    <cellStyle name="Note 3 56 3_Volatility" xfId="22584" xr:uid="{260A3740-62D3-48FB-B2BA-919F24758352}"/>
    <cellStyle name="Note 3 56 4" xfId="22585" xr:uid="{53FF184D-171E-46FD-93F0-2AB808E543FF}"/>
    <cellStyle name="Note 3 56 4 2" xfId="22586" xr:uid="{4D89F066-19D3-44AF-9501-833468365468}"/>
    <cellStyle name="Note 3 56 4_Volatility" xfId="22587" xr:uid="{6BA2B1F5-107F-4EE0-B121-4C4CA94F9B42}"/>
    <cellStyle name="Note 3 56 5" xfId="22588" xr:uid="{F19D440A-F9C7-4099-8E61-4D14D240E831}"/>
    <cellStyle name="Note 3 56_Volatility" xfId="22589" xr:uid="{F5FA6935-F9D4-4014-AD3B-A51D0597F389}"/>
    <cellStyle name="Note 3 57" xfId="22590" xr:uid="{EB621742-4A6D-47D6-9219-A59BDF6E4677}"/>
    <cellStyle name="Note 3 57 2" xfId="22591" xr:uid="{0E5939DD-B3E7-4734-A5BC-BB5352F67522}"/>
    <cellStyle name="Note 3 57 2 2" xfId="22592" xr:uid="{F0F7AD3D-A47D-4E9A-8CA9-01D1E929239B}"/>
    <cellStyle name="Note 3 57 2 2 2" xfId="22593" xr:uid="{CF3D0FD5-379A-4A75-BAB7-C1869547CFD6}"/>
    <cellStyle name="Note 3 57 2 2 2 2" xfId="22594" xr:uid="{E3C44A7E-9DEB-4D63-AF14-1CE1EB68DE22}"/>
    <cellStyle name="Note 3 57 2 2 2_Volatility" xfId="22595" xr:uid="{A4D33383-DF9C-44F0-8C2C-3479FF86335C}"/>
    <cellStyle name="Note 3 57 2 2 3" xfId="22596" xr:uid="{12A9488C-8C01-49D9-ADED-47EB31484FC8}"/>
    <cellStyle name="Note 3 57 2 2_Volatility" xfId="22597" xr:uid="{C8C7747B-C59D-4699-9471-C5303FA41F95}"/>
    <cellStyle name="Note 3 57 2 3" xfId="22598" xr:uid="{9E5E58B3-9B39-49AD-A6E2-FBF645A83402}"/>
    <cellStyle name="Note 3 57 2 3 2" xfId="22599" xr:uid="{7DB89213-900C-4548-BFED-D75871DEFB1F}"/>
    <cellStyle name="Note 3 57 2 3 2 2" xfId="22600" xr:uid="{41045951-DC0C-4AE3-8073-61A2320FC21E}"/>
    <cellStyle name="Note 3 57 2 3 2_Volatility" xfId="22601" xr:uid="{1A5ABFD3-D7DA-4E91-8932-3A7E99501762}"/>
    <cellStyle name="Note 3 57 2 3 3" xfId="22602" xr:uid="{3838EB82-A270-46FC-864C-C177D54DC250}"/>
    <cellStyle name="Note 3 57 2 3_Volatility" xfId="22603" xr:uid="{AAD9333E-B6E8-44C9-BC19-8FF5559CD286}"/>
    <cellStyle name="Note 3 57 2 4" xfId="22604" xr:uid="{691D0190-B9A7-4E79-B1A5-F434DAA9EF90}"/>
    <cellStyle name="Note 3 57 2 4 2" xfId="22605" xr:uid="{5D73842A-6A72-4A1B-9B7D-DD93F2C8AB74}"/>
    <cellStyle name="Note 3 57 2 4_Volatility" xfId="22606" xr:uid="{015ECFAC-3D7B-4347-BF6E-D7673BC9E104}"/>
    <cellStyle name="Note 3 57 2 5" xfId="22607" xr:uid="{CDB90472-2BE4-4CEF-ADB2-26168001E01B}"/>
    <cellStyle name="Note 3 57 2_Volatility" xfId="22608" xr:uid="{CFAC7D7D-68D9-464D-B9C0-BAB5E7A0DCF6}"/>
    <cellStyle name="Note 3 57 3" xfId="22609" xr:uid="{14F8870B-1570-4569-9AAE-8805F6CE9E81}"/>
    <cellStyle name="Note 3 57 3 2" xfId="22610" xr:uid="{F8E8B790-889D-4052-A847-A7B5478412F5}"/>
    <cellStyle name="Note 3 57 3 2 2" xfId="22611" xr:uid="{8A6EA42E-14FA-4D22-994A-16BD4EEBD502}"/>
    <cellStyle name="Note 3 57 3 2_Volatility" xfId="22612" xr:uid="{0DF57880-B299-42C2-9D5A-37822F5841AF}"/>
    <cellStyle name="Note 3 57 3 3" xfId="22613" xr:uid="{8468881B-7486-4D2F-8B1C-62E7995984C2}"/>
    <cellStyle name="Note 3 57 3_Volatility" xfId="22614" xr:uid="{68C3150F-5475-4010-8774-BEB198B0A6C8}"/>
    <cellStyle name="Note 3 57 4" xfId="22615" xr:uid="{7A0E6FA8-FE62-49A5-8A6E-269A3B9D8A62}"/>
    <cellStyle name="Note 3 57 4 2" xfId="22616" xr:uid="{D8D3F7A1-2F43-4CB5-B985-088C91B15492}"/>
    <cellStyle name="Note 3 57 4_Volatility" xfId="22617" xr:uid="{EA3A24C0-BE4C-4359-9C05-D19102FE8547}"/>
    <cellStyle name="Note 3 57 5" xfId="22618" xr:uid="{19FE0576-6929-499D-AE05-CD2166CB5176}"/>
    <cellStyle name="Note 3 57_Volatility" xfId="22619" xr:uid="{19BF530F-A718-4216-8027-EFB8505251B8}"/>
    <cellStyle name="Note 3 58" xfId="22620" xr:uid="{BD0AD16B-A3AC-4EF6-A862-C225FADD0E76}"/>
    <cellStyle name="Note 3 58 2" xfId="22621" xr:uid="{C24CC6D2-290F-4310-9BE5-3E456347E321}"/>
    <cellStyle name="Note 3 58 2 2" xfId="22622" xr:uid="{C601F64B-C8B3-4A59-AE0D-7062BDAD6A06}"/>
    <cellStyle name="Note 3 58 2 2 2" xfId="22623" xr:uid="{3992B2C3-62C9-4CED-9C2C-3A6B4097D604}"/>
    <cellStyle name="Note 3 58 2 2 2 2" xfId="22624" xr:uid="{F39827F3-CFB6-41FD-87AC-623AEDB2E764}"/>
    <cellStyle name="Note 3 58 2 2 2_Volatility" xfId="22625" xr:uid="{045584DE-C996-45D5-AE32-7B3B568919D8}"/>
    <cellStyle name="Note 3 58 2 2 3" xfId="22626" xr:uid="{1DC9B656-B4BE-4DE0-976F-01306B61630E}"/>
    <cellStyle name="Note 3 58 2 2_Volatility" xfId="22627" xr:uid="{7426CF41-1541-49D4-9B83-3A3463AAD8A2}"/>
    <cellStyle name="Note 3 58 2 3" xfId="22628" xr:uid="{E27D21D6-22D0-4F06-824A-429619A67D66}"/>
    <cellStyle name="Note 3 58 2 3 2" xfId="22629" xr:uid="{512AD1A4-C7DF-4453-A60F-72326832A114}"/>
    <cellStyle name="Note 3 58 2 3 2 2" xfId="22630" xr:uid="{A6B72609-6021-41C1-AC84-7106D2EE7251}"/>
    <cellStyle name="Note 3 58 2 3 2_Volatility" xfId="22631" xr:uid="{F203CD5D-9915-496F-B96F-32CCBEE3A361}"/>
    <cellStyle name="Note 3 58 2 3 3" xfId="22632" xr:uid="{EA958457-3AF4-4451-B85D-3099C796A602}"/>
    <cellStyle name="Note 3 58 2 3_Volatility" xfId="22633" xr:uid="{7BAA8541-03B5-4E7A-B2CE-51DF37A3464D}"/>
    <cellStyle name="Note 3 58 2 4" xfId="22634" xr:uid="{5711B911-2FC3-4A3E-A20C-8DEC05CFD34D}"/>
    <cellStyle name="Note 3 58 2 4 2" xfId="22635" xr:uid="{B73CF90F-FC82-4391-9BE3-F31B70B243D1}"/>
    <cellStyle name="Note 3 58 2 4_Volatility" xfId="22636" xr:uid="{AACBEB10-B5BB-4036-98C2-9A5C5771A8ED}"/>
    <cellStyle name="Note 3 58 2 5" xfId="22637" xr:uid="{A256BDF9-FC28-4EA3-9B17-FB8C30000DEA}"/>
    <cellStyle name="Note 3 58 2_Volatility" xfId="22638" xr:uid="{0BF076C4-9FA6-4179-9A0C-C9E43F010A6E}"/>
    <cellStyle name="Note 3 58 3" xfId="22639" xr:uid="{1B9B0CCF-1993-4F0D-9B03-AA0ACA8D6F62}"/>
    <cellStyle name="Note 3 58 3 2" xfId="22640" xr:uid="{7AD78FCF-E9F3-423A-9588-9D311F73F8C4}"/>
    <cellStyle name="Note 3 58 3 2 2" xfId="22641" xr:uid="{62F9B744-4041-49E4-BA08-E006CBBFA903}"/>
    <cellStyle name="Note 3 58 3 2_Volatility" xfId="22642" xr:uid="{A3D80245-33A0-4294-BFA1-7AA0FE9DD176}"/>
    <cellStyle name="Note 3 58 3 3" xfId="22643" xr:uid="{BDEE5C0C-E469-4D70-8DE9-4251D7506DB7}"/>
    <cellStyle name="Note 3 58 3_Volatility" xfId="22644" xr:uid="{88AEE0DA-C3BE-4C3F-9EDE-1317589F6FFA}"/>
    <cellStyle name="Note 3 58 4" xfId="22645" xr:uid="{B9F89DCB-A437-42A1-833D-054C5D7796D9}"/>
    <cellStyle name="Note 3 58 4 2" xfId="22646" xr:uid="{67691E6B-AB67-4C3A-8338-9A466221039B}"/>
    <cellStyle name="Note 3 58 4_Volatility" xfId="22647" xr:uid="{3653C623-654D-4B41-AE70-C03EFE08ACCE}"/>
    <cellStyle name="Note 3 58 5" xfId="22648" xr:uid="{FF3FB629-CEDF-4273-984C-ED544CEC574E}"/>
    <cellStyle name="Note 3 58_Volatility" xfId="22649" xr:uid="{2FDEC992-5D9E-4264-9D9D-AF5289BFFF97}"/>
    <cellStyle name="Note 3 59" xfId="22650" xr:uid="{EAFEF3CC-8080-4841-B9F4-D9B97A61120C}"/>
    <cellStyle name="Note 3 59 2" xfId="22651" xr:uid="{26D2821C-7326-42B4-A802-C6881E519B2E}"/>
    <cellStyle name="Note 3 59 2 2" xfId="22652" xr:uid="{ED44D713-05FD-48BC-8F2B-3C07125C0223}"/>
    <cellStyle name="Note 3 59 2 2 2" xfId="22653" xr:uid="{7B34F522-84D2-4E45-801E-26C618AC8EE2}"/>
    <cellStyle name="Note 3 59 2 2 2 2" xfId="22654" xr:uid="{C9E34B38-5CAE-459C-A632-8857B4F42BBB}"/>
    <cellStyle name="Note 3 59 2 2 2_Volatility" xfId="22655" xr:uid="{3AB81BF9-0D05-4957-9400-9D7C30F36566}"/>
    <cellStyle name="Note 3 59 2 2 3" xfId="22656" xr:uid="{49B44543-3993-4AD1-93D1-4DDB3CECAB47}"/>
    <cellStyle name="Note 3 59 2 2_Volatility" xfId="22657" xr:uid="{D7189C9E-079D-48B9-B9B0-2929B8EB5FDB}"/>
    <cellStyle name="Note 3 59 2 3" xfId="22658" xr:uid="{8E5B6208-0117-449D-B854-EDA0F48F0DCC}"/>
    <cellStyle name="Note 3 59 2 3 2" xfId="22659" xr:uid="{0D60DDF3-8463-464C-9500-9B2D7472D52F}"/>
    <cellStyle name="Note 3 59 2 3 2 2" xfId="22660" xr:uid="{DCB20E6E-287F-44AF-BA6E-F2AD1CC3FDCD}"/>
    <cellStyle name="Note 3 59 2 3 2_Volatility" xfId="22661" xr:uid="{CB5B0316-6B46-442A-96F8-1988A0E017E3}"/>
    <cellStyle name="Note 3 59 2 3 3" xfId="22662" xr:uid="{8408421C-EF71-4A2B-8C72-95B3311A19CF}"/>
    <cellStyle name="Note 3 59 2 3_Volatility" xfId="22663" xr:uid="{67E0E4DC-4D02-4455-9D70-6F29AE90979C}"/>
    <cellStyle name="Note 3 59 2 4" xfId="22664" xr:uid="{441A977D-766B-4DE8-85E9-A81A921066BB}"/>
    <cellStyle name="Note 3 59 2 4 2" xfId="22665" xr:uid="{50B23A27-1C70-4109-9684-33D570D98A9B}"/>
    <cellStyle name="Note 3 59 2 4_Volatility" xfId="22666" xr:uid="{A2468663-FC91-4494-9063-9487FBCC53E6}"/>
    <cellStyle name="Note 3 59 2 5" xfId="22667" xr:uid="{6C04EDA1-E14D-434C-8070-2C2257F50A45}"/>
    <cellStyle name="Note 3 59 2_Volatility" xfId="22668" xr:uid="{E81DEAD7-92D6-4CDB-AA24-39C25E5E7F74}"/>
    <cellStyle name="Note 3 59 3" xfId="22669" xr:uid="{1BC55337-0E3E-4707-8A65-2752503EEEA1}"/>
    <cellStyle name="Note 3 59 3 2" xfId="22670" xr:uid="{1CCB82A0-37AE-472F-B58B-5FEF814C1250}"/>
    <cellStyle name="Note 3 59 3 2 2" xfId="22671" xr:uid="{FEFBAB69-A423-4DA3-9A15-256B3C8AC68D}"/>
    <cellStyle name="Note 3 59 3 2_Volatility" xfId="22672" xr:uid="{8E939C62-E4E5-43B7-9FE8-FEBC06A7C873}"/>
    <cellStyle name="Note 3 59 3 3" xfId="22673" xr:uid="{D5BE446F-099B-4AD3-867F-C0AC4BF5FCE9}"/>
    <cellStyle name="Note 3 59 3_Volatility" xfId="22674" xr:uid="{6AB68C41-D48C-472D-B63D-11575D8B190B}"/>
    <cellStyle name="Note 3 59 4" xfId="22675" xr:uid="{08898901-294B-45CE-96AE-CD167285369B}"/>
    <cellStyle name="Note 3 59 4 2" xfId="22676" xr:uid="{E4BB728C-C7D0-4E84-A270-3DEB7A643B7C}"/>
    <cellStyle name="Note 3 59 4_Volatility" xfId="22677" xr:uid="{94417EE9-5EB6-4AB1-94ED-9DB4DB8A20D0}"/>
    <cellStyle name="Note 3 59 5" xfId="22678" xr:uid="{85B8ECD8-11B5-4517-93AD-979A70746572}"/>
    <cellStyle name="Note 3 59_Volatility" xfId="22679" xr:uid="{F17F2821-C37E-4552-8989-503780F31F9D}"/>
    <cellStyle name="Note 3 6" xfId="22680" xr:uid="{B93636D9-0B75-45AD-A864-BD83E147AFD1}"/>
    <cellStyle name="Note 3 6 2" xfId="22681" xr:uid="{EA7C59AB-620E-44AC-AFC1-415B802471B8}"/>
    <cellStyle name="Note 3 6_Volatility" xfId="22682" xr:uid="{6141295F-DFB8-4585-A57E-942861521F6A}"/>
    <cellStyle name="Note 3 60" xfId="22683" xr:uid="{F6F31EE7-4E29-49AF-88E3-B86D37FF88BB}"/>
    <cellStyle name="Note 3 60 2" xfId="22684" xr:uid="{5400BA2B-102E-4DD5-842F-8E111CB46ED4}"/>
    <cellStyle name="Note 3 60 2 2" xfId="22685" xr:uid="{6F29D688-0B66-4D77-B80E-8EE2A19952B2}"/>
    <cellStyle name="Note 3 60 2 2 2" xfId="22686" xr:uid="{DFE29001-C862-450D-A03C-05B319D01718}"/>
    <cellStyle name="Note 3 60 2 2 2 2" xfId="22687" xr:uid="{95140014-F3EE-4D59-9E18-605CCBC1738C}"/>
    <cellStyle name="Note 3 60 2 2 2_Volatility" xfId="22688" xr:uid="{858CAFBC-9283-4B3F-AE00-8C82145FF0EA}"/>
    <cellStyle name="Note 3 60 2 2 3" xfId="22689" xr:uid="{C3DB8FC4-BE24-4BFF-BD9F-813BC7653B4B}"/>
    <cellStyle name="Note 3 60 2 2_Volatility" xfId="22690" xr:uid="{52909B73-C075-4C98-9AFA-03A02ED678BF}"/>
    <cellStyle name="Note 3 60 2 3" xfId="22691" xr:uid="{D89C4158-E8E5-4963-9AE4-2EC2FB329464}"/>
    <cellStyle name="Note 3 60 2 3 2" xfId="22692" xr:uid="{2ABB9D63-C928-4F8C-A6B3-D2CAEA464C1B}"/>
    <cellStyle name="Note 3 60 2 3 2 2" xfId="22693" xr:uid="{B9E857DE-1975-47FB-978B-DA81CBABD9A8}"/>
    <cellStyle name="Note 3 60 2 3 2_Volatility" xfId="22694" xr:uid="{C22C01CF-D41B-4177-9415-4F63D7079259}"/>
    <cellStyle name="Note 3 60 2 3 3" xfId="22695" xr:uid="{4CADFB59-998A-471F-856E-92424A660508}"/>
    <cellStyle name="Note 3 60 2 3_Volatility" xfId="22696" xr:uid="{4D70A475-F123-474B-A058-9CD41C9D49DC}"/>
    <cellStyle name="Note 3 60 2 4" xfId="22697" xr:uid="{BDDC933E-9382-4F81-A286-2E2D184DA9CE}"/>
    <cellStyle name="Note 3 60 2 4 2" xfId="22698" xr:uid="{3EF76030-4971-44B7-81B5-A3A6B23ED679}"/>
    <cellStyle name="Note 3 60 2 4_Volatility" xfId="22699" xr:uid="{FCF3E52C-068B-4344-9417-420A990418D2}"/>
    <cellStyle name="Note 3 60 2 5" xfId="22700" xr:uid="{F5256C8D-68AC-46D9-995E-69E5C35785CB}"/>
    <cellStyle name="Note 3 60 2_Volatility" xfId="22701" xr:uid="{EA2F814F-DC75-4198-BB31-4DE4A0DA98AB}"/>
    <cellStyle name="Note 3 60 3" xfId="22702" xr:uid="{60F80758-54F0-4A4D-BEC1-39CEB92B95BA}"/>
    <cellStyle name="Note 3 60 3 2" xfId="22703" xr:uid="{8E838972-9CDC-4EF7-8E3A-7B3671861EA3}"/>
    <cellStyle name="Note 3 60 3 2 2" xfId="22704" xr:uid="{F51912D9-4D0C-497D-93F3-666A815F9876}"/>
    <cellStyle name="Note 3 60 3 2_Volatility" xfId="22705" xr:uid="{3BFF08E5-CAFA-4E86-A070-1DBF33F37A31}"/>
    <cellStyle name="Note 3 60 3 3" xfId="22706" xr:uid="{1EC178B2-F3F2-40F9-8E77-90CDEDC7C03F}"/>
    <cellStyle name="Note 3 60 3_Volatility" xfId="22707" xr:uid="{A9A442FA-486C-4B3E-A8F8-CD2DB57EA061}"/>
    <cellStyle name="Note 3 60 4" xfId="22708" xr:uid="{5805DD94-42DD-44AF-8E57-75600C7F8A26}"/>
    <cellStyle name="Note 3 60 4 2" xfId="22709" xr:uid="{309FF064-670B-4C8D-AD52-CAE42588E386}"/>
    <cellStyle name="Note 3 60 4_Volatility" xfId="22710" xr:uid="{FACDBB7B-8D22-4B8F-B7F1-82F72E899BDC}"/>
    <cellStyle name="Note 3 60 5" xfId="22711" xr:uid="{A72AF73B-B7B4-4477-A30B-617277423461}"/>
    <cellStyle name="Note 3 60_Volatility" xfId="22712" xr:uid="{5EB85B85-B4EC-4D41-8844-F79E33B97596}"/>
    <cellStyle name="Note 3 61" xfId="22713" xr:uid="{760A3DEB-DE0E-48FC-9F6E-FC5F51FB4AF5}"/>
    <cellStyle name="Note 3 61 2" xfId="22714" xr:uid="{06D89679-A624-4D69-813F-97E92142F06F}"/>
    <cellStyle name="Note 3 61 2 2" xfId="22715" xr:uid="{B78AAB3E-8BB1-42D7-8CD2-0645C1D48F08}"/>
    <cellStyle name="Note 3 61 2 2 2" xfId="22716" xr:uid="{DD4476FA-3B23-4DDA-B04F-6356A9EB8260}"/>
    <cellStyle name="Note 3 61 2 2 2 2" xfId="22717" xr:uid="{C1C7032F-DC16-48A8-84FA-63C78A7F80AD}"/>
    <cellStyle name="Note 3 61 2 2 2_Volatility" xfId="22718" xr:uid="{93C435B4-6E71-4B17-8ECF-CE1DCF3BA0C7}"/>
    <cellStyle name="Note 3 61 2 2 3" xfId="22719" xr:uid="{AECCDC39-919A-4F3B-B929-14F85F52EAA7}"/>
    <cellStyle name="Note 3 61 2 2_Volatility" xfId="22720" xr:uid="{48460EF9-CBC6-4378-9858-05D984BFB09E}"/>
    <cellStyle name="Note 3 61 2 3" xfId="22721" xr:uid="{F60F8832-8EE5-4521-A34F-7C498F5970FB}"/>
    <cellStyle name="Note 3 61 2 3 2" xfId="22722" xr:uid="{6EE53E38-44B6-49D3-A4B6-CD2ADC8006FD}"/>
    <cellStyle name="Note 3 61 2 3 2 2" xfId="22723" xr:uid="{CF543472-09C7-48DD-99EC-9900E3686A42}"/>
    <cellStyle name="Note 3 61 2 3 2_Volatility" xfId="22724" xr:uid="{434D72C9-42DD-4FE0-860E-A908F0CEBE20}"/>
    <cellStyle name="Note 3 61 2 3 3" xfId="22725" xr:uid="{81B43431-7664-421B-A91F-141CBBA6ED40}"/>
    <cellStyle name="Note 3 61 2 3_Volatility" xfId="22726" xr:uid="{C8921FB7-AB97-4222-B667-CF94C54DDA22}"/>
    <cellStyle name="Note 3 61 2 4" xfId="22727" xr:uid="{5D95BC5E-F5D3-44D4-8B68-5AE104417711}"/>
    <cellStyle name="Note 3 61 2 4 2" xfId="22728" xr:uid="{E4FDA9E1-271E-440D-AA0D-847162139B97}"/>
    <cellStyle name="Note 3 61 2 4_Volatility" xfId="22729" xr:uid="{A9E3DC74-6D95-41A2-923F-B2E3AF8A4E22}"/>
    <cellStyle name="Note 3 61 2 5" xfId="22730" xr:uid="{AFD7420E-73C8-4C34-BB58-F802EE2DCFB6}"/>
    <cellStyle name="Note 3 61 2_Volatility" xfId="22731" xr:uid="{A99ACE59-BD1B-4073-8592-2587C6379537}"/>
    <cellStyle name="Note 3 61 3" xfId="22732" xr:uid="{2889DB2A-C4DC-4378-B137-6F80C1499C0E}"/>
    <cellStyle name="Note 3 61 3 2" xfId="22733" xr:uid="{FC8678D7-936C-424C-8685-01AC2A0526D5}"/>
    <cellStyle name="Note 3 61 3 2 2" xfId="22734" xr:uid="{897E8D17-CE1E-4C36-BCA1-4EDE9BC1BEC2}"/>
    <cellStyle name="Note 3 61 3 2_Volatility" xfId="22735" xr:uid="{476A895B-17FA-4462-B3E8-A39101C7F612}"/>
    <cellStyle name="Note 3 61 3 3" xfId="22736" xr:uid="{68442539-AAAE-46FD-9263-505BBDF49607}"/>
    <cellStyle name="Note 3 61 3_Volatility" xfId="22737" xr:uid="{1D86A3F4-4CA1-4981-9752-D8EB26F77D2C}"/>
    <cellStyle name="Note 3 61 4" xfId="22738" xr:uid="{65AFE461-BE5F-4688-B8CF-98B4FC3F8C62}"/>
    <cellStyle name="Note 3 61 4 2" xfId="22739" xr:uid="{218CF7A7-4203-4014-9888-719310987AC9}"/>
    <cellStyle name="Note 3 61 4_Volatility" xfId="22740" xr:uid="{22A164E2-5EA2-4A0F-8AFB-07574A75A408}"/>
    <cellStyle name="Note 3 61 5" xfId="22741" xr:uid="{F4501315-A2F8-4F1A-BA1B-15B341686DF2}"/>
    <cellStyle name="Note 3 61_Volatility" xfId="22742" xr:uid="{F0136C6F-3010-4319-B278-E7B1B9BDEBBD}"/>
    <cellStyle name="Note 3 62" xfId="22743" xr:uid="{767A4D1B-96FD-4C30-A5CD-5A0C2BC23E7A}"/>
    <cellStyle name="Note 3 62 2" xfId="22744" xr:uid="{CB80A92E-354E-4AC9-ABC4-C9F38EE67002}"/>
    <cellStyle name="Note 3 62_Volatility" xfId="22745" xr:uid="{E86705F7-A5CE-4B00-8AE1-4A25ED230C83}"/>
    <cellStyle name="Note 3 63" xfId="22746" xr:uid="{6D4A7896-CD29-434A-80C5-8BDAE3C46414}"/>
    <cellStyle name="Note 3 63 2" xfId="22747" xr:uid="{875353CF-6150-499E-9ACD-941DB1F10962}"/>
    <cellStyle name="Note 3 63_Volatility" xfId="22748" xr:uid="{13BA05FB-6069-486F-BB37-5A52DC70F455}"/>
    <cellStyle name="Note 3 64" xfId="22749" xr:uid="{BA23CA59-C319-4C49-B966-8F2C712B8E51}"/>
    <cellStyle name="Note 3 64 2" xfId="22750" xr:uid="{79599499-B88C-4CDD-AB0F-6B8643904CFA}"/>
    <cellStyle name="Note 3 64_Volatility" xfId="22751" xr:uid="{05FB4925-22F4-4064-A57E-71D51E6DACF3}"/>
    <cellStyle name="Note 3 65" xfId="22752" xr:uid="{1F5BF185-D58C-4986-AB84-EB13287AD294}"/>
    <cellStyle name="Note 3 65 2" xfId="22753" xr:uid="{7DC82B06-9EBF-4F91-8E2C-F33EA1F01678}"/>
    <cellStyle name="Note 3 65_Volatility" xfId="22754" xr:uid="{AAEC08B2-6328-495C-9B20-E9F4C19A1515}"/>
    <cellStyle name="Note 3 66" xfId="22755" xr:uid="{F66306A0-8576-47A3-BC84-142EA8A54D7B}"/>
    <cellStyle name="Note 3 66 2" xfId="22756" xr:uid="{AE964C8A-BBAD-44AF-A754-47AAB568C317}"/>
    <cellStyle name="Note 3 66 2 2" xfId="22757" xr:uid="{292FDC94-31B1-4950-AF3D-E507676CF667}"/>
    <cellStyle name="Note 3 66 2 2 2" xfId="22758" xr:uid="{C3A86A2B-84F4-4F46-8A05-18B5BC203529}"/>
    <cellStyle name="Note 3 66 2 2 2 2" xfId="22759" xr:uid="{66469591-75C0-4713-B2FD-C6B14B41DB84}"/>
    <cellStyle name="Note 3 66 2 2 2_Volatility" xfId="22760" xr:uid="{9B56C839-6BD4-43C6-BEB1-E2366EB44AD6}"/>
    <cellStyle name="Note 3 66 2 2 3" xfId="22761" xr:uid="{DAA0AC8A-74EB-45E8-A258-8F2F8F7AD5F1}"/>
    <cellStyle name="Note 3 66 2 2_Volatility" xfId="22762" xr:uid="{33251100-47AA-42FF-87FE-3C89CFAC64EB}"/>
    <cellStyle name="Note 3 66 2 3" xfId="22763" xr:uid="{12DDFF8B-D2B0-4355-8711-8C64F2F905A4}"/>
    <cellStyle name="Note 3 66 2 3 2" xfId="22764" xr:uid="{0025AEB6-537E-4257-849C-F698FC00D3F2}"/>
    <cellStyle name="Note 3 66 2 3 2 2" xfId="22765" xr:uid="{CF7EB434-F25B-4B94-826D-C7CDDD07B920}"/>
    <cellStyle name="Note 3 66 2 3 2_Volatility" xfId="22766" xr:uid="{B3C2323A-5252-49FC-9211-8A6477A0E327}"/>
    <cellStyle name="Note 3 66 2 3 3" xfId="22767" xr:uid="{4F8C35B9-9E5B-40BE-9211-4AA26B3E44FB}"/>
    <cellStyle name="Note 3 66 2 3_Volatility" xfId="22768" xr:uid="{8D1D822E-BE85-47DB-AED4-CFB2E9365634}"/>
    <cellStyle name="Note 3 66 2 4" xfId="22769" xr:uid="{7DBF410D-CCB1-4917-9423-FC48F61D4014}"/>
    <cellStyle name="Note 3 66 2 4 2" xfId="22770" xr:uid="{DE4E8AB2-D8AC-4D67-B430-2CC04511913A}"/>
    <cellStyle name="Note 3 66 2 4_Volatility" xfId="22771" xr:uid="{490C90D8-99EB-4757-AA12-F2BA3619917A}"/>
    <cellStyle name="Note 3 66 2 5" xfId="22772" xr:uid="{CEDB7866-9874-4DC5-806E-7C4D5567ABFF}"/>
    <cellStyle name="Note 3 66 2_Volatility" xfId="22773" xr:uid="{688AB985-965E-423D-A6B4-581D0AA7A7E7}"/>
    <cellStyle name="Note 3 66 3" xfId="22774" xr:uid="{7283AEDD-D95C-4B51-9D23-1A9CB612D16E}"/>
    <cellStyle name="Note 3 66 3 2" xfId="22775" xr:uid="{630940A2-0D02-4726-A00C-A09B9C8A4226}"/>
    <cellStyle name="Note 3 66 3 2 2" xfId="22776" xr:uid="{DBD2DA11-DA30-479A-A865-C9F7E9BCCE3B}"/>
    <cellStyle name="Note 3 66 3 2_Volatility" xfId="22777" xr:uid="{DE2F2BC0-5527-4689-B5F8-37E08CD5D0D2}"/>
    <cellStyle name="Note 3 66 3 3" xfId="22778" xr:uid="{5E3C1B28-77F0-40B4-843B-E9C163669F69}"/>
    <cellStyle name="Note 3 66 3_Volatility" xfId="22779" xr:uid="{4EFB2C81-1A5F-4808-97F0-D7A5613B5068}"/>
    <cellStyle name="Note 3 66 4" xfId="22780" xr:uid="{FF3C6AB2-D414-48CB-9370-8C421F372EFA}"/>
    <cellStyle name="Note 3 66 4 2" xfId="22781" xr:uid="{4DEC60EF-2B50-40D0-8AD2-5B435C288374}"/>
    <cellStyle name="Note 3 66 4_Volatility" xfId="22782" xr:uid="{CE34D74B-74C2-47BE-A5AB-B9DED9758A8E}"/>
    <cellStyle name="Note 3 66 5" xfId="22783" xr:uid="{722B0BBF-BE58-45ED-A562-4550D461261F}"/>
    <cellStyle name="Note 3 66_Volatility" xfId="22784" xr:uid="{6434D76A-D975-4284-AFBB-4FD8F54D46E5}"/>
    <cellStyle name="Note 3 67" xfId="22785" xr:uid="{88735D2D-2264-45AA-8F98-454456ED7321}"/>
    <cellStyle name="Note 3 67 2" xfId="22786" xr:uid="{FB787365-4412-4F9F-B87D-B947DC56671A}"/>
    <cellStyle name="Note 3 67 2 2" xfId="22787" xr:uid="{C825D992-3853-423F-A980-565C147EF6A8}"/>
    <cellStyle name="Note 3 67 2 2 2" xfId="22788" xr:uid="{6E7AD7E6-77ED-4B00-AC84-AAC9753F0309}"/>
    <cellStyle name="Note 3 67 2 2 2 2" xfId="22789" xr:uid="{7BCC3AFA-8D0E-4B8A-B90C-CC319BAA0D75}"/>
    <cellStyle name="Note 3 67 2 2 2_Volatility" xfId="22790" xr:uid="{ECDEDB88-6E81-46E0-90AC-89430B9F1CE5}"/>
    <cellStyle name="Note 3 67 2 2 3" xfId="22791" xr:uid="{3B5C71C3-A32B-4D2A-90FA-3203B1FA3EFD}"/>
    <cellStyle name="Note 3 67 2 2_Volatility" xfId="22792" xr:uid="{B734AF9B-2D70-4BE9-9F92-C184B6999420}"/>
    <cellStyle name="Note 3 67 2 3" xfId="22793" xr:uid="{1004E79B-CF4B-45BC-B0F7-9B27123CB0BB}"/>
    <cellStyle name="Note 3 67 2 3 2" xfId="22794" xr:uid="{8D461CC4-656F-4BF7-8205-915C950DFE73}"/>
    <cellStyle name="Note 3 67 2 3 2 2" xfId="22795" xr:uid="{7877200F-253B-49BB-BA58-D715B6CF4DE2}"/>
    <cellStyle name="Note 3 67 2 3 2_Volatility" xfId="22796" xr:uid="{5E1067DF-8B89-4BF7-9633-A75B65D1B736}"/>
    <cellStyle name="Note 3 67 2 3 3" xfId="22797" xr:uid="{014EF075-C024-4CC5-99A3-55911F1458BC}"/>
    <cellStyle name="Note 3 67 2 3_Volatility" xfId="22798" xr:uid="{63FDE343-92B5-4337-8FDD-6FFB7FCC33B9}"/>
    <cellStyle name="Note 3 67 2 4" xfId="22799" xr:uid="{2B9EA5A1-2E66-4806-A406-83A72895F5F9}"/>
    <cellStyle name="Note 3 67 2 4 2" xfId="22800" xr:uid="{7B77CBC1-23A3-490F-807E-5F34BF37EF52}"/>
    <cellStyle name="Note 3 67 2 4_Volatility" xfId="22801" xr:uid="{1A0B66A3-ABE3-4F4C-97FB-BABB3DE30B2D}"/>
    <cellStyle name="Note 3 67 2 5" xfId="22802" xr:uid="{9DC42929-A710-42B6-9EFF-132A4804D169}"/>
    <cellStyle name="Note 3 67 2_Volatility" xfId="22803" xr:uid="{0BCB2F6B-7BE4-41B1-9500-DFC33B6D70F2}"/>
    <cellStyle name="Note 3 67 3" xfId="22804" xr:uid="{31849E7E-788D-4D58-90AC-CDFF8CA0E465}"/>
    <cellStyle name="Note 3 67 3 2" xfId="22805" xr:uid="{18B95C92-139E-49B1-9F15-52F5FD2BE3A6}"/>
    <cellStyle name="Note 3 67 3 2 2" xfId="22806" xr:uid="{F088012B-E50A-40DB-9B15-998892677DC6}"/>
    <cellStyle name="Note 3 67 3 2_Volatility" xfId="22807" xr:uid="{87325F06-E7A6-4531-A98D-31C2EDDF65A2}"/>
    <cellStyle name="Note 3 67 3 3" xfId="22808" xr:uid="{A1E50391-F0B9-451F-8B0E-E7F6F552F7DE}"/>
    <cellStyle name="Note 3 67 3_Volatility" xfId="22809" xr:uid="{6CCDCC88-88DA-46D2-A49A-8728477983C7}"/>
    <cellStyle name="Note 3 67 4" xfId="22810" xr:uid="{1DF95A29-D6B1-408E-A731-305343D88EB0}"/>
    <cellStyle name="Note 3 67 4 2" xfId="22811" xr:uid="{3BA3D219-40FE-49DF-A9EB-FFBDCD34F524}"/>
    <cellStyle name="Note 3 67 4_Volatility" xfId="22812" xr:uid="{28049B9E-0D4C-42E4-9336-2F9738F0E9B7}"/>
    <cellStyle name="Note 3 67 5" xfId="22813" xr:uid="{1524778B-81A7-4D42-8EEC-82A3185DCDB8}"/>
    <cellStyle name="Note 3 67_Volatility" xfId="22814" xr:uid="{BCC7C1C8-599B-48F5-B04A-092F66B32CCC}"/>
    <cellStyle name="Note 3 68" xfId="22815" xr:uid="{80623623-A616-4E79-8D42-666DCEC01DFA}"/>
    <cellStyle name="Note 3 68 2" xfId="22816" xr:uid="{6F8703D8-E09C-4F2E-A3DB-4D5DB95C7976}"/>
    <cellStyle name="Note 3 68 2 2" xfId="22817" xr:uid="{B87F5CCB-5842-4AC9-ADE9-C9CF63802FD2}"/>
    <cellStyle name="Note 3 68 2 2 2" xfId="22818" xr:uid="{6D7F6EAA-4D3F-4526-B091-9CF360465BDA}"/>
    <cellStyle name="Note 3 68 2 2 2 2" xfId="22819" xr:uid="{927899F0-BDF0-4E01-BDB1-84B7C7CDDEB2}"/>
    <cellStyle name="Note 3 68 2 2 2_Volatility" xfId="22820" xr:uid="{B7FE25AD-3DF3-4C7C-BC60-DF094920BA73}"/>
    <cellStyle name="Note 3 68 2 2 3" xfId="22821" xr:uid="{67243A02-8091-49FF-91FB-4F523FAB5143}"/>
    <cellStyle name="Note 3 68 2 2_Volatility" xfId="22822" xr:uid="{2329F155-D787-4101-A5D6-7A33CAC8296F}"/>
    <cellStyle name="Note 3 68 2 3" xfId="22823" xr:uid="{FBDCB455-D87C-4573-82B9-3302A94A3AC3}"/>
    <cellStyle name="Note 3 68 2 3 2" xfId="22824" xr:uid="{DA9C5C72-A3F8-4E15-BE36-03291499E6C6}"/>
    <cellStyle name="Note 3 68 2 3 2 2" xfId="22825" xr:uid="{54343BEA-042B-4E08-96E9-6E58305E1938}"/>
    <cellStyle name="Note 3 68 2 3 2_Volatility" xfId="22826" xr:uid="{79707FD5-07B5-4745-A42A-F1E2F2615207}"/>
    <cellStyle name="Note 3 68 2 3 3" xfId="22827" xr:uid="{A2689C45-4253-4F57-BDDB-D0AC32C56198}"/>
    <cellStyle name="Note 3 68 2 3_Volatility" xfId="22828" xr:uid="{E02A756E-88E5-40BA-B5F5-22D01C5BD92A}"/>
    <cellStyle name="Note 3 68 2 4" xfId="22829" xr:uid="{66766EA4-9F89-4D96-BAFF-7E735F1306B7}"/>
    <cellStyle name="Note 3 68 2 4 2" xfId="22830" xr:uid="{44488E15-407A-4C00-BCB3-375E8D57F7E5}"/>
    <cellStyle name="Note 3 68 2 4_Volatility" xfId="22831" xr:uid="{467A22B4-62C5-4F75-BE80-6CA6D0D8885D}"/>
    <cellStyle name="Note 3 68 2 5" xfId="22832" xr:uid="{07321E2C-B334-47F4-A246-94C869292C70}"/>
    <cellStyle name="Note 3 68 2_Volatility" xfId="22833" xr:uid="{BFFD9680-AD00-427C-A53A-AA6D845A2C00}"/>
    <cellStyle name="Note 3 68 3" xfId="22834" xr:uid="{115CB9B3-3BB1-4F35-A811-4029CCC0B5E3}"/>
    <cellStyle name="Note 3 68 3 2" xfId="22835" xr:uid="{D708E18B-FC44-4193-99C3-308509651D5E}"/>
    <cellStyle name="Note 3 68 3 2 2" xfId="22836" xr:uid="{53394054-258F-427F-8E5D-67BE76AC9859}"/>
    <cellStyle name="Note 3 68 3 2_Volatility" xfId="22837" xr:uid="{F4138107-2BC2-494D-B1BE-2377714AC7F2}"/>
    <cellStyle name="Note 3 68 3 3" xfId="22838" xr:uid="{3F279521-CE0C-4D72-AA77-29299BCA4398}"/>
    <cellStyle name="Note 3 68 3_Volatility" xfId="22839" xr:uid="{D66E3C5E-D4EB-4EA7-B86A-50F526BFB8D1}"/>
    <cellStyle name="Note 3 68 4" xfId="22840" xr:uid="{E2D007BF-033B-463C-9B8C-868904179A59}"/>
    <cellStyle name="Note 3 68 4 2" xfId="22841" xr:uid="{AE00F4E7-409D-4DE6-8DFC-63ACD76ED54D}"/>
    <cellStyle name="Note 3 68 4_Volatility" xfId="22842" xr:uid="{9E70AC7F-211A-48A7-BD3B-D370A5A14545}"/>
    <cellStyle name="Note 3 68 5" xfId="22843" xr:uid="{142B8E80-81E4-4514-9BB9-B3619C3B59D2}"/>
    <cellStyle name="Note 3 68_Volatility" xfId="22844" xr:uid="{976FDB51-4864-4AC9-87DF-8D8ED9413E27}"/>
    <cellStyle name="Note 3 69" xfId="22845" xr:uid="{E698A281-CFCC-4EE4-B912-832139E872A8}"/>
    <cellStyle name="Note 3 69 2" xfId="22846" xr:uid="{2F29D94F-19E4-49FF-9086-FADD27D841ED}"/>
    <cellStyle name="Note 3 69 2 2" xfId="22847" xr:uid="{37A8ABA4-9A57-4B9E-9684-BF67FCEC0C76}"/>
    <cellStyle name="Note 3 69 2 2 2" xfId="22848" xr:uid="{00EDD95F-FECC-4046-A4F1-AFD7780BD99B}"/>
    <cellStyle name="Note 3 69 2 2 2 2" xfId="22849" xr:uid="{D4CADE33-7C73-486C-86AE-C660617795A9}"/>
    <cellStyle name="Note 3 69 2 2 2_Volatility" xfId="22850" xr:uid="{677636DE-DFCF-4D09-8632-45315F6FAA38}"/>
    <cellStyle name="Note 3 69 2 2 3" xfId="22851" xr:uid="{948D114F-327D-4D0F-91FE-598E96AB7C1E}"/>
    <cellStyle name="Note 3 69 2 2_Volatility" xfId="22852" xr:uid="{FA0429CF-2728-4AC9-AFD9-3E9F4E6AC085}"/>
    <cellStyle name="Note 3 69 2 3" xfId="22853" xr:uid="{41FE2949-B24D-4E6B-8EB4-DEA9D035274C}"/>
    <cellStyle name="Note 3 69 2 3 2" xfId="22854" xr:uid="{6ACD2E0F-6DCA-484E-9FEA-DDC8B23084D6}"/>
    <cellStyle name="Note 3 69 2 3 2 2" xfId="22855" xr:uid="{CEEFB10A-CA98-4159-B878-C805EE51937E}"/>
    <cellStyle name="Note 3 69 2 3 2_Volatility" xfId="22856" xr:uid="{BBF208F1-0C1A-4060-931A-27E6D62D38B4}"/>
    <cellStyle name="Note 3 69 2 3 3" xfId="22857" xr:uid="{DC9FEB5B-55C2-4DA3-B608-D4E2B01E4B70}"/>
    <cellStyle name="Note 3 69 2 3_Volatility" xfId="22858" xr:uid="{38B6AB4B-F614-4294-AE58-729D42B3CAAB}"/>
    <cellStyle name="Note 3 69 2 4" xfId="22859" xr:uid="{3152F55B-A9FB-4575-AC46-4D5014781A07}"/>
    <cellStyle name="Note 3 69 2 4 2" xfId="22860" xr:uid="{BBA3B40F-5144-49FB-A68F-2CDCF4AA0A6A}"/>
    <cellStyle name="Note 3 69 2 4_Volatility" xfId="22861" xr:uid="{D62D75B2-B3E6-4FB5-BB59-260689DC63EF}"/>
    <cellStyle name="Note 3 69 2 5" xfId="22862" xr:uid="{85169A00-FFC7-49B3-B293-A33C5AA17388}"/>
    <cellStyle name="Note 3 69 2_Volatility" xfId="22863" xr:uid="{1A610CF0-7E4D-4057-BC49-44639F039901}"/>
    <cellStyle name="Note 3 69 3" xfId="22864" xr:uid="{951EB671-2885-4B53-8901-3CD98A0CB919}"/>
    <cellStyle name="Note 3 69 3 2" xfId="22865" xr:uid="{8444D3B1-AEAC-42DB-974D-1E7827DAE8FD}"/>
    <cellStyle name="Note 3 69 3 2 2" xfId="22866" xr:uid="{F89064B6-CBC0-4905-A21B-E4DFEB0D0247}"/>
    <cellStyle name="Note 3 69 3 2_Volatility" xfId="22867" xr:uid="{9E4254DA-145A-4705-8E7C-B205D0E1415D}"/>
    <cellStyle name="Note 3 69 3 3" xfId="22868" xr:uid="{2ECB3944-5528-491B-9D8E-F7D5FB2E1D63}"/>
    <cellStyle name="Note 3 69 3_Volatility" xfId="22869" xr:uid="{73FF1838-9B15-4F63-94F6-08372964DDBA}"/>
    <cellStyle name="Note 3 69 4" xfId="22870" xr:uid="{5217EF9C-D083-48CB-8E7C-E31482394D55}"/>
    <cellStyle name="Note 3 69 4 2" xfId="22871" xr:uid="{965ADCDC-C5EC-4A9E-AA05-195EE006E4CE}"/>
    <cellStyle name="Note 3 69 4_Volatility" xfId="22872" xr:uid="{84F4A5DF-45EB-42E5-80C1-B4DA6D863A38}"/>
    <cellStyle name="Note 3 69 5" xfId="22873" xr:uid="{FFC91736-D925-41A3-96CA-A642D2EC91D3}"/>
    <cellStyle name="Note 3 69_Volatility" xfId="22874" xr:uid="{D0EDFE1C-8909-478E-8509-5AAD576373B3}"/>
    <cellStyle name="Note 3 7" xfId="22875" xr:uid="{ACE15D13-17DC-4312-9FB5-424A031C900B}"/>
    <cellStyle name="Note 3 7 2" xfId="22876" xr:uid="{5A5163DB-32DA-4225-AFA2-B5D1F8E13FBC}"/>
    <cellStyle name="Note 3 7_Volatility" xfId="22877" xr:uid="{FAE6667A-5A80-4D61-BF21-1E9E3C08A483}"/>
    <cellStyle name="Note 3 70" xfId="22878" xr:uid="{613E87FB-E1E0-421F-98EF-E97C03DAB66A}"/>
    <cellStyle name="Note 3 70 2" xfId="22879" xr:uid="{E48AB630-72D0-44AA-A22D-260D6A4533C8}"/>
    <cellStyle name="Note 3 70 2 2" xfId="22880" xr:uid="{2A76D9D6-44CC-4524-8693-E9DDEBAFE124}"/>
    <cellStyle name="Note 3 70 2 2 2" xfId="22881" xr:uid="{A7DC55BF-FFB2-4F37-BA73-284BD9A1E114}"/>
    <cellStyle name="Note 3 70 2 2 2 2" xfId="22882" xr:uid="{CBCEE63E-CB2A-484D-BD0C-3067EEDF33DA}"/>
    <cellStyle name="Note 3 70 2 2 2_Volatility" xfId="22883" xr:uid="{6944D0AE-92B6-4BE3-B972-79E98D53DDBC}"/>
    <cellStyle name="Note 3 70 2 2 3" xfId="22884" xr:uid="{A72AEC75-8345-4DB4-94B4-30B51EE57572}"/>
    <cellStyle name="Note 3 70 2 2_Volatility" xfId="22885" xr:uid="{065BC948-192D-4AF0-B7F3-0E8739167604}"/>
    <cellStyle name="Note 3 70 2 3" xfId="22886" xr:uid="{93C4D651-8BFE-4CDA-8B05-965CF3E3C551}"/>
    <cellStyle name="Note 3 70 2 3 2" xfId="22887" xr:uid="{F8DE1083-D852-4716-A6AA-1FE1DC026174}"/>
    <cellStyle name="Note 3 70 2 3 2 2" xfId="22888" xr:uid="{64BCD951-2FC5-488A-AA9F-6774497B7A87}"/>
    <cellStyle name="Note 3 70 2 3 2_Volatility" xfId="22889" xr:uid="{544F485B-EF75-4E8D-89B1-009408E86B4E}"/>
    <cellStyle name="Note 3 70 2 3 3" xfId="22890" xr:uid="{C92635E2-1A5A-467E-9CB5-6EAEA9EEC718}"/>
    <cellStyle name="Note 3 70 2 3_Volatility" xfId="22891" xr:uid="{79AD370E-A2CD-4F7B-A425-7758C277A84A}"/>
    <cellStyle name="Note 3 70 2 4" xfId="22892" xr:uid="{B63AA9CA-FFB8-46E1-A110-69B2AF6EFE15}"/>
    <cellStyle name="Note 3 70 2 4 2" xfId="22893" xr:uid="{C1123613-21DE-4825-8523-17AA1106200E}"/>
    <cellStyle name="Note 3 70 2 4_Volatility" xfId="22894" xr:uid="{08745B28-52CD-44C2-B14C-FF2B8496A0A9}"/>
    <cellStyle name="Note 3 70 2 5" xfId="22895" xr:uid="{A2F4CF6B-E847-4EF9-8F40-A49024DED421}"/>
    <cellStyle name="Note 3 70 2_Volatility" xfId="22896" xr:uid="{6C17797C-C8BA-491A-83BB-4F0292A897AF}"/>
    <cellStyle name="Note 3 70 3" xfId="22897" xr:uid="{371B732D-FB6C-4C41-A64D-19E812DF2854}"/>
    <cellStyle name="Note 3 70 3 2" xfId="22898" xr:uid="{2EB3FD13-BF3E-4D1A-8F8D-FD2596C55E96}"/>
    <cellStyle name="Note 3 70 3 2 2" xfId="22899" xr:uid="{C48AF454-C02C-45E3-9E4E-B0363BB2B9EA}"/>
    <cellStyle name="Note 3 70 3 2_Volatility" xfId="22900" xr:uid="{3224F125-0767-458D-95B4-A966B1A6DB32}"/>
    <cellStyle name="Note 3 70 3 3" xfId="22901" xr:uid="{74A2A1E8-9CDD-41C2-9CF4-35F4CFA76877}"/>
    <cellStyle name="Note 3 70 3_Volatility" xfId="22902" xr:uid="{F629F2F9-8211-401F-A2EF-611DF60E3456}"/>
    <cellStyle name="Note 3 70 4" xfId="22903" xr:uid="{1408F553-A5F9-4605-8396-B168F8926900}"/>
    <cellStyle name="Note 3 70 4 2" xfId="22904" xr:uid="{03FED19D-8A7B-4694-BC16-4B655A17DB41}"/>
    <cellStyle name="Note 3 70 4_Volatility" xfId="22905" xr:uid="{B14388B2-0C4B-4B09-8BD5-F100AAC2F841}"/>
    <cellStyle name="Note 3 70 5" xfId="22906" xr:uid="{4558B1D0-8D13-4E07-9A1B-2D74901D3258}"/>
    <cellStyle name="Note 3 70_Volatility" xfId="22907" xr:uid="{8F16ED76-0BB0-4F81-8C95-05F2CDB8421F}"/>
    <cellStyle name="Note 3 71" xfId="22908" xr:uid="{E844997F-25DD-46DD-AE1A-2ACA5F39A983}"/>
    <cellStyle name="Note 3 71 2" xfId="22909" xr:uid="{E544D215-3B43-4525-A79B-5FBE8FE847EA}"/>
    <cellStyle name="Note 3 71 2 2" xfId="22910" xr:uid="{713079EC-4EA3-45F5-9B6A-C0201BE39791}"/>
    <cellStyle name="Note 3 71 2 2 2" xfId="22911" xr:uid="{7E8422C5-64ED-4BA9-91B3-51399A7970BD}"/>
    <cellStyle name="Note 3 71 2 2 2 2" xfId="22912" xr:uid="{571A53F9-34A1-488F-9CA6-F3BF25BBC9AC}"/>
    <cellStyle name="Note 3 71 2 2 2_Volatility" xfId="22913" xr:uid="{6374E04F-E9F6-46F7-BDC0-6F429057FA0B}"/>
    <cellStyle name="Note 3 71 2 2 3" xfId="22914" xr:uid="{277F649A-E441-4476-9C51-2D6004CA446C}"/>
    <cellStyle name="Note 3 71 2 2_Volatility" xfId="22915" xr:uid="{4383EA8A-71D1-46D5-837C-84D91679F493}"/>
    <cellStyle name="Note 3 71 2 3" xfId="22916" xr:uid="{EFD1DA2E-57A7-4582-97AF-05F07B52D3A2}"/>
    <cellStyle name="Note 3 71 2 3 2" xfId="22917" xr:uid="{CDAC7E91-4BB3-40DE-B9B8-415E25B59EB5}"/>
    <cellStyle name="Note 3 71 2 3 2 2" xfId="22918" xr:uid="{9A57798D-DE4C-4D5D-813D-76BF53273C9C}"/>
    <cellStyle name="Note 3 71 2 3 2_Volatility" xfId="22919" xr:uid="{9B028ED8-CF92-405F-B3E7-B93E07978270}"/>
    <cellStyle name="Note 3 71 2 3 3" xfId="22920" xr:uid="{173D4437-CD21-468A-8873-2FC02EA4CCE4}"/>
    <cellStyle name="Note 3 71 2 3_Volatility" xfId="22921" xr:uid="{86C0B2C4-BEC4-4C26-AA0F-4BEAFC01E056}"/>
    <cellStyle name="Note 3 71 2 4" xfId="22922" xr:uid="{A01B463E-EB0B-499F-8FC0-A32A44D3B6BE}"/>
    <cellStyle name="Note 3 71 2 4 2" xfId="22923" xr:uid="{CA6F30F5-8FFD-40A3-A8CA-E72D6D85333C}"/>
    <cellStyle name="Note 3 71 2 4_Volatility" xfId="22924" xr:uid="{9B0DCC68-2AD1-455B-98FE-BA67444B99FE}"/>
    <cellStyle name="Note 3 71 2 5" xfId="22925" xr:uid="{D3DC1A8F-44B2-40AD-925F-344FE0A09D51}"/>
    <cellStyle name="Note 3 71 2_Volatility" xfId="22926" xr:uid="{22FC267B-E069-4ACC-9BDF-6443FDBBFBBF}"/>
    <cellStyle name="Note 3 71 3" xfId="22927" xr:uid="{7B6F1AA8-575D-4245-893F-956A8334BA3C}"/>
    <cellStyle name="Note 3 71 3 2" xfId="22928" xr:uid="{461160DC-7CE8-40F8-A584-5173332C478D}"/>
    <cellStyle name="Note 3 71 3 2 2" xfId="22929" xr:uid="{C54D963A-AF33-4DD8-A3C8-99BCAEC648FF}"/>
    <cellStyle name="Note 3 71 3 2_Volatility" xfId="22930" xr:uid="{4F2D764D-7DE9-49F7-AC92-ABF24FD626B4}"/>
    <cellStyle name="Note 3 71 3 3" xfId="22931" xr:uid="{915C805F-C944-4754-907F-38FF7CCE1017}"/>
    <cellStyle name="Note 3 71 3_Volatility" xfId="22932" xr:uid="{2AA4325D-9C2E-496C-8240-F8A402A586A1}"/>
    <cellStyle name="Note 3 71 4" xfId="22933" xr:uid="{F81E7260-B545-454E-8150-EFED3EB4E6DF}"/>
    <cellStyle name="Note 3 71 4 2" xfId="22934" xr:uid="{6FEB5F2A-950F-4A53-B6AD-C032D013EAA8}"/>
    <cellStyle name="Note 3 71 4_Volatility" xfId="22935" xr:uid="{B43F5C3F-F191-4424-89AB-19E142AB07ED}"/>
    <cellStyle name="Note 3 71 5" xfId="22936" xr:uid="{CC046DEF-02BB-4E49-971A-2C427ECF33D4}"/>
    <cellStyle name="Note 3 71_Volatility" xfId="22937" xr:uid="{B390C1B6-2064-4AEE-A2F7-F452C4DE12BC}"/>
    <cellStyle name="Note 3 72" xfId="22938" xr:uid="{3BE28C89-E1EA-4DAD-BD82-069839B423FB}"/>
    <cellStyle name="Note 3 72 2" xfId="22939" xr:uid="{5DBB1992-D139-4CBA-89AC-25962C2973FE}"/>
    <cellStyle name="Note 3 72 2 2" xfId="22940" xr:uid="{C0DF51E4-6D95-434A-8476-BA778D9A3B6E}"/>
    <cellStyle name="Note 3 72 2 2 2" xfId="22941" xr:uid="{29B3C6AD-A0C1-4BAA-8055-B91488CDA0A5}"/>
    <cellStyle name="Note 3 72 2 2 2 2" xfId="22942" xr:uid="{AF9AAE29-D1A9-4F32-984F-A17E74B6CA0A}"/>
    <cellStyle name="Note 3 72 2 2 2_Volatility" xfId="22943" xr:uid="{E27F8737-C6AB-416E-853A-3F3C717FB971}"/>
    <cellStyle name="Note 3 72 2 2 3" xfId="22944" xr:uid="{3586843E-775D-4E07-A4B0-513A7E1F1B64}"/>
    <cellStyle name="Note 3 72 2 2_Volatility" xfId="22945" xr:uid="{E663C88E-826B-4B48-ADB7-A7342BC0167D}"/>
    <cellStyle name="Note 3 72 2 3" xfId="22946" xr:uid="{57F42366-A3A6-4B82-90F2-A4616AC76DA7}"/>
    <cellStyle name="Note 3 72 2 3 2" xfId="22947" xr:uid="{8A4644AC-EC01-4492-BC25-63393585038E}"/>
    <cellStyle name="Note 3 72 2 3 2 2" xfId="22948" xr:uid="{59D086E0-73E2-4DF8-B6C7-D567414D65E2}"/>
    <cellStyle name="Note 3 72 2 3 2_Volatility" xfId="22949" xr:uid="{33B41424-B5A2-4E66-9DE3-AB19E02BB885}"/>
    <cellStyle name="Note 3 72 2 3 3" xfId="22950" xr:uid="{FE444911-7A28-4A02-8F55-A378746F5413}"/>
    <cellStyle name="Note 3 72 2 3_Volatility" xfId="22951" xr:uid="{135F3D12-3CD6-4A58-82B7-91087650A880}"/>
    <cellStyle name="Note 3 72 2 4" xfId="22952" xr:uid="{39E16D2C-CCE8-4595-8317-F22A3BB836A0}"/>
    <cellStyle name="Note 3 72 2 4 2" xfId="22953" xr:uid="{EFC6CFA3-0199-4AA4-9EBB-05B4C427BCD6}"/>
    <cellStyle name="Note 3 72 2 4_Volatility" xfId="22954" xr:uid="{84A4B91D-BF10-40E7-B99E-CCA710B15600}"/>
    <cellStyle name="Note 3 72 2 5" xfId="22955" xr:uid="{6EBF08DE-11BF-4613-805F-D50947388187}"/>
    <cellStyle name="Note 3 72 2_Volatility" xfId="22956" xr:uid="{B2240716-34C9-4004-AC2C-5D838B4A44C1}"/>
    <cellStyle name="Note 3 72 3" xfId="22957" xr:uid="{D48E76A6-6B18-4041-A058-CDD24CFD684C}"/>
    <cellStyle name="Note 3 72 3 2" xfId="22958" xr:uid="{857EC814-C128-40F3-A69E-60D0B6F687F8}"/>
    <cellStyle name="Note 3 72 3 2 2" xfId="22959" xr:uid="{CC6D9900-2907-4920-B941-A47D0680C254}"/>
    <cellStyle name="Note 3 72 3 2_Volatility" xfId="22960" xr:uid="{6841B602-A203-4ED0-A043-BA5549DAB25F}"/>
    <cellStyle name="Note 3 72 3 3" xfId="22961" xr:uid="{4C5835CE-413C-4446-9E2C-AE91E706288B}"/>
    <cellStyle name="Note 3 72 3_Volatility" xfId="22962" xr:uid="{DA913BA7-A18A-4EBA-9571-6395C95C61E0}"/>
    <cellStyle name="Note 3 72 4" xfId="22963" xr:uid="{B297D82D-63A9-42C7-925A-1150B68282C5}"/>
    <cellStyle name="Note 3 72 4 2" xfId="22964" xr:uid="{BD20192D-32B7-42AF-9C6B-0AABD434DE5A}"/>
    <cellStyle name="Note 3 72 4_Volatility" xfId="22965" xr:uid="{CFF77D21-69D7-4FE2-B583-91508DA6E3F2}"/>
    <cellStyle name="Note 3 72 5" xfId="22966" xr:uid="{3390A2B6-73FB-4F02-B313-37B60592722E}"/>
    <cellStyle name="Note 3 72_Volatility" xfId="22967" xr:uid="{ED384265-159A-4E0C-AEE4-13D2AFEEFFFD}"/>
    <cellStyle name="Note 3 73" xfId="22968" xr:uid="{E09BD0E3-6A8B-46EF-A4A8-13ADA4C35497}"/>
    <cellStyle name="Note 3 74" xfId="22969" xr:uid="{334EDFB6-3E42-4315-9225-3CD996A20B30}"/>
    <cellStyle name="Note 3 75" xfId="22970" xr:uid="{078792C4-C51D-41F9-9DD5-F97D864406F4}"/>
    <cellStyle name="Note 3 76" xfId="22971" xr:uid="{1B5816D6-F559-4B87-A8E0-BEA53F4EF917}"/>
    <cellStyle name="Note 3 77" xfId="22972" xr:uid="{56DB770A-3679-4E87-9150-E924B364D108}"/>
    <cellStyle name="Note 3 77 2" xfId="22973" xr:uid="{0C9F40E8-ED5C-42CF-9B1D-19B67C97BAF4}"/>
    <cellStyle name="Note 3 78" xfId="22974" xr:uid="{618978A2-24D5-44AF-B030-892FFBD1B5CD}"/>
    <cellStyle name="Note 3 78 2" xfId="22975" xr:uid="{1B0BABA9-CEF9-4F86-B896-67C96025BF0A}"/>
    <cellStyle name="Note 3 79" xfId="22976" xr:uid="{60BCC5C8-0B0B-43F4-9564-B3AC6474E1C1}"/>
    <cellStyle name="Note 3 79 2" xfId="22977" xr:uid="{18749B0B-7ABF-4DE7-B001-B6600991F8DF}"/>
    <cellStyle name="Note 3 8" xfId="22978" xr:uid="{80C3BF2E-F2D7-458B-A18E-6FF527629E65}"/>
    <cellStyle name="Note 3 8 2" xfId="22979" xr:uid="{85704D13-7E67-4D9D-8CA4-A6705F1376DD}"/>
    <cellStyle name="Note 3 8_Volatility" xfId="22980" xr:uid="{0179C701-99ED-47B0-B2D2-17208366765E}"/>
    <cellStyle name="Note 3 80" xfId="22981" xr:uid="{9B5960B0-8298-4544-B832-1DB986A8923A}"/>
    <cellStyle name="Note 3 80 2" xfId="22982" xr:uid="{B5B2E1A0-2A8A-44BA-BD7D-77B7C30E4292}"/>
    <cellStyle name="Note 3 81" xfId="22983" xr:uid="{679C0D66-1B1E-43B5-AE33-3557EE0963FB}"/>
    <cellStyle name="Note 3 81 2" xfId="22984" xr:uid="{27FF42D1-47B0-497C-A0E9-BD3BCB6811A4}"/>
    <cellStyle name="Note 3 81 2 2" xfId="22985" xr:uid="{A94D8042-FA50-4691-AE0E-721867B61370}"/>
    <cellStyle name="Note 3 81 2 2 2" xfId="22986" xr:uid="{F065D934-1DB6-4912-B005-09D20116166D}"/>
    <cellStyle name="Note 3 81 2 2_Volatility" xfId="22987" xr:uid="{593EE935-276D-46E5-A3D0-D434F0E05EF6}"/>
    <cellStyle name="Note 3 81 2 3" xfId="22988" xr:uid="{32E87B72-5E8B-474F-B74B-124119DB37AD}"/>
    <cellStyle name="Note 3 81 2_Volatility" xfId="22989" xr:uid="{F4E81BA4-7352-4D41-B800-922A034D630A}"/>
    <cellStyle name="Note 3 81 3" xfId="22990" xr:uid="{32B79CE2-273A-4024-95F4-6B0D4874BE90}"/>
    <cellStyle name="Note 3 81 3 2" xfId="22991" xr:uid="{C3EBD91F-BB14-46B5-8D34-2B3BAE9AC6D0}"/>
    <cellStyle name="Note 3 81 3 2 2" xfId="22992" xr:uid="{07DA60BB-A0CD-455F-AEF9-042A05164EC7}"/>
    <cellStyle name="Note 3 81 3 2_Volatility" xfId="22993" xr:uid="{75C2CAEF-4444-4467-A255-82BCE799D1C8}"/>
    <cellStyle name="Note 3 81 3 3" xfId="22994" xr:uid="{96A329E2-3ADB-44A1-A574-0BC73894BEFC}"/>
    <cellStyle name="Note 3 81 3_Volatility" xfId="22995" xr:uid="{639756F2-415A-43DF-AF04-0E585BD25D05}"/>
    <cellStyle name="Note 3 81 4" xfId="22996" xr:uid="{6190667F-AF90-4308-95DD-A99FCE5A4D7C}"/>
    <cellStyle name="Note 3 81 4 2" xfId="22997" xr:uid="{79E92F4F-F22D-40D8-A818-6B2D149CFF27}"/>
    <cellStyle name="Note 3 81 4_Volatility" xfId="22998" xr:uid="{D3A96686-B9DC-44C6-8E1F-59346253682A}"/>
    <cellStyle name="Note 3 81 5" xfId="22999" xr:uid="{419C4FA5-CE0C-4EBE-A5A2-D020B73735D9}"/>
    <cellStyle name="Note 3 81_Volatility" xfId="23000" xr:uid="{BA62E045-3807-433D-98E2-C842946459C5}"/>
    <cellStyle name="Note 3 82" xfId="23001" xr:uid="{ABF272DC-17B6-4FCB-AC6C-0EDAF7054E98}"/>
    <cellStyle name="Note 3 82 2" xfId="23002" xr:uid="{2DED0A47-591C-4D93-AEF7-24D2C5AD1A2D}"/>
    <cellStyle name="Note 3 83" xfId="23003" xr:uid="{FB6F5542-CF4A-499F-B8C9-2C67EDDA99A8}"/>
    <cellStyle name="Note 3 83 2" xfId="23004" xr:uid="{5D4CB76B-F323-42AC-8032-2A296ABDE8A2}"/>
    <cellStyle name="Note 3 84" xfId="23005" xr:uid="{AF1C9FDE-589A-4F22-A35D-AA3D1D34FBC9}"/>
    <cellStyle name="Note 3 84 2" xfId="23006" xr:uid="{F41F71E3-9BA6-4407-98E8-39D657A8A2B9}"/>
    <cellStyle name="Note 3 85" xfId="23007" xr:uid="{2B99D7E6-C601-4741-AF3D-2DE21BC0FF04}"/>
    <cellStyle name="Note 3 85 2" xfId="23008" xr:uid="{E28C80F8-D1D0-4C27-ABE4-FD02675151F9}"/>
    <cellStyle name="Note 3 86" xfId="23009" xr:uid="{8F725FD7-D5BF-4C2F-89E6-0A1ED00146C3}"/>
    <cellStyle name="Note 3 86 2" xfId="23010" xr:uid="{65A8121D-069B-4E0E-99DE-477053E55F36}"/>
    <cellStyle name="Note 3 86 2 2" xfId="23011" xr:uid="{932E6AA4-C7AB-41D5-9DAB-C893C59D9F3E}"/>
    <cellStyle name="Note 3 86 2_Volatility" xfId="23012" xr:uid="{5743AD16-A17F-4B66-8C13-CEDE232BF622}"/>
    <cellStyle name="Note 3 86 3" xfId="23013" xr:uid="{2188D524-93BA-4ACB-99FB-684D79BB77F8}"/>
    <cellStyle name="Note 3 86_Volatility" xfId="23014" xr:uid="{F3BC6A66-8D34-4B19-A696-DAE0C575B4DB}"/>
    <cellStyle name="Note 3 87" xfId="23015" xr:uid="{92033B66-9250-4247-B9BA-86CD224FB97E}"/>
    <cellStyle name="Note 3 87 2" xfId="23016" xr:uid="{B0DDF56F-0050-43A8-A561-9029D54CE2B5}"/>
    <cellStyle name="Note 3 87_Volatility" xfId="23017" xr:uid="{763AB7DE-B234-40F2-A03D-68F35CD3D8EA}"/>
    <cellStyle name="Note 3 88" xfId="23018" xr:uid="{FB73E884-4B5A-45EB-90A9-075AA8428BF4}"/>
    <cellStyle name="Note 3 9" xfId="23019" xr:uid="{4832295D-59FA-4FF9-9878-733386B0A474}"/>
    <cellStyle name="Note 3 9 2" xfId="23020" xr:uid="{4210EBF8-93FE-4074-96AE-A3C7E7DA2711}"/>
    <cellStyle name="Note 3 9 2 2" xfId="23021" xr:uid="{94C705A4-344C-4C1C-A921-28D1B7883C46}"/>
    <cellStyle name="Note 3 9 2 2 2" xfId="23022" xr:uid="{2282D050-5416-45F8-A438-05E9587228D0}"/>
    <cellStyle name="Note 3 9 2 2 2 2" xfId="23023" xr:uid="{A9CDDCD5-B3DB-43D0-9CB9-746C8B1CBAD5}"/>
    <cellStyle name="Note 3 9 2 2 2_Volatility" xfId="23024" xr:uid="{ED12CED6-FE69-47F5-80CF-FD9C1978C242}"/>
    <cellStyle name="Note 3 9 2 2 3" xfId="23025" xr:uid="{BA079CA8-F7DA-4AB7-A0C0-7804F8066A7D}"/>
    <cellStyle name="Note 3 9 2 2_Volatility" xfId="23026" xr:uid="{A79DAF87-4BF4-40E4-8D0A-09CE561D5A08}"/>
    <cellStyle name="Note 3 9 2 3" xfId="23027" xr:uid="{8A7A88EB-5265-4A4E-90D4-5E76F9419A69}"/>
    <cellStyle name="Note 3 9 2 3 2" xfId="23028" xr:uid="{E185BB8A-6273-4A20-A49E-ED2A88378210}"/>
    <cellStyle name="Note 3 9 2 3 2 2" xfId="23029" xr:uid="{31255FA7-9FB2-4EFA-A97D-651F551ADC3C}"/>
    <cellStyle name="Note 3 9 2 3 2_Volatility" xfId="23030" xr:uid="{8F0A3C85-C935-4B4D-8607-1DC881F70DC8}"/>
    <cellStyle name="Note 3 9 2 3 3" xfId="23031" xr:uid="{419BCB1F-461D-4AA0-961E-FFE80A07EF2C}"/>
    <cellStyle name="Note 3 9 2 3_Volatility" xfId="23032" xr:uid="{CBCEDFB6-A8F0-48EB-8BF1-911084D0837E}"/>
    <cellStyle name="Note 3 9 2 4" xfId="23033" xr:uid="{14B33B32-3C3E-43EC-B290-8F9715B9E1C7}"/>
    <cellStyle name="Note 3 9 2 4 2" xfId="23034" xr:uid="{F8484D7A-1E22-43BD-9A6A-4467D9E46A1C}"/>
    <cellStyle name="Note 3 9 2 4_Volatility" xfId="23035" xr:uid="{D4BBAF97-1569-4D0D-8559-1EA7FE634A8D}"/>
    <cellStyle name="Note 3 9 2 5" xfId="23036" xr:uid="{CF074FCE-F564-4D7B-B39F-EFB88C15753B}"/>
    <cellStyle name="Note 3 9 2_Volatility" xfId="23037" xr:uid="{6D2268AB-039B-441E-89F9-0D7B764EB2BC}"/>
    <cellStyle name="Note 3 9 3" xfId="23038" xr:uid="{076D83BB-A214-4219-A977-DB85838F37A1}"/>
    <cellStyle name="Note 3 9 3 2" xfId="23039" xr:uid="{4CEDFA3D-17E7-4FAD-AB2E-E43EAE631C80}"/>
    <cellStyle name="Note 3 9 3 2 2" xfId="23040" xr:uid="{69E9966D-B46A-405E-9F1F-947EF952179C}"/>
    <cellStyle name="Note 3 9 3 2_Volatility" xfId="23041" xr:uid="{4CBF7478-79EF-41E8-838E-02D503ED23FC}"/>
    <cellStyle name="Note 3 9 3 3" xfId="23042" xr:uid="{D200B1AB-EE9D-4FF5-BB03-DCC031A658F7}"/>
    <cellStyle name="Note 3 9 3_Volatility" xfId="23043" xr:uid="{86347A1A-1D9A-44DC-809C-E0FB9C7418F3}"/>
    <cellStyle name="Note 3 9 4" xfId="23044" xr:uid="{50BEAB66-4851-447B-A196-5CE32A7CF0C3}"/>
    <cellStyle name="Note 3 9 4 2" xfId="23045" xr:uid="{487384D7-6C3A-4158-9784-9F0DBBF26CFA}"/>
    <cellStyle name="Note 3 9 4_Volatility" xfId="23046" xr:uid="{878E324F-9FE9-4D87-A8C6-9E5AA5501B8A}"/>
    <cellStyle name="Note 3 9 5" xfId="23047" xr:uid="{C8FC2E01-0324-450B-92CC-66F17EABDB47}"/>
    <cellStyle name="Note 3 9_Volatility" xfId="23048" xr:uid="{75F678F6-A2B8-4ADF-920B-607CC80EC3CC}"/>
    <cellStyle name="Note 3_Summary_Gap_Balance_exNIB" xfId="23049" xr:uid="{E3E7C682-8EE5-43D7-8A6B-A67F1648C746}"/>
    <cellStyle name="Note 4" xfId="23050" xr:uid="{ABCFBE0E-8087-467B-AA41-D02D9C3BA27C}"/>
    <cellStyle name="Note 4 10" xfId="23051" xr:uid="{AD982C93-6462-4FE5-A4D7-FAE17D170C80}"/>
    <cellStyle name="Note 4 10 2" xfId="23052" xr:uid="{419E2BA4-53ED-43BE-AFA9-DE0F86402667}"/>
    <cellStyle name="Note 4 100" xfId="23053" xr:uid="{2378227B-8F2C-4820-8762-6AF434F75F33}"/>
    <cellStyle name="Note 4 100 2" xfId="23054" xr:uid="{B430B1A8-45DF-4C6C-BE34-EB400C60BCBA}"/>
    <cellStyle name="Note 4 101" xfId="23055" xr:uid="{36B18441-C6BB-445E-9880-493E8EDA23BD}"/>
    <cellStyle name="Note 4 101 2" xfId="23056" xr:uid="{A11FDDD1-31ED-4558-BB8C-E48D89C7CE32}"/>
    <cellStyle name="Note 4 102" xfId="23057" xr:uid="{34672037-7156-4AC5-A726-B33C748915FE}"/>
    <cellStyle name="Note 4 102 2" xfId="23058" xr:uid="{37DCEB74-74E0-4669-A94D-68D5FCDDB02D}"/>
    <cellStyle name="Note 4 103" xfId="23059" xr:uid="{FD30226F-DF35-4766-A468-1CC8F5453A39}"/>
    <cellStyle name="Note 4 103 2" xfId="23060" xr:uid="{2BA13847-DC1E-4FC8-879C-006DB7AB9D28}"/>
    <cellStyle name="Note 4 104" xfId="23061" xr:uid="{F542DBA8-5498-4D0C-AD7C-F28EAE5A5760}"/>
    <cellStyle name="Note 4 104 2" xfId="23062" xr:uid="{53A1A148-9353-4B46-AC92-9BDA52132AD0}"/>
    <cellStyle name="Note 4 105" xfId="23063" xr:uid="{BD95BA9B-1279-4DE8-932B-3CDF3CB1FEF1}"/>
    <cellStyle name="Note 4 105 2" xfId="23064" xr:uid="{D36736DC-3A43-4831-8459-B7514FEC3BE9}"/>
    <cellStyle name="Note 4 106" xfId="23065" xr:uid="{884DD707-CA74-4DFC-BEF2-0F8D5EA22952}"/>
    <cellStyle name="Note 4 106 2" xfId="23066" xr:uid="{8A63EB21-64DD-430A-8FC2-44EF1C520EA8}"/>
    <cellStyle name="Note 4 107" xfId="23067" xr:uid="{AC4459E3-2AA1-4742-9C18-D59CA5AEF3FE}"/>
    <cellStyle name="Note 4 107 2" xfId="23068" xr:uid="{983A8FCF-26CB-4367-8170-0F4849B5D617}"/>
    <cellStyle name="Note 4 108" xfId="23069" xr:uid="{E8D91250-18C6-4F50-984C-2CD8929C8623}"/>
    <cellStyle name="Note 4 108 2" xfId="23070" xr:uid="{A645E370-433A-4AA9-9A5E-CD3498E0A8B3}"/>
    <cellStyle name="Note 4 109" xfId="23071" xr:uid="{562AE8AB-A700-468A-813C-A981152BA655}"/>
    <cellStyle name="Note 4 109 2" xfId="23072" xr:uid="{1C2FD87F-3431-4B33-9C60-EB5C69E91961}"/>
    <cellStyle name="Note 4 11" xfId="23073" xr:uid="{12F60ACB-79BD-4492-80FD-E28CDF1D06EB}"/>
    <cellStyle name="Note 4 11 2" xfId="23074" xr:uid="{700210F5-74D2-4296-B483-D2138D907B66}"/>
    <cellStyle name="Note 4 110" xfId="23075" xr:uid="{525E292D-39A6-4E43-B1BF-2531726B6EA7}"/>
    <cellStyle name="Note 4 110 2" xfId="23076" xr:uid="{DEA24FAB-81B8-48D1-ABD4-03E7B97079C9}"/>
    <cellStyle name="Note 4 111" xfId="23077" xr:uid="{169C1A86-D2B8-4958-9148-925A0439B9ED}"/>
    <cellStyle name="Note 4 111 2" xfId="23078" xr:uid="{2A330221-BAE7-4E6E-ABE6-ACC39ADAB1A1}"/>
    <cellStyle name="Note 4 112" xfId="23079" xr:uid="{68975FBC-0C12-46B9-A852-8BBED309D140}"/>
    <cellStyle name="Note 4 112 2" xfId="23080" xr:uid="{AD76A950-ABC5-450F-BD11-7D5A9B6C0F16}"/>
    <cellStyle name="Note 4 113" xfId="23081" xr:uid="{51EF2A75-8EE9-40D2-ABAB-1ED0020E935E}"/>
    <cellStyle name="Note 4 113 2" xfId="23082" xr:uid="{EC9B343C-843D-47B6-AC28-E60FFC058F63}"/>
    <cellStyle name="Note 4 114" xfId="23083" xr:uid="{3D42B577-8655-4187-90FE-AB997D1542CF}"/>
    <cellStyle name="Note 4 114 2" xfId="23084" xr:uid="{8687016E-C4E4-4022-B25D-D8DA12394182}"/>
    <cellStyle name="Note 4 115" xfId="23085" xr:uid="{A783F281-4D3A-43C1-A68B-2C188A0E1C75}"/>
    <cellStyle name="Note 4 115 2" xfId="23086" xr:uid="{CF8F94B2-1DDE-417D-BB55-95B64249E564}"/>
    <cellStyle name="Note 4 116" xfId="23087" xr:uid="{EC1A07ED-C0D3-45D8-A4FC-BCA4D76428E3}"/>
    <cellStyle name="Note 4 116 2" xfId="23088" xr:uid="{F7D79950-6FD5-4B63-B16B-5675B4F7EE07}"/>
    <cellStyle name="Note 4 117" xfId="23089" xr:uid="{88535C27-1F93-4E54-928A-48C26FBCC1B4}"/>
    <cellStyle name="Note 4 117 2" xfId="23090" xr:uid="{34A13103-96AD-4BD2-A0D4-2F0FAE8B2F7F}"/>
    <cellStyle name="Note 4 118" xfId="23091" xr:uid="{048877F9-5F22-4A44-819D-9E4AFBE0FEF1}"/>
    <cellStyle name="Note 4 118 2" xfId="23092" xr:uid="{916A9FE4-97F0-4124-BE5D-4B0782C6199C}"/>
    <cellStyle name="Note 4 119" xfId="23093" xr:uid="{1379EF4C-D3E9-4ADC-A6EF-83E5E52EA3BA}"/>
    <cellStyle name="Note 4 119 2" xfId="23094" xr:uid="{1DE8DD37-9550-4E79-B85B-3A4DD77E18E1}"/>
    <cellStyle name="Note 4 12" xfId="23095" xr:uid="{3F7FDEBE-BE17-45DA-8DB9-51A88709F11B}"/>
    <cellStyle name="Note 4 12 2" xfId="23096" xr:uid="{AE6D96B4-CC6C-47D0-9F24-8B2930062BCD}"/>
    <cellStyle name="Note 4 120" xfId="23097" xr:uid="{BB76C034-ED68-4A3D-B8F7-00986AD8ECCD}"/>
    <cellStyle name="Note 4 120 2" xfId="23098" xr:uid="{CAFAB49C-0363-4EAD-9068-130F6541BEAE}"/>
    <cellStyle name="Note 4 121" xfId="23099" xr:uid="{18A25C08-BC9F-4E38-B555-142317689C3A}"/>
    <cellStyle name="Note 4 121 2" xfId="23100" xr:uid="{F7210CC5-0B21-43E3-ABF2-F08315C915E9}"/>
    <cellStyle name="Note 4 122" xfId="23101" xr:uid="{D746934A-D7BC-4C53-AD35-86149C7DAE2D}"/>
    <cellStyle name="Note 4 122 2" xfId="23102" xr:uid="{E9293D42-F862-42AC-8A83-DBD0F31D4E51}"/>
    <cellStyle name="Note 4 122_Volatility" xfId="23103" xr:uid="{7812D2A2-3643-432F-8DF0-D046C13E64DB}"/>
    <cellStyle name="Note 4 123" xfId="23104" xr:uid="{CFE5DCB5-6A81-4DFC-B487-65E2B4F0FA16}"/>
    <cellStyle name="Note 4 124" xfId="23105" xr:uid="{B2DEE4EB-C1FB-4BDD-A9F9-FF5F6E3DFEE0}"/>
    <cellStyle name="Note 4 125" xfId="23106" xr:uid="{15D9C290-6BF3-469E-A115-C8223CDA6A36}"/>
    <cellStyle name="Note 4 13" xfId="23107" xr:uid="{BBECFE65-96E3-433F-A2B6-FE9171AE8BF6}"/>
    <cellStyle name="Note 4 13 2" xfId="23108" xr:uid="{75454ED4-62DF-4D2F-B222-292650C98E63}"/>
    <cellStyle name="Note 4 14" xfId="23109" xr:uid="{330A7DEB-318D-4266-BC34-36810B75C57F}"/>
    <cellStyle name="Note 4 14 2" xfId="23110" xr:uid="{1D79D942-9240-46EB-A060-F836531519CE}"/>
    <cellStyle name="Note 4 15" xfId="23111" xr:uid="{9B4996FB-270C-4D72-B2BE-E8BCC5D52A6C}"/>
    <cellStyle name="Note 4 15 2" xfId="23112" xr:uid="{262E30E5-C06A-4E8B-9C57-B054D73F7777}"/>
    <cellStyle name="Note 4 16" xfId="23113" xr:uid="{CA714C3C-6C1F-4138-B3EE-742A4F3C5329}"/>
    <cellStyle name="Note 4 16 2" xfId="23114" xr:uid="{2670333D-8BA4-4498-9F9A-33A5756BED22}"/>
    <cellStyle name="Note 4 17" xfId="23115" xr:uid="{CFC46AFC-7CBD-4F56-8768-5CC1FB19D1B2}"/>
    <cellStyle name="Note 4 17 2" xfId="23116" xr:uid="{DBC1C0AD-7358-49E5-981C-C9732755E159}"/>
    <cellStyle name="Note 4 18" xfId="23117" xr:uid="{B1396310-C0F3-40B4-8A31-79720A0CA0EB}"/>
    <cellStyle name="Note 4 18 2" xfId="23118" xr:uid="{44A21B75-DB68-4450-BD63-0B4467F0CCD7}"/>
    <cellStyle name="Note 4 19" xfId="23119" xr:uid="{71FA6061-5669-48AD-BBF7-C63EC3BC03D6}"/>
    <cellStyle name="Note 4 19 2" xfId="23120" xr:uid="{626412E0-DAF8-43E6-8AED-C705DB1D56EF}"/>
    <cellStyle name="Note 4 2" xfId="23121" xr:uid="{15F86440-6345-4D9C-9EC8-7D50346AA5E8}"/>
    <cellStyle name="Note 4 2 2" xfId="23122" xr:uid="{205F1063-DDD4-4988-991C-17714A0FB63A}"/>
    <cellStyle name="Note 4 2 3" xfId="23123" xr:uid="{18CB8B5E-C5C9-43B8-B6A0-3D9A636B855E}"/>
    <cellStyle name="Note 4 2_Summary_Gap_Balance_exNIB" xfId="23124" xr:uid="{1D6A699F-87EA-4141-AF3E-ED4A774DDB6E}"/>
    <cellStyle name="Note 4 20" xfId="23125" xr:uid="{B6FB76A7-BEB7-4C1A-B2EE-3C003E0F3CD0}"/>
    <cellStyle name="Note 4 20 2" xfId="23126" xr:uid="{0C3DE6DD-3D10-4CDD-86F3-D674E4696241}"/>
    <cellStyle name="Note 4 21" xfId="23127" xr:uid="{2215BF64-49A3-4A28-98FC-98B92674801A}"/>
    <cellStyle name="Note 4 21 2" xfId="23128" xr:uid="{069BD306-54A0-4035-AFE7-CA3EAFA9BAF1}"/>
    <cellStyle name="Note 4 22" xfId="23129" xr:uid="{52BB5ED5-76FE-4C5B-A59E-90D997A46539}"/>
    <cellStyle name="Note 4 22 2" xfId="23130" xr:uid="{B2A3C60E-6FB9-459C-BBA3-F0C489A8BB50}"/>
    <cellStyle name="Note 4 23" xfId="23131" xr:uid="{826DC37C-AAA4-4923-A1DB-347B631F577A}"/>
    <cellStyle name="Note 4 23 2" xfId="23132" xr:uid="{F80C013D-B7CD-4512-8E4C-2281AC126AAD}"/>
    <cellStyle name="Note 4 24" xfId="23133" xr:uid="{E9F51D87-1DBF-4ABD-9D49-1CB7C73F10D6}"/>
    <cellStyle name="Note 4 24 2" xfId="23134" xr:uid="{9B542C17-B6DB-4DA0-8729-BC6C099D7F93}"/>
    <cellStyle name="Note 4 25" xfId="23135" xr:uid="{739EDF7B-83B5-4664-A8A9-69CD48721EC4}"/>
    <cellStyle name="Note 4 25 2" xfId="23136" xr:uid="{39AF206D-BB86-496E-BF10-79EA959969D2}"/>
    <cellStyle name="Note 4 26" xfId="23137" xr:uid="{69B4A4B1-7430-41C3-AF16-35B2BC48DF0A}"/>
    <cellStyle name="Note 4 26 2" xfId="23138" xr:uid="{8C94E726-F0EC-4E73-8CE5-A1D4CACF7131}"/>
    <cellStyle name="Note 4 27" xfId="23139" xr:uid="{BF3A079A-0CB4-4F76-8319-4321BF78BD9B}"/>
    <cellStyle name="Note 4 27 2" xfId="23140" xr:uid="{E3CFB3E6-F96A-4044-8333-BECD7140C170}"/>
    <cellStyle name="Note 4 28" xfId="23141" xr:uid="{5A1A7AA7-0221-4DAE-97AC-A4D2E243C404}"/>
    <cellStyle name="Note 4 28 2" xfId="23142" xr:uid="{86DB4699-EDE5-49F8-9DDD-DDC2D385C35A}"/>
    <cellStyle name="Note 4 29" xfId="23143" xr:uid="{A212D646-8B0E-40EF-95DB-AB6FFADA47F0}"/>
    <cellStyle name="Note 4 29 2" xfId="23144" xr:uid="{0CE41E73-2C5C-48E1-924E-82B695613582}"/>
    <cellStyle name="Note 4 3" xfId="23145" xr:uid="{831B3E3B-B4CB-49AF-9371-FC8A81E3466A}"/>
    <cellStyle name="Note 4 3 2" xfId="23146" xr:uid="{8C4F2F8E-F99E-4339-AA1B-13076D0A3319}"/>
    <cellStyle name="Note 4 30" xfId="23147" xr:uid="{7E5FA8D1-C3E4-42BE-9BA6-24E21F425BB5}"/>
    <cellStyle name="Note 4 30 2" xfId="23148" xr:uid="{7F1F50F7-72AE-4F1E-A03C-EE2B7152B869}"/>
    <cellStyle name="Note 4 31" xfId="23149" xr:uid="{FE530744-E51C-4883-A733-0256957D5A6F}"/>
    <cellStyle name="Note 4 31 2" xfId="23150" xr:uid="{1FA00BDA-0F17-4B33-B871-920F8CDFF3D9}"/>
    <cellStyle name="Note 4 32" xfId="23151" xr:uid="{C3697FF2-35C2-47B4-95E7-1B618C9FE1DD}"/>
    <cellStyle name="Note 4 32 2" xfId="23152" xr:uid="{41B7B549-A5CF-4BFF-9FB3-08A01D4752A5}"/>
    <cellStyle name="Note 4 33" xfId="23153" xr:uid="{2FDF4091-CBFC-412B-8C64-39C60A0E342A}"/>
    <cellStyle name="Note 4 33 2" xfId="23154" xr:uid="{B9B4E275-29D1-4DB4-8D52-EB6E1A6A17D2}"/>
    <cellStyle name="Note 4 34" xfId="23155" xr:uid="{436D8CB7-2D71-4036-BEC6-E7ACB4A8B11D}"/>
    <cellStyle name="Note 4 34 2" xfId="23156" xr:uid="{82733588-219B-40F0-86D4-F613D0EB0874}"/>
    <cellStyle name="Note 4 35" xfId="23157" xr:uid="{7283C59C-0F60-4576-A579-7640C2A0C941}"/>
    <cellStyle name="Note 4 35 2" xfId="23158" xr:uid="{5DE88F58-AFD0-4BB1-8624-2B3CF876FA24}"/>
    <cellStyle name="Note 4 36" xfId="23159" xr:uid="{0BAF684C-6C4C-45A9-ACBC-B97FBF074EDA}"/>
    <cellStyle name="Note 4 36 2" xfId="23160" xr:uid="{FC73616A-EB92-442E-BD76-DF15B1359C05}"/>
    <cellStyle name="Note 4 37" xfId="23161" xr:uid="{DABBA758-9440-46D5-9F41-3214817376C5}"/>
    <cellStyle name="Note 4 37 2" xfId="23162" xr:uid="{97C5E2D3-320A-4E1E-87D6-9D3594183DE4}"/>
    <cellStyle name="Note 4 38" xfId="23163" xr:uid="{32FEAFF1-7119-447B-8B19-64BB574A8D27}"/>
    <cellStyle name="Note 4 38 2" xfId="23164" xr:uid="{A94D82A0-B6E7-49A1-BA5A-5BF39AFC1477}"/>
    <cellStyle name="Note 4 39" xfId="23165" xr:uid="{6231EEC5-C64F-44DB-BE65-A8AA114A50F2}"/>
    <cellStyle name="Note 4 39 2" xfId="23166" xr:uid="{E4ECBFBA-F6A4-44B3-9375-02B486ED0723}"/>
    <cellStyle name="Note 4 4" xfId="23167" xr:uid="{6D37DC4C-1E3F-4FE3-89F2-603388B53113}"/>
    <cellStyle name="Note 4 4 2" xfId="23168" xr:uid="{9F831BE6-07AD-4B1F-885A-5B63A6D631F2}"/>
    <cellStyle name="Note 4 40" xfId="23169" xr:uid="{A7B55E48-28AE-44D4-8E3B-480F5AFAF83C}"/>
    <cellStyle name="Note 4 40 2" xfId="23170" xr:uid="{E3901552-A1AB-44C2-BEDC-DA177A79CC4C}"/>
    <cellStyle name="Note 4 41" xfId="23171" xr:uid="{62634736-1692-46BA-87F6-90804669764F}"/>
    <cellStyle name="Note 4 41 2" xfId="23172" xr:uid="{AFEB3B10-21EB-4D27-9EAE-99E5CC8CA2A9}"/>
    <cellStyle name="Note 4 42" xfId="23173" xr:uid="{94D8F2DD-46CA-4E47-A78A-A5E58E6E8F2F}"/>
    <cellStyle name="Note 4 42 2" xfId="23174" xr:uid="{E6EA662C-35C2-4AAE-B515-A173D6910F99}"/>
    <cellStyle name="Note 4 43" xfId="23175" xr:uid="{CD673ECC-EBA7-48FF-8550-8BCC47BA1C1A}"/>
    <cellStyle name="Note 4 43 2" xfId="23176" xr:uid="{8CDF0720-062D-4D82-9CB8-50B3AB1B82AD}"/>
    <cellStyle name="Note 4 44" xfId="23177" xr:uid="{6BF26333-B313-4000-8F89-61CC4A521FBE}"/>
    <cellStyle name="Note 4 44 2" xfId="23178" xr:uid="{986DE657-7F04-44C2-945F-63D1E21B7FFD}"/>
    <cellStyle name="Note 4 45" xfId="23179" xr:uid="{92C4DF21-FD7E-4691-886C-4FE6816E1E1B}"/>
    <cellStyle name="Note 4 45 2" xfId="23180" xr:uid="{11EB4D8D-81E2-423A-ACD3-B69F10FB495B}"/>
    <cellStyle name="Note 4 46" xfId="23181" xr:uid="{8B917D1C-F545-4D00-8980-FB641C34DA0A}"/>
    <cellStyle name="Note 4 46 2" xfId="23182" xr:uid="{4F30172B-DD75-4B0E-AE71-F2E58F48BC2B}"/>
    <cellStyle name="Note 4 47" xfId="23183" xr:uid="{E35FE3B6-756B-4290-9B20-0B61F302F7FF}"/>
    <cellStyle name="Note 4 47 2" xfId="23184" xr:uid="{E5D71875-7C02-4A69-BF97-89F57A1A5CE0}"/>
    <cellStyle name="Note 4 48" xfId="23185" xr:uid="{5D2BA1DD-2BBC-4321-9AC0-EE72EF0B8237}"/>
    <cellStyle name="Note 4 48 2" xfId="23186" xr:uid="{5CC40007-C41E-491C-9FAF-3B9A222B1CA3}"/>
    <cellStyle name="Note 4 49" xfId="23187" xr:uid="{D42DF99F-F616-4632-A282-BF1FF263807B}"/>
    <cellStyle name="Note 4 49 2" xfId="23188" xr:uid="{EE3752EA-9A39-49CB-80D6-860356B6E1F8}"/>
    <cellStyle name="Note 4 5" xfId="23189" xr:uid="{35646B1E-FD3B-478B-A80C-5E721933F7D5}"/>
    <cellStyle name="Note 4 5 2" xfId="23190" xr:uid="{ACF763F7-7B68-4A20-BC7D-271AF85B0B5C}"/>
    <cellStyle name="Note 4 50" xfId="23191" xr:uid="{3FE95E8E-C971-495E-9C24-955C4D67AB8C}"/>
    <cellStyle name="Note 4 50 2" xfId="23192" xr:uid="{6447EAA8-16B4-45F8-86AE-138CACDE5828}"/>
    <cellStyle name="Note 4 51" xfId="23193" xr:uid="{F625087A-EF09-4833-9462-DDED9CC7ED87}"/>
    <cellStyle name="Note 4 51 2" xfId="23194" xr:uid="{58E33DCA-722B-415D-9782-68D508223AC3}"/>
    <cellStyle name="Note 4 52" xfId="23195" xr:uid="{A2A267E5-3260-492F-B334-771221E57755}"/>
    <cellStyle name="Note 4 52 2" xfId="23196" xr:uid="{598773B4-0530-4E6B-ABD3-16A3BCD005C4}"/>
    <cellStyle name="Note 4 53" xfId="23197" xr:uid="{5EB624BF-BEAF-47B9-B369-05B70BD45BCD}"/>
    <cellStyle name="Note 4 53 2" xfId="23198" xr:uid="{B7FAE775-4924-4918-9EDF-B8F10BAAC939}"/>
    <cellStyle name="Note 4 54" xfId="23199" xr:uid="{BE14A252-EBA4-44B1-97B9-C97DC73BBFBA}"/>
    <cellStyle name="Note 4 54 2" xfId="23200" xr:uid="{750EBEFC-41CE-4658-973A-3856741CB4A1}"/>
    <cellStyle name="Note 4 55" xfId="23201" xr:uid="{3BE1D317-77FC-4826-8FC6-933A04AE6083}"/>
    <cellStyle name="Note 4 55 2" xfId="23202" xr:uid="{50167FBE-5D1B-4BFA-BAC8-2DE22712169D}"/>
    <cellStyle name="Note 4 56" xfId="23203" xr:uid="{512AC7C9-85D2-4F5B-B114-50F4592ECF3B}"/>
    <cellStyle name="Note 4 56 2" xfId="23204" xr:uid="{3116F687-4196-4622-B894-BE8ABE314BBE}"/>
    <cellStyle name="Note 4 57" xfId="23205" xr:uid="{8D3ABA0B-D0EE-49A3-8181-318CDBC43E93}"/>
    <cellStyle name="Note 4 57 2" xfId="23206" xr:uid="{F99DB9F5-E173-4C25-82EE-BED49DDADED9}"/>
    <cellStyle name="Note 4 58" xfId="23207" xr:uid="{43C568F7-C4B5-4CB7-A2C2-4593A1FCAF84}"/>
    <cellStyle name="Note 4 58 2" xfId="23208" xr:uid="{3AED8682-7B0D-4D41-8DF2-70484D7070EC}"/>
    <cellStyle name="Note 4 59" xfId="23209" xr:uid="{025B5450-EA9C-4598-A173-D2797A0F73CD}"/>
    <cellStyle name="Note 4 59 2" xfId="23210" xr:uid="{AD7273A2-835E-47BB-B457-520428647F55}"/>
    <cellStyle name="Note 4 6" xfId="23211" xr:uid="{5B454C23-26B8-4CCC-87A3-605FAFEC1900}"/>
    <cellStyle name="Note 4 6 2" xfId="23212" xr:uid="{03396C77-C22A-4729-B1A6-80A6BF99CF9A}"/>
    <cellStyle name="Note 4 60" xfId="23213" xr:uid="{C29C3427-215C-43FC-838C-63F31D005C35}"/>
    <cellStyle name="Note 4 60 2" xfId="23214" xr:uid="{C39C93A2-9673-404C-AF1F-1F30330F79C9}"/>
    <cellStyle name="Note 4 61" xfId="23215" xr:uid="{1831FE64-4DDD-4DBB-8672-6DA1C6717F8C}"/>
    <cellStyle name="Note 4 61 2" xfId="23216" xr:uid="{11E82DA8-C11D-48AD-AF3A-347E7AE0ED66}"/>
    <cellStyle name="Note 4 62" xfId="23217" xr:uid="{3B1E722D-B328-4E5B-B1F3-891E26A50379}"/>
    <cellStyle name="Note 4 62 2" xfId="23218" xr:uid="{167BC1B7-B0D7-43C2-AD8B-A552E0B079B1}"/>
    <cellStyle name="Note 4 63" xfId="23219" xr:uid="{E8CEEBBF-446D-4C95-B685-309FA10B583A}"/>
    <cellStyle name="Note 4 63 2" xfId="23220" xr:uid="{97FE7381-003C-47BB-946D-35E372F1C637}"/>
    <cellStyle name="Note 4 64" xfId="23221" xr:uid="{EB6A63B4-A1DC-41A9-A87D-D4A98160C109}"/>
    <cellStyle name="Note 4 64 2" xfId="23222" xr:uid="{5C5A7272-EF89-4E69-AD06-6081DA24C64E}"/>
    <cellStyle name="Note 4 65" xfId="23223" xr:uid="{A3575B74-FB88-4D3A-9AFC-0B009033EBF0}"/>
    <cellStyle name="Note 4 65 2" xfId="23224" xr:uid="{614ED188-DB3C-458C-8D97-0A1C884BB7F5}"/>
    <cellStyle name="Note 4 66" xfId="23225" xr:uid="{8562CDC9-456B-45E1-92AC-AD553D27ADEC}"/>
    <cellStyle name="Note 4 66 2" xfId="23226" xr:uid="{B9939F59-9E8C-4E57-B254-F547DD0282D0}"/>
    <cellStyle name="Note 4 67" xfId="23227" xr:uid="{EC127CB0-D99F-4079-8077-8C2F53A8C8AD}"/>
    <cellStyle name="Note 4 67 2" xfId="23228" xr:uid="{83EAA42F-43B1-4E6D-88CA-D8DDC759865E}"/>
    <cellStyle name="Note 4 68" xfId="23229" xr:uid="{71C63463-84FC-4C97-919D-6803022D5D4B}"/>
    <cellStyle name="Note 4 68 2" xfId="23230" xr:uid="{387DA4CD-607F-4635-BAED-CB4029F74AD0}"/>
    <cellStyle name="Note 4 69" xfId="23231" xr:uid="{45C147A7-2A84-41C2-A618-67A16A7B762B}"/>
    <cellStyle name="Note 4 69 2" xfId="23232" xr:uid="{53391299-95C4-420E-B558-54C5C91DFA30}"/>
    <cellStyle name="Note 4 7" xfId="23233" xr:uid="{799B0BC6-B783-46AF-BBC6-34CA46EFF6B7}"/>
    <cellStyle name="Note 4 7 2" xfId="23234" xr:uid="{4FFB143B-1418-4090-8E26-DF72D162BE8A}"/>
    <cellStyle name="Note 4 70" xfId="23235" xr:uid="{4DF663B2-ED9E-45DD-A807-24746D858F57}"/>
    <cellStyle name="Note 4 70 2" xfId="23236" xr:uid="{73204F87-6DAD-47F9-81C1-205B63A70887}"/>
    <cellStyle name="Note 4 71" xfId="23237" xr:uid="{19EB354E-C931-491D-8432-A92402F5737B}"/>
    <cellStyle name="Note 4 71 2" xfId="23238" xr:uid="{6A3BB98A-27CF-42E3-A214-50EAFCC44402}"/>
    <cellStyle name="Note 4 72" xfId="23239" xr:uid="{416EAE49-2FEA-45F8-87B5-ABEAECB16C06}"/>
    <cellStyle name="Note 4 72 2" xfId="23240" xr:uid="{C22DC551-9868-40D8-868E-1B351CA7FE9C}"/>
    <cellStyle name="Note 4 73" xfId="23241" xr:uid="{996F9DB9-2CC3-4269-82F1-D93667D7C2F4}"/>
    <cellStyle name="Note 4 73 2" xfId="23242" xr:uid="{02030C85-833B-4880-8417-E9E7A6C7CDE4}"/>
    <cellStyle name="Note 4 74" xfId="23243" xr:uid="{7CED1B7F-3700-4F97-B09A-5ABEAD993F74}"/>
    <cellStyle name="Note 4 74 2" xfId="23244" xr:uid="{C3676758-8345-47D4-A0D6-3F86ED2CCF8F}"/>
    <cellStyle name="Note 4 75" xfId="23245" xr:uid="{9A59D864-409C-45B6-B3E5-182485405512}"/>
    <cellStyle name="Note 4 75 2" xfId="23246" xr:uid="{5F732D4A-A425-4912-B0C0-CF67B5FA699F}"/>
    <cellStyle name="Note 4 76" xfId="23247" xr:uid="{FB6C6D2B-0BEF-46F4-87B8-A5E320B005A7}"/>
    <cellStyle name="Note 4 76 2" xfId="23248" xr:uid="{2410FD08-B5D7-4FF3-9041-55253512C0F4}"/>
    <cellStyle name="Note 4 77" xfId="23249" xr:uid="{F5342E2F-083D-461E-98FC-643D1162D43D}"/>
    <cellStyle name="Note 4 77 2" xfId="23250" xr:uid="{B2A9B945-918C-43C9-8713-F05191BDBD3B}"/>
    <cellStyle name="Note 4 78" xfId="23251" xr:uid="{45B17E43-EE5A-454C-AEA8-D14B890DFACA}"/>
    <cellStyle name="Note 4 78 2" xfId="23252" xr:uid="{6A55237D-6A80-4E67-A5FE-657BFC13CBBD}"/>
    <cellStyle name="Note 4 79" xfId="23253" xr:uid="{38193F22-4E02-41F5-963F-01043BC6D1C2}"/>
    <cellStyle name="Note 4 79 2" xfId="23254" xr:uid="{FF353B4F-35A3-4C69-AA7B-7691896FC5F3}"/>
    <cellStyle name="Note 4 8" xfId="23255" xr:uid="{984BE757-43C4-47E7-A983-2DB4EB0D328C}"/>
    <cellStyle name="Note 4 8 2" xfId="23256" xr:uid="{04329D9D-B020-48A9-A67B-425A0BE71366}"/>
    <cellStyle name="Note 4 80" xfId="23257" xr:uid="{69D1D5AF-B988-4520-BD43-6783407F5ED3}"/>
    <cellStyle name="Note 4 80 2" xfId="23258" xr:uid="{53CF683C-92EA-4BCA-B00B-5FC89568C68F}"/>
    <cellStyle name="Note 4 81" xfId="23259" xr:uid="{05B9182C-ECB2-4D62-B4F6-0F1022CECEA3}"/>
    <cellStyle name="Note 4 81 2" xfId="23260" xr:uid="{4C600835-2EB9-40B7-BA6E-27D124BA03C9}"/>
    <cellStyle name="Note 4 82" xfId="23261" xr:uid="{B3D5BB02-CBB0-4050-BF4D-1C88B8BE6308}"/>
    <cellStyle name="Note 4 82 2" xfId="23262" xr:uid="{456DC684-9C68-4455-BAC1-A93859F07415}"/>
    <cellStyle name="Note 4 83" xfId="23263" xr:uid="{C8DF7E81-31A1-4DC5-9469-11B97093EA3A}"/>
    <cellStyle name="Note 4 83 2" xfId="23264" xr:uid="{2B8B4F00-D102-4C26-ACCF-5CC8BA0F77DF}"/>
    <cellStyle name="Note 4 84" xfId="23265" xr:uid="{303F0514-9FFA-43C2-A68C-4337F9993B78}"/>
    <cellStyle name="Note 4 84 2" xfId="23266" xr:uid="{D88C8E63-467D-4FD6-A93F-A476C6DB8599}"/>
    <cellStyle name="Note 4 85" xfId="23267" xr:uid="{EE45CBBF-CFE4-4EFC-8326-D1CCE5EF9CAB}"/>
    <cellStyle name="Note 4 85 2" xfId="23268" xr:uid="{530FF4AA-88ED-41BD-B3A9-C262F739B217}"/>
    <cellStyle name="Note 4 86" xfId="23269" xr:uid="{5550550E-B252-46A4-AB5A-3E8F5000F3EE}"/>
    <cellStyle name="Note 4 86 2" xfId="23270" xr:uid="{40955C2B-AEAD-4F92-93C0-A83E7FCA79DB}"/>
    <cellStyle name="Note 4 87" xfId="23271" xr:uid="{D9DD6CCE-3A7A-48EA-B9C4-22E38A58A5D3}"/>
    <cellStyle name="Note 4 87 2" xfId="23272" xr:uid="{BEE6DCB5-4B39-49F4-9CE6-A25732FAB3BF}"/>
    <cellStyle name="Note 4 88" xfId="23273" xr:uid="{2F2CAA32-7AB5-4FB7-8E57-7C3064FDE0D2}"/>
    <cellStyle name="Note 4 88 2" xfId="23274" xr:uid="{7D678AF3-541F-4201-98DA-0279E442EDB3}"/>
    <cellStyle name="Note 4 89" xfId="23275" xr:uid="{A9101004-B3E1-4214-99EA-93701204FF04}"/>
    <cellStyle name="Note 4 89 2" xfId="23276" xr:uid="{4BA0ED87-5270-426A-98EF-A8A12CFC34D3}"/>
    <cellStyle name="Note 4 9" xfId="23277" xr:uid="{18885D73-9501-44D6-ADAE-B3D40C48CE7C}"/>
    <cellStyle name="Note 4 9 2" xfId="23278" xr:uid="{86D5BC13-F34A-47E0-95C7-84DA12DBDD83}"/>
    <cellStyle name="Note 4 90" xfId="23279" xr:uid="{131E6CC0-60A5-4FF2-860D-DC1269E334DC}"/>
    <cellStyle name="Note 4 90 2" xfId="23280" xr:uid="{3BF9FF35-E234-4182-88ED-17C3EE031A41}"/>
    <cellStyle name="Note 4 91" xfId="23281" xr:uid="{02479391-AFE9-43DF-A258-E94D4D3F3C87}"/>
    <cellStyle name="Note 4 91 2" xfId="23282" xr:uid="{D5CCAF60-14B4-4032-9145-97E0B5A01E2E}"/>
    <cellStyle name="Note 4 92" xfId="23283" xr:uid="{66E6C1F8-EF8F-43D4-AEF7-E8B2CF2B060D}"/>
    <cellStyle name="Note 4 92 2" xfId="23284" xr:uid="{59F7D41E-03E8-4F77-9190-4463E0453876}"/>
    <cellStyle name="Note 4 93" xfId="23285" xr:uid="{0F0ED31B-0B61-4C56-A311-DC880BE093E5}"/>
    <cellStyle name="Note 4 93 2" xfId="23286" xr:uid="{901366C1-2C18-48CF-9DCA-0D687BB39E20}"/>
    <cellStyle name="Note 4 94" xfId="23287" xr:uid="{42716ADA-E9A1-4EB7-982A-DF661A7C7CEE}"/>
    <cellStyle name="Note 4 94 2" xfId="23288" xr:uid="{BBF77DAA-EE40-40BB-A2B3-32A00B22B154}"/>
    <cellStyle name="Note 4 95" xfId="23289" xr:uid="{FC27D55A-94CE-4670-BFB1-54DC25CB7CD3}"/>
    <cellStyle name="Note 4 95 2" xfId="23290" xr:uid="{29482FFF-8958-4F15-AEB5-1BABC64D4344}"/>
    <cellStyle name="Note 4 96" xfId="23291" xr:uid="{B58C16F1-D355-4921-9F6D-1D47176CF66A}"/>
    <cellStyle name="Note 4 96 2" xfId="23292" xr:uid="{B193785B-D43D-426F-A09B-DFD504BBB9BD}"/>
    <cellStyle name="Note 4 97" xfId="23293" xr:uid="{25088F26-FE98-4A95-85AC-143DCF99A5FD}"/>
    <cellStyle name="Note 4 97 2" xfId="23294" xr:uid="{99EB78AA-AA71-4080-ACF1-E7122E662D73}"/>
    <cellStyle name="Note 4 98" xfId="23295" xr:uid="{4894FA17-BC55-4BA4-ABE8-89F2231843E2}"/>
    <cellStyle name="Note 4 98 2" xfId="23296" xr:uid="{F3CF6EA7-286E-47E2-A3EE-1C2400190C2F}"/>
    <cellStyle name="Note 4 99" xfId="23297" xr:uid="{706F1977-898C-43CE-9660-268F44889F45}"/>
    <cellStyle name="Note 4 99 2" xfId="23298" xr:uid="{F0BD23C6-AE6B-4A5F-8927-C582C03F79F5}"/>
    <cellStyle name="Note 4_CAD-L.C." xfId="23299" xr:uid="{85F9FCC4-9341-41DF-8177-B0C23119B8D1}"/>
    <cellStyle name="Note 5" xfId="23300" xr:uid="{E0CE6DD4-1079-4DB4-9F2C-1CC89EB78230}"/>
    <cellStyle name="Note 5 10" xfId="23301" xr:uid="{CBC64223-E9AF-4138-9308-C9F6BA5DED93}"/>
    <cellStyle name="Note 5 10 2" xfId="23302" xr:uid="{DF2B358C-2AE0-405C-A387-CD6CBB2CB94A}"/>
    <cellStyle name="Note 5 11" xfId="23303" xr:uid="{0C01A5C6-47AF-4615-BC5E-E2898834915E}"/>
    <cellStyle name="Note 5 11 2" xfId="23304" xr:uid="{008B1E9F-360E-4376-AD4D-F309B4C0B236}"/>
    <cellStyle name="Note 5 12" xfId="23305" xr:uid="{655150DA-3014-4587-ABDD-E77AC6D9A0D2}"/>
    <cellStyle name="Note 5 12 2" xfId="23306" xr:uid="{6740F37F-3B86-4C6A-9D12-13CEE7DB5965}"/>
    <cellStyle name="Note 5 13" xfId="23307" xr:uid="{62751755-0F60-4450-A3DC-9F5EE38DA6D8}"/>
    <cellStyle name="Note 5 13 2" xfId="23308" xr:uid="{63E60870-86AD-43B5-8513-1ABB84D653E6}"/>
    <cellStyle name="Note 5 14" xfId="23309" xr:uid="{31C8521C-9D48-4E5F-BE6E-2BB345FB2312}"/>
    <cellStyle name="Note 5 14 2" xfId="23310" xr:uid="{26BF2F3D-8A62-40A1-AB11-72FB06915B37}"/>
    <cellStyle name="Note 5 15" xfId="23311" xr:uid="{B1F420B1-52C2-409B-8B3A-99C0C47552AE}"/>
    <cellStyle name="Note 5 15 2" xfId="23312" xr:uid="{1D669545-2DCD-4D24-8895-B455D0CE3CE2}"/>
    <cellStyle name="Note 5 16" xfId="23313" xr:uid="{4A65539A-EC54-4908-8021-3774A54C1321}"/>
    <cellStyle name="Note 5 16 2" xfId="23314" xr:uid="{0C519610-4CF6-4A93-B0CA-53433ABC4B03}"/>
    <cellStyle name="Note 5 17" xfId="23315" xr:uid="{E1A404A1-0EF0-4224-9BB7-807F13C43A09}"/>
    <cellStyle name="Note 5 17 2" xfId="23316" xr:uid="{C3339F69-140B-4F44-B8E4-871D4311601D}"/>
    <cellStyle name="Note 5 18" xfId="23317" xr:uid="{EFB3622F-9EAF-4A63-8BDA-8427AE46EDA0}"/>
    <cellStyle name="Note 5 18 2" xfId="23318" xr:uid="{E72E63F7-2A10-4CB9-92D9-19A2D072959D}"/>
    <cellStyle name="Note 5 19" xfId="23319" xr:uid="{A24041E3-B7E1-4C5E-9045-DB816D8729BE}"/>
    <cellStyle name="Note 5 19 2" xfId="23320" xr:uid="{0CB9CA89-7267-42F9-8BEB-457323DF2D69}"/>
    <cellStyle name="Note 5 2" xfId="23321" xr:uid="{9693DD9F-4948-4CB3-9F25-ACB6FE37D291}"/>
    <cellStyle name="Note 5 2 2" xfId="23322" xr:uid="{F424C182-2630-4B40-A16F-099E6CBF6901}"/>
    <cellStyle name="Note 5 20" xfId="23323" xr:uid="{937DAD07-FEF4-4C0E-8CE6-F95818A7F365}"/>
    <cellStyle name="Note 5 20 2" xfId="23324" xr:uid="{E60300A3-5F3E-45E7-B65F-753A17E5EB6E}"/>
    <cellStyle name="Note 5 21" xfId="23325" xr:uid="{345DE35E-95C6-400F-B45D-9DDC5A17CA53}"/>
    <cellStyle name="Note 5 21 2" xfId="23326" xr:uid="{E70583E6-787C-42B6-98A7-46F6CC4DE9B7}"/>
    <cellStyle name="Note 5 22" xfId="23327" xr:uid="{0D45761E-54FF-403F-9E1F-D295CE626B9A}"/>
    <cellStyle name="Note 5 22 2" xfId="23328" xr:uid="{F5B75DB1-2C1D-4852-8543-05420419F8AA}"/>
    <cellStyle name="Note 5 23" xfId="23329" xr:uid="{8E7335CE-C9A1-447A-97EE-6E10A0702730}"/>
    <cellStyle name="Note 5 23 2" xfId="23330" xr:uid="{2CE15E8F-0AEF-41AA-93CB-E144C05EFE8D}"/>
    <cellStyle name="Note 5 24" xfId="23331" xr:uid="{E63307E3-D8AA-438C-A7FC-84A11888D87F}"/>
    <cellStyle name="Note 5 24 2" xfId="23332" xr:uid="{23587CAF-D0F2-4CB1-A376-1BC37520A9D7}"/>
    <cellStyle name="Note 5 25" xfId="23333" xr:uid="{48F67C7C-55C9-4CCD-8189-5D69EBF86E48}"/>
    <cellStyle name="Note 5 25 2" xfId="23334" xr:uid="{3FB85532-B25A-4249-91F8-C3708891454B}"/>
    <cellStyle name="Note 5 26" xfId="23335" xr:uid="{1857E8C8-DD5A-4BFF-8695-5E807BFFBA79}"/>
    <cellStyle name="Note 5 3" xfId="23336" xr:uid="{876B6F41-B839-4456-9411-92770B53D871}"/>
    <cellStyle name="Note 5 3 2" xfId="23337" xr:uid="{A7AE8473-1E18-452E-8BD1-47A7AFF71451}"/>
    <cellStyle name="Note 5 4" xfId="23338" xr:uid="{E33550EA-39FC-4455-9281-9BE77FEEF4E4}"/>
    <cellStyle name="Note 5 4 2" xfId="23339" xr:uid="{FC9A2351-E91E-463C-AE42-FA22D98EFD23}"/>
    <cellStyle name="Note 5 5" xfId="23340" xr:uid="{63A714CB-EF56-4098-965C-741FB9B59DB5}"/>
    <cellStyle name="Note 5 5 2" xfId="23341" xr:uid="{368AF558-0CF2-44C3-B21F-73373B7523A5}"/>
    <cellStyle name="Note 5 6" xfId="23342" xr:uid="{89D8161A-CB66-4895-BB5F-704DFABB2989}"/>
    <cellStyle name="Note 5 6 2" xfId="23343" xr:uid="{5103ABDC-BBC3-4450-A90E-E81E6DB4356C}"/>
    <cellStyle name="Note 5 7" xfId="23344" xr:uid="{E8017FC7-7B1F-4F1D-8515-403D33D0DB13}"/>
    <cellStyle name="Note 5 7 2" xfId="23345" xr:uid="{6FFA9CFE-1EA2-4742-ACBA-D885A71356BA}"/>
    <cellStyle name="Note 5 8" xfId="23346" xr:uid="{7034EFE2-D6F2-476E-99AE-07BD4AF709AC}"/>
    <cellStyle name="Note 5 8 2" xfId="23347" xr:uid="{391CE5B0-BD37-4DA8-A64B-4F44B55BB448}"/>
    <cellStyle name="Note 5 9" xfId="23348" xr:uid="{3130F312-3978-4747-AAC8-C06B40ADB23E}"/>
    <cellStyle name="Note 5 9 2" xfId="23349" xr:uid="{BF2C5130-6AE1-4343-876D-1752204860D0}"/>
    <cellStyle name="Note 5_Volatility" xfId="23350" xr:uid="{CBD9DF87-AE17-4CBD-8A72-046AF40AA454}"/>
    <cellStyle name="Note 6" xfId="23351" xr:uid="{905F97BD-A904-47D3-9B64-CA0D18B52B65}"/>
    <cellStyle name="Notiz" xfId="49" xr:uid="{43DCFED7-97AB-4A5A-BE0E-230C8A97C8D7}"/>
    <cellStyle name="Notiz 2" xfId="23353" xr:uid="{FC9D3E0A-471A-4B70-8811-C8D77B31D97E}"/>
    <cellStyle name="Notiz 2 2" xfId="23354" xr:uid="{3DD304AF-EFF3-49E6-B337-C717A3B34A3E}"/>
    <cellStyle name="Notiz 3" xfId="23355" xr:uid="{C2E80884-D5B8-43E4-97A4-1CE646FB310E}"/>
    <cellStyle name="Notiz 4" xfId="23356" xr:uid="{FEA160FA-0ADD-4539-9C0F-E2DF28AEF6EF}"/>
    <cellStyle name="Notiz 4 2" xfId="23357" xr:uid="{A27D0CDC-7F1B-4631-B58A-C0033B594CCF}"/>
    <cellStyle name="Notiz 4 3" xfId="23358" xr:uid="{00CF0AAE-4547-41AF-BA68-4C2652CBFCFE}"/>
    <cellStyle name="Notiz 5" xfId="23359" xr:uid="{C1A3417C-3B21-4C28-AF19-BAF2F1AB9B55}"/>
    <cellStyle name="Notiz_EU IRRBB1" xfId="23352" xr:uid="{ADD2DEDC-9E7D-4A78-B327-6C581E1338BD}"/>
    <cellStyle name="Obično_List1" xfId="23360" xr:uid="{C019F5B0-3F3A-4FF3-B709-6B7A2D05D5DA}"/>
    <cellStyle name="optionalExposure" xfId="7" xr:uid="{00000000-0005-0000-0000-00000C000000}"/>
    <cellStyle name="optionalMaturity" xfId="23361" xr:uid="{B83BAABC-8AA4-48DC-9689-4F64D3DB14AD}"/>
    <cellStyle name="optionalPD" xfId="23362" xr:uid="{4BAEB692-327D-41A2-9725-AFFDA96E5A59}"/>
    <cellStyle name="optionalPercentage" xfId="23363" xr:uid="{6E757022-C07F-44D3-951C-73366E1716FF}"/>
    <cellStyle name="optionalPercentageL" xfId="23364" xr:uid="{81D53304-9CDB-4DE0-8060-F55FE541ADDF}"/>
    <cellStyle name="optionalPercentageS" xfId="23365" xr:uid="{8D91A8CB-8E71-4BBC-BE43-A9C1F3849C9B}"/>
    <cellStyle name="optionalSelection" xfId="23366" xr:uid="{AEF3C321-07E6-4A0B-91A8-7E0DA3EC7B04}"/>
    <cellStyle name="optionalText" xfId="23367" xr:uid="{8930E7C1-0B1F-4167-82F1-DDE23B079783}"/>
    <cellStyle name="Összesen" xfId="23368" xr:uid="{C8DD484A-A648-44D1-97BA-7FD1A94D7562}"/>
    <cellStyle name="Összesen 2" xfId="23369" xr:uid="{7F546658-680B-4938-A2E3-B87532170165}"/>
    <cellStyle name="Összesen 2 10" xfId="23370" xr:uid="{96F10B60-5BF8-4631-8E94-27FEC8C1DA2A}"/>
    <cellStyle name="Összesen 2 10 2" xfId="23371" xr:uid="{BEC847BC-C576-4670-A8BE-802D20B908E9}"/>
    <cellStyle name="Összesen 2 10 2 2" xfId="23372" xr:uid="{B63A6903-8456-4F52-87C3-DE3FD436032D}"/>
    <cellStyle name="Összesen 2 10 2 2 2" xfId="23373" xr:uid="{730AC4F5-B5FA-429C-84B0-107AAEC90E34}"/>
    <cellStyle name="Összesen 2 10 2 2 2 2" xfId="23374" xr:uid="{784F5ECA-5777-4FA5-82C7-B646F1A0A4A2}"/>
    <cellStyle name="Összesen 2 10 2 2 2_Volatility" xfId="23375" xr:uid="{D33D9CBA-7EB7-4F80-95C0-C97C00676B11}"/>
    <cellStyle name="Összesen 2 10 2 2 3" xfId="23376" xr:uid="{E7E594DD-71B5-41A7-8A48-F6A93BF30150}"/>
    <cellStyle name="Összesen 2 10 2 2_Volatility" xfId="23377" xr:uid="{EBD2A299-CE82-46E8-9277-B3668C24DFDD}"/>
    <cellStyle name="Összesen 2 10 2 3" xfId="23378" xr:uid="{952FAF1A-84C1-4148-A72D-66B787BDCA4E}"/>
    <cellStyle name="Összesen 2 10 2 3 2" xfId="23379" xr:uid="{DCE810E6-C63B-4371-A5FE-17A750AA6C16}"/>
    <cellStyle name="Összesen 2 10 2 3 2 2" xfId="23380" xr:uid="{9CD19C74-7685-4574-AB34-8FD03DC17DF2}"/>
    <cellStyle name="Összesen 2 10 2 3 2_Volatility" xfId="23381" xr:uid="{041CF0A5-FFB8-4B9D-BF61-858E18D56CA8}"/>
    <cellStyle name="Összesen 2 10 2 3 3" xfId="23382" xr:uid="{65C0C89F-55E4-489E-916B-3D38F252C634}"/>
    <cellStyle name="Összesen 2 10 2 3_Volatility" xfId="23383" xr:uid="{4B2161E8-FA1B-4E64-A9CF-D6105F5706A9}"/>
    <cellStyle name="Összesen 2 10 2 4" xfId="23384" xr:uid="{68C2E1DD-DE59-4F84-A962-05D67D6A8140}"/>
    <cellStyle name="Összesen 2 10 2 4 2" xfId="23385" xr:uid="{2FE5E92F-4974-4D18-B85A-42DBF3FAD6D5}"/>
    <cellStyle name="Összesen 2 10 2 4_Volatility" xfId="23386" xr:uid="{A42F9C12-50ED-4A34-B8A5-A737B67CE0D6}"/>
    <cellStyle name="Összesen 2 10 2 5" xfId="23387" xr:uid="{16441C10-58C1-4C38-A8DF-CC4EDBEA5D53}"/>
    <cellStyle name="Összesen 2 10 2_Volatility" xfId="23388" xr:uid="{7253FFAA-0214-48CF-B860-389D6E617BD6}"/>
    <cellStyle name="Összesen 2 10 3" xfId="23389" xr:uid="{FA82156C-9D1B-494B-98DC-0B0725C6430E}"/>
    <cellStyle name="Összesen 2 10 3 2" xfId="23390" xr:uid="{AA5872F8-7069-46C9-81BF-95F1CB19005A}"/>
    <cellStyle name="Összesen 2 10 3 2 2" xfId="23391" xr:uid="{F7D5CE8B-3D5D-4156-BCB9-44C41C22B86D}"/>
    <cellStyle name="Összesen 2 10 3 2_Volatility" xfId="23392" xr:uid="{121A68F4-522C-4BED-B58F-FCF810C1B5C7}"/>
    <cellStyle name="Összesen 2 10 3 3" xfId="23393" xr:uid="{BAF6F93B-FEE5-4B54-B2F1-AC6AE19E9955}"/>
    <cellStyle name="Összesen 2 10 3_Volatility" xfId="23394" xr:uid="{A6A567CD-A7D3-4FBB-B781-034823A3A68A}"/>
    <cellStyle name="Összesen 2 10 4" xfId="23395" xr:uid="{E46F4036-BEB3-464F-9179-CEC2DE99F17D}"/>
    <cellStyle name="Összesen 2 10 4 2" xfId="23396" xr:uid="{453F893F-B6FA-4B52-9ED9-369D33A7DDD0}"/>
    <cellStyle name="Összesen 2 10 4_Volatility" xfId="23397" xr:uid="{9ACAD6F3-8660-48CC-9A43-B7041A4B77CC}"/>
    <cellStyle name="Összesen 2 10 5" xfId="23398" xr:uid="{12B93AE2-7E7D-42E5-8E6D-C17EE25B4952}"/>
    <cellStyle name="Összesen 2 10_Volatility" xfId="23399" xr:uid="{8725029D-8ABF-48BE-8AC8-9D3FAC30B314}"/>
    <cellStyle name="Összesen 2 11" xfId="23400" xr:uid="{90560F12-847B-408B-A361-395A57B4C11E}"/>
    <cellStyle name="Összesen 2 11 2" xfId="23401" xr:uid="{8CB15595-4DDE-41F5-96BA-F90E17226BE3}"/>
    <cellStyle name="Összesen 2 11 2 2" xfId="23402" xr:uid="{0342B9C9-8C74-4A48-96B7-DADA84DAB906}"/>
    <cellStyle name="Összesen 2 11 2 2 2" xfId="23403" xr:uid="{25A7188F-C034-4512-8975-765983EDEE92}"/>
    <cellStyle name="Összesen 2 11 2 2 2 2" xfId="23404" xr:uid="{45F1C37B-EF4C-41C2-A16B-69929BA7DCE0}"/>
    <cellStyle name="Összesen 2 11 2 2 2_Volatility" xfId="23405" xr:uid="{ABCD4B1F-B5F0-4CE7-AD33-060C9C753915}"/>
    <cellStyle name="Összesen 2 11 2 2 3" xfId="23406" xr:uid="{BAE3D537-4D7C-4AE6-82CD-E5A150CEAB2B}"/>
    <cellStyle name="Összesen 2 11 2 2_Volatility" xfId="23407" xr:uid="{608B9AB8-585C-4306-8B11-5B122F5CAA24}"/>
    <cellStyle name="Összesen 2 11 2 3" xfId="23408" xr:uid="{D5449BB2-61BF-4EF8-92D0-F7015E4EAA0B}"/>
    <cellStyle name="Összesen 2 11 2 3 2" xfId="23409" xr:uid="{B2CCBCBF-946F-43F2-977B-C30C8C8CC95C}"/>
    <cellStyle name="Összesen 2 11 2 3 2 2" xfId="23410" xr:uid="{1D7F8D85-3575-4B18-AA62-AE3FA17167F8}"/>
    <cellStyle name="Összesen 2 11 2 3 2_Volatility" xfId="23411" xr:uid="{86A61D74-1D71-4D24-83AE-E62A1A666724}"/>
    <cellStyle name="Összesen 2 11 2 3 3" xfId="23412" xr:uid="{1556DB66-D8E4-4442-90C8-A65659FA3967}"/>
    <cellStyle name="Összesen 2 11 2 3_Volatility" xfId="23413" xr:uid="{D6B7855C-B45F-45C2-9AE7-6115B95C2CD8}"/>
    <cellStyle name="Összesen 2 11 2 4" xfId="23414" xr:uid="{C793341B-EF10-4FA5-9D8C-A244574A083F}"/>
    <cellStyle name="Összesen 2 11 2 4 2" xfId="23415" xr:uid="{DFDDC4F2-603A-4C53-8428-143522348968}"/>
    <cellStyle name="Összesen 2 11 2 4_Volatility" xfId="23416" xr:uid="{EFF5BFD1-8A2C-46E9-B60D-E959E84C3C47}"/>
    <cellStyle name="Összesen 2 11 2 5" xfId="23417" xr:uid="{642BD240-974A-4986-A6BD-53BC67F527C8}"/>
    <cellStyle name="Összesen 2 11 2_Volatility" xfId="23418" xr:uid="{661CE974-1DFF-4622-AD13-E1FCB44C53B0}"/>
    <cellStyle name="Összesen 2 11 3" xfId="23419" xr:uid="{DF4D8775-10B9-4569-B2BE-CA0DC73F1C53}"/>
    <cellStyle name="Összesen 2 11 3 2" xfId="23420" xr:uid="{32E3CDED-FCE8-4C13-9113-CA7D2708D443}"/>
    <cellStyle name="Összesen 2 11 3 2 2" xfId="23421" xr:uid="{BF86AB5E-65E3-4093-B706-BBEB6915EAC2}"/>
    <cellStyle name="Összesen 2 11 3 2_Volatility" xfId="23422" xr:uid="{30B3A101-3368-441F-AE1F-F9BDE25A62EE}"/>
    <cellStyle name="Összesen 2 11 3 3" xfId="23423" xr:uid="{04BF3EE7-C24F-469F-9517-9EA1EAD3AB68}"/>
    <cellStyle name="Összesen 2 11 3_Volatility" xfId="23424" xr:uid="{8C39F31F-D514-46C8-8B56-722A5692368E}"/>
    <cellStyle name="Összesen 2 11 4" xfId="23425" xr:uid="{CA9512D0-29E7-403F-BB15-0165D9488295}"/>
    <cellStyle name="Összesen 2 11 4 2" xfId="23426" xr:uid="{D478E333-DEE9-44E0-A20C-71A07ABAF1F3}"/>
    <cellStyle name="Összesen 2 11 4_Volatility" xfId="23427" xr:uid="{BBF433D0-3283-4381-A7FA-6D70267F4521}"/>
    <cellStyle name="Összesen 2 11 5" xfId="23428" xr:uid="{C5D23FDD-67F6-4576-870F-2F359B3F127F}"/>
    <cellStyle name="Összesen 2 11_Volatility" xfId="23429" xr:uid="{95C1F0AD-2BF5-4471-A5FA-33901ED8D971}"/>
    <cellStyle name="Összesen 2 12" xfId="23430" xr:uid="{505FB91D-3212-4B59-A538-084715DEFFFF}"/>
    <cellStyle name="Összesen 2 12 2" xfId="23431" xr:uid="{83632DB6-F3FF-40E1-84FB-C3E4629D6E34}"/>
    <cellStyle name="Összesen 2 12 2 2" xfId="23432" xr:uid="{5E69E31A-BDA4-4382-8DCE-0EE5C825F3E1}"/>
    <cellStyle name="Összesen 2 12 2 2 2" xfId="23433" xr:uid="{A9617A02-92A5-4964-90AC-38C4DC10122C}"/>
    <cellStyle name="Összesen 2 12 2 2 2 2" xfId="23434" xr:uid="{2B9C1E4D-AC7D-4ADB-BF09-DB5C05D25D6B}"/>
    <cellStyle name="Összesen 2 12 2 2 2_Volatility" xfId="23435" xr:uid="{95B22A0E-81B7-483C-BC5F-0036CDD41C0F}"/>
    <cellStyle name="Összesen 2 12 2 2 3" xfId="23436" xr:uid="{7D72203A-37A0-4955-8C68-893DD72702D7}"/>
    <cellStyle name="Összesen 2 12 2 2_Volatility" xfId="23437" xr:uid="{4875A8CF-6192-4427-9321-E19C59CB649D}"/>
    <cellStyle name="Összesen 2 12 2 3" xfId="23438" xr:uid="{5F572FCE-693B-4D8F-BDB7-493D71F1EABE}"/>
    <cellStyle name="Összesen 2 12 2 3 2" xfId="23439" xr:uid="{F1AB8064-692E-46A8-BD7B-EC2B30A6CCA6}"/>
    <cellStyle name="Összesen 2 12 2 3 2 2" xfId="23440" xr:uid="{657814E0-41C7-4C75-822C-99ED2C1903E9}"/>
    <cellStyle name="Összesen 2 12 2 3 2_Volatility" xfId="23441" xr:uid="{D8160D9C-C9C9-4146-B410-5576CE48A14C}"/>
    <cellStyle name="Összesen 2 12 2 3 3" xfId="23442" xr:uid="{DE80F776-47C0-44CE-B8FB-FF79F3998FEA}"/>
    <cellStyle name="Összesen 2 12 2 3_Volatility" xfId="23443" xr:uid="{E1C9AA14-6B38-47DD-A90A-902E3CE7AD07}"/>
    <cellStyle name="Összesen 2 12 2 4" xfId="23444" xr:uid="{2A32C0D3-D63A-4D77-ABFC-F4EF076BBC98}"/>
    <cellStyle name="Összesen 2 12 2 4 2" xfId="23445" xr:uid="{785B8F2D-2340-4723-9772-DEA55258B764}"/>
    <cellStyle name="Összesen 2 12 2 4_Volatility" xfId="23446" xr:uid="{1A53A842-3F2C-428A-B752-B6A7CD762D20}"/>
    <cellStyle name="Összesen 2 12 2 5" xfId="23447" xr:uid="{64BEF904-C5FA-4AFC-B752-815600B629FF}"/>
    <cellStyle name="Összesen 2 12 2_Volatility" xfId="23448" xr:uid="{29CAED4C-B599-49C8-B5CA-F662EEF9CD0B}"/>
    <cellStyle name="Összesen 2 12 3" xfId="23449" xr:uid="{A5BCFDDF-995C-4A5E-8A08-6627447B30BD}"/>
    <cellStyle name="Összesen 2 12 3 2" xfId="23450" xr:uid="{AA95D69C-A485-430F-A20D-515AFFC3C471}"/>
    <cellStyle name="Összesen 2 12 3 2 2" xfId="23451" xr:uid="{49B8B757-3BF7-4985-88E7-927157BE8B12}"/>
    <cellStyle name="Összesen 2 12 3 2_Volatility" xfId="23452" xr:uid="{F2D9A805-9FC2-410C-A7FB-12D66B9D39A4}"/>
    <cellStyle name="Összesen 2 12 3 3" xfId="23453" xr:uid="{55ADB166-B59F-449C-BD30-920C15ABFEFB}"/>
    <cellStyle name="Összesen 2 12 3_Volatility" xfId="23454" xr:uid="{559F9EA5-BF29-4A46-8B45-3FB6F049E0FE}"/>
    <cellStyle name="Összesen 2 12 4" xfId="23455" xr:uid="{A4ABF26A-523E-4A42-B40F-10B2D951D0FE}"/>
    <cellStyle name="Összesen 2 12 4 2" xfId="23456" xr:uid="{44870547-376F-4582-8E92-0AC1C66862C2}"/>
    <cellStyle name="Összesen 2 12 4_Volatility" xfId="23457" xr:uid="{7D8C5307-0F01-4C89-ADD1-B005D0A8D858}"/>
    <cellStyle name="Összesen 2 12 5" xfId="23458" xr:uid="{C113D9BE-34B1-478B-929B-7EA580CE0F1D}"/>
    <cellStyle name="Összesen 2 12_Volatility" xfId="23459" xr:uid="{BFFFEBE5-2894-4645-91E1-63D84703A9F6}"/>
    <cellStyle name="Összesen 2 13" xfId="23460" xr:uid="{9C44FA41-AB76-48F1-88FB-40FC0B0E35A5}"/>
    <cellStyle name="Összesen 2 13 2" xfId="23461" xr:uid="{337B4211-51DC-4896-A2AF-A626044F3040}"/>
    <cellStyle name="Összesen 2 13 2 2" xfId="23462" xr:uid="{DAD3E525-BAB2-4803-BF22-D2953A709652}"/>
    <cellStyle name="Összesen 2 13 2 2 2" xfId="23463" xr:uid="{0072B47A-144F-4855-A09D-C5D9D834B02D}"/>
    <cellStyle name="Összesen 2 13 2 2 2 2" xfId="23464" xr:uid="{399A0B2E-3915-4B5D-841F-DE1CF83E63E8}"/>
    <cellStyle name="Összesen 2 13 2 2 2_Volatility" xfId="23465" xr:uid="{D662B968-6693-4451-BA91-F632E4817100}"/>
    <cellStyle name="Összesen 2 13 2 2 3" xfId="23466" xr:uid="{43C263EB-EF8E-4920-B8D4-376FB58B61CE}"/>
    <cellStyle name="Összesen 2 13 2 2_Volatility" xfId="23467" xr:uid="{7EB4C15F-DFC5-4CD4-BCC3-2B622A8A28F3}"/>
    <cellStyle name="Összesen 2 13 2 3" xfId="23468" xr:uid="{2C39F8BC-2A08-4DC0-82A1-42E2F01DBA11}"/>
    <cellStyle name="Összesen 2 13 2 3 2" xfId="23469" xr:uid="{D46D0267-E385-4468-8AC1-F24E831353A7}"/>
    <cellStyle name="Összesen 2 13 2 3 2 2" xfId="23470" xr:uid="{2A82F62C-A06C-4E9A-9B6A-741B04F77758}"/>
    <cellStyle name="Összesen 2 13 2 3 2_Volatility" xfId="23471" xr:uid="{4789354F-7810-420A-8A64-EF1B508F07AB}"/>
    <cellStyle name="Összesen 2 13 2 3 3" xfId="23472" xr:uid="{EE263273-86B7-4AF4-A663-6A88519B07B3}"/>
    <cellStyle name="Összesen 2 13 2 3_Volatility" xfId="23473" xr:uid="{F7FE2354-6723-42BD-9047-981B4B23755E}"/>
    <cellStyle name="Összesen 2 13 2 4" xfId="23474" xr:uid="{A7DD5CA2-1408-4628-BDD0-8AA3C8DC6E3A}"/>
    <cellStyle name="Összesen 2 13 2 4 2" xfId="23475" xr:uid="{86FFC5A7-396A-41F6-ABBA-C8E19F6FA019}"/>
    <cellStyle name="Összesen 2 13 2 4_Volatility" xfId="23476" xr:uid="{795E19B2-BEBD-4B6A-BF6E-59DC89BF1AA5}"/>
    <cellStyle name="Összesen 2 13 2 5" xfId="23477" xr:uid="{9864D92B-8C63-4FD4-915E-7D3D883BA09D}"/>
    <cellStyle name="Összesen 2 13 2_Volatility" xfId="23478" xr:uid="{F078239A-C0E5-4C47-A587-EA56F7D521A6}"/>
    <cellStyle name="Összesen 2 13 3" xfId="23479" xr:uid="{ED3151FB-DAB8-4978-ACE5-8482CFF0054C}"/>
    <cellStyle name="Összesen 2 13 3 2" xfId="23480" xr:uid="{CD3E6F25-2141-42CE-A5A7-4D8BF553176C}"/>
    <cellStyle name="Összesen 2 13 3 2 2" xfId="23481" xr:uid="{709D306E-2F45-4F45-9A53-43C3AF6D7601}"/>
    <cellStyle name="Összesen 2 13 3 2_Volatility" xfId="23482" xr:uid="{0E0C6DF3-EE07-4811-BDD2-4760B86624F4}"/>
    <cellStyle name="Összesen 2 13 3 3" xfId="23483" xr:uid="{FFA234A7-4544-4AA0-A4EE-C0BC37FEF960}"/>
    <cellStyle name="Összesen 2 13 3_Volatility" xfId="23484" xr:uid="{6FFC0118-F35F-43BC-944F-1E012DDCEFD6}"/>
    <cellStyle name="Összesen 2 13 4" xfId="23485" xr:uid="{B79D19A9-6CF9-4355-8AB6-041486928617}"/>
    <cellStyle name="Összesen 2 13 4 2" xfId="23486" xr:uid="{BF7E46CA-3BEA-4405-9AD6-BFE2952CAF75}"/>
    <cellStyle name="Összesen 2 13 4_Volatility" xfId="23487" xr:uid="{59D3190D-D51A-4830-85D5-05B396D50427}"/>
    <cellStyle name="Összesen 2 13 5" xfId="23488" xr:uid="{F722AEA8-2227-4DA9-9540-FC4DB242C8D5}"/>
    <cellStyle name="Összesen 2 13_Volatility" xfId="23489" xr:uid="{77B7C769-0829-4BE9-9DAA-C12635D2FACF}"/>
    <cellStyle name="Összesen 2 14" xfId="23490" xr:uid="{C967DC86-78C2-40CC-89C3-4459CF3425EC}"/>
    <cellStyle name="Összesen 2 14 2" xfId="23491" xr:uid="{E97CE4B1-4413-4DF6-813A-1CDB52FD5D76}"/>
    <cellStyle name="Összesen 2 14 2 2" xfId="23492" xr:uid="{FB03929E-6C52-46BB-BA39-642E166F4F6A}"/>
    <cellStyle name="Összesen 2 14 2 2 2" xfId="23493" xr:uid="{5FB9B920-7197-4954-A0E4-DE99F044C5FB}"/>
    <cellStyle name="Összesen 2 14 2 2 2 2" xfId="23494" xr:uid="{D66631A0-F995-4611-B3CF-CFB0A659161A}"/>
    <cellStyle name="Összesen 2 14 2 2 2_Volatility" xfId="23495" xr:uid="{D5300E3A-66EE-46C7-9DA8-9E5D9FE1B39C}"/>
    <cellStyle name="Összesen 2 14 2 2 3" xfId="23496" xr:uid="{2C0A9695-CD7E-4C27-A665-100E57A6A3E3}"/>
    <cellStyle name="Összesen 2 14 2 2_Volatility" xfId="23497" xr:uid="{3280265A-30F9-48C5-B96D-B20EE7DB6B44}"/>
    <cellStyle name="Összesen 2 14 2 3" xfId="23498" xr:uid="{46D5FAAE-A6DE-42A0-991E-6709232A8D7B}"/>
    <cellStyle name="Összesen 2 14 2 3 2" xfId="23499" xr:uid="{8DE42D56-D4B1-4888-8574-3463AA9E9F8B}"/>
    <cellStyle name="Összesen 2 14 2 3 2 2" xfId="23500" xr:uid="{414304DC-668A-4A85-8FFE-0AB16C78AAD0}"/>
    <cellStyle name="Összesen 2 14 2 3 2_Volatility" xfId="23501" xr:uid="{41303A50-2371-44C6-9958-60FE530024D0}"/>
    <cellStyle name="Összesen 2 14 2 3 3" xfId="23502" xr:uid="{21017A48-09BE-4A70-92E9-55F95470AF31}"/>
    <cellStyle name="Összesen 2 14 2 3_Volatility" xfId="23503" xr:uid="{A661C821-0991-4F9B-B873-8F9E8A55D0EA}"/>
    <cellStyle name="Összesen 2 14 2 4" xfId="23504" xr:uid="{40F7CD12-3975-473F-96AF-22542FFE76AD}"/>
    <cellStyle name="Összesen 2 14 2 4 2" xfId="23505" xr:uid="{B07C44D0-D35E-4553-9538-DE4B9EED6F3B}"/>
    <cellStyle name="Összesen 2 14 2 4_Volatility" xfId="23506" xr:uid="{6855637E-B9AC-4068-BFBF-758A63C3B64B}"/>
    <cellStyle name="Összesen 2 14 2 5" xfId="23507" xr:uid="{6C3666C0-03A8-4D85-B767-C48FC1D2BBB1}"/>
    <cellStyle name="Összesen 2 14 2_Volatility" xfId="23508" xr:uid="{4671D902-4ED3-4031-8CFD-C545B278F138}"/>
    <cellStyle name="Összesen 2 14 3" xfId="23509" xr:uid="{671CDD72-23B3-4B6B-9C16-0F16475DDF88}"/>
    <cellStyle name="Összesen 2 14 3 2" xfId="23510" xr:uid="{25310BD8-1AF2-4EB2-A9A8-95BBAA6CCCE6}"/>
    <cellStyle name="Összesen 2 14 3 2 2" xfId="23511" xr:uid="{276FBA8E-1178-4548-8285-B95F38950432}"/>
    <cellStyle name="Összesen 2 14 3 2_Volatility" xfId="23512" xr:uid="{03D647A5-61AC-47AB-A6F0-6FBC4DE364EF}"/>
    <cellStyle name="Összesen 2 14 3 3" xfId="23513" xr:uid="{3B40F5AF-3895-49D0-B873-351C1EDC13EF}"/>
    <cellStyle name="Összesen 2 14 3_Volatility" xfId="23514" xr:uid="{E742027D-A6A2-4D42-BA34-6EE7326AA5D1}"/>
    <cellStyle name="Összesen 2 14 4" xfId="23515" xr:uid="{2F26FC56-2BE0-4640-A314-B02CF2415C53}"/>
    <cellStyle name="Összesen 2 14 4 2" xfId="23516" xr:uid="{B00C39F8-E92F-45F9-9352-F0A7C7BEF13A}"/>
    <cellStyle name="Összesen 2 14 4_Volatility" xfId="23517" xr:uid="{0FBB7436-0404-4323-8A31-CD2237E3E635}"/>
    <cellStyle name="Összesen 2 14 5" xfId="23518" xr:uid="{5F64FA77-5935-4F4B-BFD3-50E533224AA9}"/>
    <cellStyle name="Összesen 2 14_Volatility" xfId="23519" xr:uid="{C6DFD6CC-599F-44D3-982F-533E1D66EA13}"/>
    <cellStyle name="Összesen 2 15" xfId="23520" xr:uid="{10D5B648-A870-481A-8578-FFEE372F9A50}"/>
    <cellStyle name="Összesen 2 15 2" xfId="23521" xr:uid="{5B4E52F1-1999-43CE-9BA1-9196741E9AFD}"/>
    <cellStyle name="Összesen 2 15 2 2" xfId="23522" xr:uid="{A644875A-402F-4664-9277-98FE074A416C}"/>
    <cellStyle name="Összesen 2 15 2 2 2" xfId="23523" xr:uid="{27AF7C67-D41B-4A95-9855-180B006FE09E}"/>
    <cellStyle name="Összesen 2 15 2 2 2 2" xfId="23524" xr:uid="{502B812D-A342-4393-8D13-0E715DBBB3E8}"/>
    <cellStyle name="Összesen 2 15 2 2 2_Volatility" xfId="23525" xr:uid="{29511A21-F267-4F69-87F3-679D75AD620F}"/>
    <cellStyle name="Összesen 2 15 2 2 3" xfId="23526" xr:uid="{ABBA8A3A-A7D5-4E9B-A831-DF243491F042}"/>
    <cellStyle name="Összesen 2 15 2 2_Volatility" xfId="23527" xr:uid="{E4D23240-5D88-497C-BCBC-A28D91FFD5E2}"/>
    <cellStyle name="Összesen 2 15 2 3" xfId="23528" xr:uid="{347EDD07-E1CD-4020-9E0D-F996FEF947CA}"/>
    <cellStyle name="Összesen 2 15 2 3 2" xfId="23529" xr:uid="{E84D411B-B6C2-422A-848D-475412230306}"/>
    <cellStyle name="Összesen 2 15 2 3 2 2" xfId="23530" xr:uid="{5E376E21-5560-4545-B2D1-FF2AD548B9D9}"/>
    <cellStyle name="Összesen 2 15 2 3 2_Volatility" xfId="23531" xr:uid="{77293E51-0D2B-42D0-BA55-A7123BE02D5E}"/>
    <cellStyle name="Összesen 2 15 2 3 3" xfId="23532" xr:uid="{BFFE7A11-7B6A-4466-8D48-5048C92E1FA7}"/>
    <cellStyle name="Összesen 2 15 2 3_Volatility" xfId="23533" xr:uid="{6133D01E-A86E-4B0C-9294-B6F1E430A4AA}"/>
    <cellStyle name="Összesen 2 15 2 4" xfId="23534" xr:uid="{17E9629A-AEF5-42EF-8F5C-B62381E66256}"/>
    <cellStyle name="Összesen 2 15 2 4 2" xfId="23535" xr:uid="{767320CB-02F2-4824-83FD-BBEBD99787A5}"/>
    <cellStyle name="Összesen 2 15 2 4_Volatility" xfId="23536" xr:uid="{9E46BA33-5129-4ED9-97B7-7F9CDD4B3587}"/>
    <cellStyle name="Összesen 2 15 2 5" xfId="23537" xr:uid="{A6AB8555-D7D3-44F6-A596-9C30844F3AB6}"/>
    <cellStyle name="Összesen 2 15 2_Volatility" xfId="23538" xr:uid="{DC34F537-25A2-4E16-80FE-2CA77EA8D490}"/>
    <cellStyle name="Összesen 2 15 3" xfId="23539" xr:uid="{D732C7EA-D8A3-4221-B516-71C9B903DE9A}"/>
    <cellStyle name="Összesen 2 15 3 2" xfId="23540" xr:uid="{30187A21-3CA8-4D16-B6C7-ED247560B879}"/>
    <cellStyle name="Összesen 2 15 3 2 2" xfId="23541" xr:uid="{E948CD35-042D-494C-BE89-D054CC9111B7}"/>
    <cellStyle name="Összesen 2 15 3 2_Volatility" xfId="23542" xr:uid="{B4558D67-A803-4F69-AA1A-4FB5BE586E86}"/>
    <cellStyle name="Összesen 2 15 3 3" xfId="23543" xr:uid="{6E844728-35CC-4C02-BE31-710AFEB0D1E6}"/>
    <cellStyle name="Összesen 2 15 3_Volatility" xfId="23544" xr:uid="{1F0C9BE1-2349-4FC0-B3FA-A29980026A97}"/>
    <cellStyle name="Összesen 2 15 4" xfId="23545" xr:uid="{650478B5-34F2-4037-B375-7AFE33032B09}"/>
    <cellStyle name="Összesen 2 15 4 2" xfId="23546" xr:uid="{B7C3B571-D0CB-41E9-B111-666CCA89F9E8}"/>
    <cellStyle name="Összesen 2 15 4_Volatility" xfId="23547" xr:uid="{16F630ED-7A2E-4FD5-8A01-1D452849539F}"/>
    <cellStyle name="Összesen 2 15 5" xfId="23548" xr:uid="{DD1478D2-1D6F-48F7-870D-58C5B4230B21}"/>
    <cellStyle name="Összesen 2 15_Volatility" xfId="23549" xr:uid="{01C29A17-3D51-4533-98C6-1FC625E3F7F9}"/>
    <cellStyle name="Összesen 2 16" xfId="23550" xr:uid="{161E17FA-FBF4-45EB-BB06-9E9CBB69FEF6}"/>
    <cellStyle name="Összesen 2 16 2" xfId="23551" xr:uid="{8886BA91-E2A8-4A17-AB34-F6C24131A609}"/>
    <cellStyle name="Összesen 2 16 2 2" xfId="23552" xr:uid="{D642A81D-DE67-45EB-A478-D2571B3E3BB9}"/>
    <cellStyle name="Összesen 2 16 2 2 2" xfId="23553" xr:uid="{AFEF6FEE-DD94-4116-947F-66BFF8698EBA}"/>
    <cellStyle name="Összesen 2 16 2 2 2 2" xfId="23554" xr:uid="{2888862E-68EE-4DD2-A5BE-080AB2D256E2}"/>
    <cellStyle name="Összesen 2 16 2 2 2_Volatility" xfId="23555" xr:uid="{59111BBF-B825-4C53-AA18-D29B08EEAB8A}"/>
    <cellStyle name="Összesen 2 16 2 2 3" xfId="23556" xr:uid="{EA485FC7-1E00-4984-8AAB-09D931070663}"/>
    <cellStyle name="Összesen 2 16 2 2_Volatility" xfId="23557" xr:uid="{8CAA0743-96D0-42B3-A125-A79A13440E9F}"/>
    <cellStyle name="Összesen 2 16 2 3" xfId="23558" xr:uid="{082B5133-F540-4F71-BDC5-F89122A482CC}"/>
    <cellStyle name="Összesen 2 16 2 3 2" xfId="23559" xr:uid="{A62EEE62-74BF-4EAE-842F-C32705FE6AFE}"/>
    <cellStyle name="Összesen 2 16 2 3 2 2" xfId="23560" xr:uid="{E1469868-90CC-4563-BAC4-8F82A141AC80}"/>
    <cellStyle name="Összesen 2 16 2 3 2_Volatility" xfId="23561" xr:uid="{1555D92E-72B1-47C9-A341-3325EB116D5D}"/>
    <cellStyle name="Összesen 2 16 2 3 3" xfId="23562" xr:uid="{E815DD98-28CC-493F-9EB1-FCB10A6791F1}"/>
    <cellStyle name="Összesen 2 16 2 3_Volatility" xfId="23563" xr:uid="{BA244EAC-9F77-4F12-B4B9-A8C5806ABA32}"/>
    <cellStyle name="Összesen 2 16 2 4" xfId="23564" xr:uid="{91FF097D-C3C0-4D91-B885-8AB0D151931A}"/>
    <cellStyle name="Összesen 2 16 2 4 2" xfId="23565" xr:uid="{DABBA890-9839-4248-B604-42AB01028AA0}"/>
    <cellStyle name="Összesen 2 16 2 4_Volatility" xfId="23566" xr:uid="{3D502231-0331-4775-B328-1892BEA206DB}"/>
    <cellStyle name="Összesen 2 16 2 5" xfId="23567" xr:uid="{119AE1B9-C28F-42C7-B520-C087D3DE63E2}"/>
    <cellStyle name="Összesen 2 16 2_Volatility" xfId="23568" xr:uid="{CDB4D261-0743-45E6-A053-715DFC73ED71}"/>
    <cellStyle name="Összesen 2 16 3" xfId="23569" xr:uid="{0E392F7C-BC24-4330-89F4-A79B664465C0}"/>
    <cellStyle name="Összesen 2 16 3 2" xfId="23570" xr:uid="{283264F8-0BA2-4D4C-9584-D0E8776713C8}"/>
    <cellStyle name="Összesen 2 16 3 2 2" xfId="23571" xr:uid="{4C5DF880-B080-4D7D-9629-E742B7140A0B}"/>
    <cellStyle name="Összesen 2 16 3 2_Volatility" xfId="23572" xr:uid="{FD3F1C2F-FCF2-402D-8586-FA08009779AB}"/>
    <cellStyle name="Összesen 2 16 3 3" xfId="23573" xr:uid="{CD59B655-FE79-46EC-AFA9-7AA48853C9FD}"/>
    <cellStyle name="Összesen 2 16 3_Volatility" xfId="23574" xr:uid="{E33DD6F4-7F9C-4DD2-B4C9-A082EBA8EAD1}"/>
    <cellStyle name="Összesen 2 16 4" xfId="23575" xr:uid="{7C770AF2-63B0-4E45-AB0D-C792527F5CE7}"/>
    <cellStyle name="Összesen 2 16 4 2" xfId="23576" xr:uid="{2868EA1D-456B-4639-AE50-981E7E3F420E}"/>
    <cellStyle name="Összesen 2 16 4_Volatility" xfId="23577" xr:uid="{1110902B-654C-44E1-A9B8-A0189E4C64B3}"/>
    <cellStyle name="Összesen 2 16 5" xfId="23578" xr:uid="{AA600F2A-A156-404E-B831-B83A4ABAA4BF}"/>
    <cellStyle name="Összesen 2 16_Volatility" xfId="23579" xr:uid="{EABA737E-48F0-46A0-8F6A-AB26FE335E4E}"/>
    <cellStyle name="Összesen 2 17" xfId="23580" xr:uid="{0CBDE315-8B08-46EF-8BC6-C2849B773E3C}"/>
    <cellStyle name="Összesen 2 17 2" xfId="23581" xr:uid="{68F1172E-158C-4E8F-856C-063C7896981A}"/>
    <cellStyle name="Összesen 2 17 2 2" xfId="23582" xr:uid="{35B9E806-E3AD-42CC-987B-4C4F26627E51}"/>
    <cellStyle name="Összesen 2 17 2 2 2" xfId="23583" xr:uid="{643C74A0-F578-4F92-9A31-0F42BCC8A859}"/>
    <cellStyle name="Összesen 2 17 2 2 2 2" xfId="23584" xr:uid="{FCF80473-2C6B-4A72-998C-B4D49DBAF60C}"/>
    <cellStyle name="Összesen 2 17 2 2 2_Volatility" xfId="23585" xr:uid="{9FB7C1D4-0BC2-4F4D-A092-24A970F81444}"/>
    <cellStyle name="Összesen 2 17 2 2 3" xfId="23586" xr:uid="{943ADD8C-9101-440A-949F-F287E77CC41B}"/>
    <cellStyle name="Összesen 2 17 2 2_Volatility" xfId="23587" xr:uid="{A05382A3-9571-4336-A3BB-B010BF248E9F}"/>
    <cellStyle name="Összesen 2 17 2 3" xfId="23588" xr:uid="{AE74A609-271E-4A92-A18D-59A9418B834D}"/>
    <cellStyle name="Összesen 2 17 2 3 2" xfId="23589" xr:uid="{59032695-0FA5-4ADA-B175-EB2038F7CE1A}"/>
    <cellStyle name="Összesen 2 17 2 3 2 2" xfId="23590" xr:uid="{DCD81786-8127-4457-AB59-280958B06051}"/>
    <cellStyle name="Összesen 2 17 2 3 2_Volatility" xfId="23591" xr:uid="{BD0A3C92-C777-4B3E-A109-E5C36AEEA11C}"/>
    <cellStyle name="Összesen 2 17 2 3 3" xfId="23592" xr:uid="{6F7249C3-57F7-4C61-AFFE-A83222AB87B6}"/>
    <cellStyle name="Összesen 2 17 2 3_Volatility" xfId="23593" xr:uid="{D1C583C3-F8B3-4655-A1BE-1A5BC2506637}"/>
    <cellStyle name="Összesen 2 17 2 4" xfId="23594" xr:uid="{292B6A50-1621-4786-B850-97F2B47AA103}"/>
    <cellStyle name="Összesen 2 17 2 4 2" xfId="23595" xr:uid="{1B445EE2-ACC8-442D-B4AD-1C0923091DF2}"/>
    <cellStyle name="Összesen 2 17 2 4_Volatility" xfId="23596" xr:uid="{847DC3BB-6916-4F8A-9018-A0CB66412104}"/>
    <cellStyle name="Összesen 2 17 2 5" xfId="23597" xr:uid="{508AB057-D68A-4B5A-8345-84AA11D53D71}"/>
    <cellStyle name="Összesen 2 17 2_Volatility" xfId="23598" xr:uid="{D7B567DC-547C-4132-83A7-258D30F32A8C}"/>
    <cellStyle name="Összesen 2 17 3" xfId="23599" xr:uid="{10B6C4E8-6176-4A24-A9E1-382B17E47455}"/>
    <cellStyle name="Összesen 2 17 3 2" xfId="23600" xr:uid="{9C111B99-193C-42F0-9C08-E3C3E8AC2BE8}"/>
    <cellStyle name="Összesen 2 17 3 2 2" xfId="23601" xr:uid="{96B37383-FA5C-4A86-9464-4C32699B0288}"/>
    <cellStyle name="Összesen 2 17 3 2_Volatility" xfId="23602" xr:uid="{21F3A613-D5F2-4A8F-9EAA-0D222AA984BA}"/>
    <cellStyle name="Összesen 2 17 3 3" xfId="23603" xr:uid="{CCEDBF87-DF2F-4911-AB95-D2BA46F05D36}"/>
    <cellStyle name="Összesen 2 17 3_Volatility" xfId="23604" xr:uid="{1ACCFB83-EECF-4408-AB32-550F861CE292}"/>
    <cellStyle name="Összesen 2 17 4" xfId="23605" xr:uid="{B7F107AE-3C99-45DA-AA4F-B548A8832C23}"/>
    <cellStyle name="Összesen 2 17 4 2" xfId="23606" xr:uid="{57FE42B2-DEB8-4ACD-8BAA-89A9F761C3B2}"/>
    <cellStyle name="Összesen 2 17 4_Volatility" xfId="23607" xr:uid="{58D18E53-BDB1-433A-BE46-E8845F4AA61A}"/>
    <cellStyle name="Összesen 2 17 5" xfId="23608" xr:uid="{9A0A2E63-48F8-4C4C-803C-D5122C2FFC10}"/>
    <cellStyle name="Összesen 2 17_Volatility" xfId="23609" xr:uid="{B799DCAE-87F5-48B8-A8CA-349F85BD25E5}"/>
    <cellStyle name="Összesen 2 18" xfId="23610" xr:uid="{E19EB1F7-E70E-4888-8978-A6436070614F}"/>
    <cellStyle name="Összesen 2 18 2" xfId="23611" xr:uid="{6834F55E-B43B-44DA-BA6A-1AF7AA843877}"/>
    <cellStyle name="Összesen 2 18 2 2" xfId="23612" xr:uid="{8D7CC6C5-FCF7-4D17-B3B6-CD01193246B8}"/>
    <cellStyle name="Összesen 2 18 2 2 2" xfId="23613" xr:uid="{DF18A571-79B6-40B1-B2C9-B7112DC65995}"/>
    <cellStyle name="Összesen 2 18 2 2 2 2" xfId="23614" xr:uid="{03DEEE91-3934-4971-B42E-BE3F2FED8873}"/>
    <cellStyle name="Összesen 2 18 2 2 2_Volatility" xfId="23615" xr:uid="{24287CD7-B22A-4CAB-B3A6-AD6D0D265114}"/>
    <cellStyle name="Összesen 2 18 2 2 3" xfId="23616" xr:uid="{B6012DB8-86D3-4C3A-A196-BA6537BF66D0}"/>
    <cellStyle name="Összesen 2 18 2 2_Volatility" xfId="23617" xr:uid="{C632CB6F-4D29-458B-A902-31BFC75D637D}"/>
    <cellStyle name="Összesen 2 18 2 3" xfId="23618" xr:uid="{C5D39669-640B-4D4E-979B-CE1B394311D1}"/>
    <cellStyle name="Összesen 2 18 2 3 2" xfId="23619" xr:uid="{1B4FC68A-ACE1-422F-8C40-170595FA6EE1}"/>
    <cellStyle name="Összesen 2 18 2 3 2 2" xfId="23620" xr:uid="{EB9B1146-C2EC-4241-9E36-451EA73289F7}"/>
    <cellStyle name="Összesen 2 18 2 3 2_Volatility" xfId="23621" xr:uid="{6E26CA1B-E1EE-4016-8C27-B63B32227001}"/>
    <cellStyle name="Összesen 2 18 2 3 3" xfId="23622" xr:uid="{C8795F04-6090-43D9-B0DC-7552A4919E15}"/>
    <cellStyle name="Összesen 2 18 2 3_Volatility" xfId="23623" xr:uid="{93EAB345-244B-491B-B61B-6AEB85C447E9}"/>
    <cellStyle name="Összesen 2 18 2 4" xfId="23624" xr:uid="{973628D4-7C35-4F9D-A0F1-32B461626B62}"/>
    <cellStyle name="Összesen 2 18 2 4 2" xfId="23625" xr:uid="{27DE7E67-20F5-43AF-A6F9-A7CA709C2702}"/>
    <cellStyle name="Összesen 2 18 2 4_Volatility" xfId="23626" xr:uid="{B89F50FF-7AA3-4B13-BC35-AA27A3D9F31F}"/>
    <cellStyle name="Összesen 2 18 2 5" xfId="23627" xr:uid="{B9A56DE4-330E-4B13-8F23-0EACDCA5E50A}"/>
    <cellStyle name="Összesen 2 18 2_Volatility" xfId="23628" xr:uid="{068C66C9-66D8-487A-92F8-E368CD4BE1F2}"/>
    <cellStyle name="Összesen 2 18 3" xfId="23629" xr:uid="{0888DBD3-C43E-4F1E-8005-99D844375018}"/>
    <cellStyle name="Összesen 2 18 3 2" xfId="23630" xr:uid="{180CD673-2C4C-4EF6-A670-F84E17B54ED8}"/>
    <cellStyle name="Összesen 2 18 3 2 2" xfId="23631" xr:uid="{E0FC9C0E-2352-43B3-AB9F-63C540C2761D}"/>
    <cellStyle name="Összesen 2 18 3 2_Volatility" xfId="23632" xr:uid="{AAE87994-6422-4AB8-BCD9-AF9C7FB40AC1}"/>
    <cellStyle name="Összesen 2 18 3 3" xfId="23633" xr:uid="{872D23B5-051B-461F-BB9E-ABC71FD31539}"/>
    <cellStyle name="Összesen 2 18 3_Volatility" xfId="23634" xr:uid="{3A57062D-00B6-4CCF-A781-9DC31845DFD3}"/>
    <cellStyle name="Összesen 2 18 4" xfId="23635" xr:uid="{47CB61E9-6DCB-4DA7-93C9-816983FD16A2}"/>
    <cellStyle name="Összesen 2 18 4 2" xfId="23636" xr:uid="{5BF2E26A-CF77-4C06-B9A5-4E28BEED2E06}"/>
    <cellStyle name="Összesen 2 18 4_Volatility" xfId="23637" xr:uid="{86921D20-CCDA-44B0-A62D-9D113FFBFB82}"/>
    <cellStyle name="Összesen 2 18 5" xfId="23638" xr:uid="{44A8950C-2945-4286-9812-78622E152520}"/>
    <cellStyle name="Összesen 2 18_Volatility" xfId="23639" xr:uid="{70CFBA84-899D-400E-BCF9-401770074307}"/>
    <cellStyle name="Összesen 2 19" xfId="23640" xr:uid="{7A63A7B4-BD1F-4DA6-98B5-454C39226A0C}"/>
    <cellStyle name="Összesen 2 19 2" xfId="23641" xr:uid="{B61D23FC-B39F-495C-A89D-7D7200C72887}"/>
    <cellStyle name="Összesen 2 19 2 2" xfId="23642" xr:uid="{5B0CD59A-0629-4EFA-A958-736177A2B7AD}"/>
    <cellStyle name="Összesen 2 19 2 2 2" xfId="23643" xr:uid="{D05D2D61-DA33-4FDB-A871-A12FAA2F7191}"/>
    <cellStyle name="Összesen 2 19 2 2 2 2" xfId="23644" xr:uid="{D04093AB-5549-4C53-8174-E9503DF2A9EA}"/>
    <cellStyle name="Összesen 2 19 2 2 2_Volatility" xfId="23645" xr:uid="{F4B91231-FBE2-4E5C-95E5-018A9840666D}"/>
    <cellStyle name="Összesen 2 19 2 2 3" xfId="23646" xr:uid="{075E609A-6A1A-4B98-AE83-801E608C7737}"/>
    <cellStyle name="Összesen 2 19 2 2_Volatility" xfId="23647" xr:uid="{5847FB6E-D2FD-416B-B9F6-79B4ED09CE38}"/>
    <cellStyle name="Összesen 2 19 2 3" xfId="23648" xr:uid="{AF3F49C4-42CB-4E03-B631-975E6EB6828E}"/>
    <cellStyle name="Összesen 2 19 2 3 2" xfId="23649" xr:uid="{BA072ED5-CFA0-40D9-B426-38344101492C}"/>
    <cellStyle name="Összesen 2 19 2 3 2 2" xfId="23650" xr:uid="{57E34D38-30E3-44AD-AA7D-2BC6C4D6C2F3}"/>
    <cellStyle name="Összesen 2 19 2 3 2_Volatility" xfId="23651" xr:uid="{F871C9C9-80A8-4419-9EDF-F3CB3BF62AD6}"/>
    <cellStyle name="Összesen 2 19 2 3 3" xfId="23652" xr:uid="{D05287D2-0ADA-42B9-A736-742DFA709158}"/>
    <cellStyle name="Összesen 2 19 2 3_Volatility" xfId="23653" xr:uid="{91EE8399-F4AA-4F4B-935A-F668E990A199}"/>
    <cellStyle name="Összesen 2 19 2 4" xfId="23654" xr:uid="{E7ED19D0-F037-4CF3-B260-1026BB26479B}"/>
    <cellStyle name="Összesen 2 19 2 4 2" xfId="23655" xr:uid="{55DE3E71-00D5-4214-8CB4-DE3451C95BED}"/>
    <cellStyle name="Összesen 2 19 2 4_Volatility" xfId="23656" xr:uid="{AA9D533D-86DF-4EA7-B9EB-A0EDBDD716B6}"/>
    <cellStyle name="Összesen 2 19 2 5" xfId="23657" xr:uid="{67AED5E7-758B-48CF-8594-0A3FBE639929}"/>
    <cellStyle name="Összesen 2 19 2_Volatility" xfId="23658" xr:uid="{83C8FE25-0AE3-482D-90B5-E76FA67BC8F5}"/>
    <cellStyle name="Összesen 2 19 3" xfId="23659" xr:uid="{0976A792-3FD9-4C11-B3D9-6DCA57807F97}"/>
    <cellStyle name="Összesen 2 19 3 2" xfId="23660" xr:uid="{AC8BF1BA-6241-45D9-B293-8C29F5991EB3}"/>
    <cellStyle name="Összesen 2 19 3 2 2" xfId="23661" xr:uid="{9FEBF3E8-7D17-4FF2-B54D-7CBC79FE8198}"/>
    <cellStyle name="Összesen 2 19 3 2_Volatility" xfId="23662" xr:uid="{650525AB-147A-415C-9ACC-335829494EEB}"/>
    <cellStyle name="Összesen 2 19 3 3" xfId="23663" xr:uid="{0D732197-906C-4B61-A0B3-459A9BCF702C}"/>
    <cellStyle name="Összesen 2 19 3_Volatility" xfId="23664" xr:uid="{3A6DB7C1-08FF-4498-9BB7-160C73327AFA}"/>
    <cellStyle name="Összesen 2 19 4" xfId="23665" xr:uid="{81A858C3-D7F0-4DC6-8320-F0C036B98D6C}"/>
    <cellStyle name="Összesen 2 19 4 2" xfId="23666" xr:uid="{0F8F9970-8F9A-4FAA-9A66-D64A018B7342}"/>
    <cellStyle name="Összesen 2 19 4_Volatility" xfId="23667" xr:uid="{02CFF8FF-36CA-41E9-8432-FAE8C9CED35F}"/>
    <cellStyle name="Összesen 2 19 5" xfId="23668" xr:uid="{56E605E5-329B-4EB4-93DD-6B6DAB2230EE}"/>
    <cellStyle name="Összesen 2 19_Volatility" xfId="23669" xr:uid="{59D674A9-5F7A-43FA-834D-8F100A044DE0}"/>
    <cellStyle name="Összesen 2 2" xfId="23670" xr:uid="{3B4D6F50-9733-4AFA-8B97-82D5D17AE339}"/>
    <cellStyle name="Összesen 2 2 2" xfId="23671" xr:uid="{2319C646-26AD-490C-9E59-48A68DBB4B6B}"/>
    <cellStyle name="Összesen 2 2 2 2" xfId="23672" xr:uid="{2E75ADC7-00E4-439F-961B-2D2CD31553CB}"/>
    <cellStyle name="Összesen 2 2 2 2 2" xfId="23673" xr:uid="{4428C614-17C3-4E63-BECA-FAEFA58CAE16}"/>
    <cellStyle name="Összesen 2 2 2 2 2 2" xfId="23674" xr:uid="{AB18E0E6-59F3-4D03-AEF9-B23EA1A5605A}"/>
    <cellStyle name="Összesen 2 2 2 2 2_Volatility" xfId="23675" xr:uid="{54E52544-A2B7-43BE-8478-695334102440}"/>
    <cellStyle name="Összesen 2 2 2 2 3" xfId="23676" xr:uid="{FF604B9A-FDCB-4173-94C0-105DF3FBB670}"/>
    <cellStyle name="Összesen 2 2 2 2_Volatility" xfId="23677" xr:uid="{53C015D1-A5E3-487C-A663-45D7C589F5D3}"/>
    <cellStyle name="Összesen 2 2 2 3" xfId="23678" xr:uid="{DD928C6C-8C41-4EBF-9F85-D8B512972BA2}"/>
    <cellStyle name="Összesen 2 2 2 3 2" xfId="23679" xr:uid="{ADADCECB-7488-4F0D-AA72-30E6C4755EE4}"/>
    <cellStyle name="Összesen 2 2 2 3 2 2" xfId="23680" xr:uid="{E4E4B8EE-E2B7-45DC-ACCF-5CACAB02D953}"/>
    <cellStyle name="Összesen 2 2 2 3 2_Volatility" xfId="23681" xr:uid="{B90DCF55-688D-4F27-8DD4-45067FE88D5E}"/>
    <cellStyle name="Összesen 2 2 2 3 3" xfId="23682" xr:uid="{F0F16725-E59B-4A6B-ACFA-4E4087554F63}"/>
    <cellStyle name="Összesen 2 2 2 3_Volatility" xfId="23683" xr:uid="{520698A6-1650-43FC-ACE9-2BB067B764C0}"/>
    <cellStyle name="Összesen 2 2 2 4" xfId="23684" xr:uid="{717336A0-4B31-4E2D-8F07-67B771213D93}"/>
    <cellStyle name="Összesen 2 2 2 4 2" xfId="23685" xr:uid="{2A36CD02-BEA5-475A-912E-A8336D6D309C}"/>
    <cellStyle name="Összesen 2 2 2 4_Volatility" xfId="23686" xr:uid="{54EAE899-E5A8-4999-87C5-38C3A5DD3E40}"/>
    <cellStyle name="Összesen 2 2 2 5" xfId="23687" xr:uid="{3E6ADBF7-60C6-40A1-ACC6-6CB198C66118}"/>
    <cellStyle name="Összesen 2 2 2_Volatility" xfId="23688" xr:uid="{04EA8CDE-F470-4A62-9BEE-61FC789F2220}"/>
    <cellStyle name="Összesen 2 2 3" xfId="23689" xr:uid="{4719CCA7-6944-4F4F-8F11-E646233C14A5}"/>
    <cellStyle name="Összesen 2 2 3 2" xfId="23690" xr:uid="{F526ABCF-C97E-4146-8DEB-902552E18258}"/>
    <cellStyle name="Összesen 2 2 3 2 2" xfId="23691" xr:uid="{D77E40C9-7394-41FC-87A1-F47F6F6A0FAA}"/>
    <cellStyle name="Összesen 2 2 3 2_Volatility" xfId="23692" xr:uid="{6D2D64DC-EC10-441F-897C-DF80E4003651}"/>
    <cellStyle name="Összesen 2 2 3 3" xfId="23693" xr:uid="{40B768EE-6351-471F-A210-74DBD2E6C3D8}"/>
    <cellStyle name="Összesen 2 2 3_Volatility" xfId="23694" xr:uid="{0824E42E-E066-47A3-B885-DCCD565DF0CA}"/>
    <cellStyle name="Összesen 2 2 4" xfId="23695" xr:uid="{963D8565-CCC8-4984-8D58-8242489F5F3E}"/>
    <cellStyle name="Összesen 2 2 4 2" xfId="23696" xr:uid="{71445927-F9E5-4802-9946-E088E0F35D71}"/>
    <cellStyle name="Összesen 2 2 4_Volatility" xfId="23697" xr:uid="{AE28D453-5C56-4FF8-807D-A060FB4379DE}"/>
    <cellStyle name="Összesen 2 2 5" xfId="23698" xr:uid="{135D1771-8B67-478D-BF42-D5C282566EE8}"/>
    <cellStyle name="Összesen 2 2_Volatility" xfId="23699" xr:uid="{DDB400BF-30BE-4829-B4A7-3600842A34D4}"/>
    <cellStyle name="Összesen 2 20" xfId="23700" xr:uid="{5EB5EF3A-6863-4503-9CAA-BC56A98C1D7C}"/>
    <cellStyle name="Összesen 2 20 2" xfId="23701" xr:uid="{35B59D77-CF65-4FF4-84A7-5EA5E2F48562}"/>
    <cellStyle name="Összesen 2 20 2 2" xfId="23702" xr:uid="{16948660-C703-4EB5-96D9-D5426CB3CFEE}"/>
    <cellStyle name="Összesen 2 20 2 2 2" xfId="23703" xr:uid="{A1FD8CC1-0DDF-475F-8CC5-E0F078886D73}"/>
    <cellStyle name="Összesen 2 20 2 2 2 2" xfId="23704" xr:uid="{CC77181D-BF52-4184-AF6D-10173354509D}"/>
    <cellStyle name="Összesen 2 20 2 2 2_Volatility" xfId="23705" xr:uid="{0C886DAD-4465-46F3-BD6E-F8BE2632BE1E}"/>
    <cellStyle name="Összesen 2 20 2 2 3" xfId="23706" xr:uid="{694C81F7-C776-49C7-B735-C46CB7F41C93}"/>
    <cellStyle name="Összesen 2 20 2 2_Volatility" xfId="23707" xr:uid="{42E5DDDB-142F-4AD4-B382-085E1988E48A}"/>
    <cellStyle name="Összesen 2 20 2 3" xfId="23708" xr:uid="{3499FD78-78F5-434C-BA10-EAB3FF83935A}"/>
    <cellStyle name="Összesen 2 20 2 3 2" xfId="23709" xr:uid="{3A0BD16C-7C3F-4047-9B05-53791A7CAEA5}"/>
    <cellStyle name="Összesen 2 20 2 3 2 2" xfId="23710" xr:uid="{93A0466F-A278-499D-A5F2-71E6FE21452D}"/>
    <cellStyle name="Összesen 2 20 2 3 2_Volatility" xfId="23711" xr:uid="{27854505-546F-4830-AC85-AA97241E7310}"/>
    <cellStyle name="Összesen 2 20 2 3 3" xfId="23712" xr:uid="{4E573491-0273-4529-98F0-F5B8B96027B6}"/>
    <cellStyle name="Összesen 2 20 2 3_Volatility" xfId="23713" xr:uid="{4ADDEBE2-FE7D-4B8C-9203-D541FD0BED85}"/>
    <cellStyle name="Összesen 2 20 2 4" xfId="23714" xr:uid="{7C67DD7B-8864-4A46-BDB1-238932E92F64}"/>
    <cellStyle name="Összesen 2 20 2 4 2" xfId="23715" xr:uid="{11A198BC-77D5-4754-836F-DFE4AB34690A}"/>
    <cellStyle name="Összesen 2 20 2 4_Volatility" xfId="23716" xr:uid="{AEC5A722-5191-4BD9-867A-10889E2CE051}"/>
    <cellStyle name="Összesen 2 20 2 5" xfId="23717" xr:uid="{CC940072-2423-4B4B-B3E3-F759B1D403AC}"/>
    <cellStyle name="Összesen 2 20 2_Volatility" xfId="23718" xr:uid="{F410995C-1FC9-4B86-A1FD-3291C162E727}"/>
    <cellStyle name="Összesen 2 20 3" xfId="23719" xr:uid="{EB57115E-564F-401B-BDB2-5012C1DD03D1}"/>
    <cellStyle name="Összesen 2 20 3 2" xfId="23720" xr:uid="{9DEE013C-E291-4240-82E1-308FAC109D52}"/>
    <cellStyle name="Összesen 2 20 3 2 2" xfId="23721" xr:uid="{E45E6CD5-E19F-4150-9F13-1FC8AFCE01E3}"/>
    <cellStyle name="Összesen 2 20 3 2_Volatility" xfId="23722" xr:uid="{07A67E98-DCC3-484B-BC9E-6D4337FAB0D0}"/>
    <cellStyle name="Összesen 2 20 3 3" xfId="23723" xr:uid="{E680E983-5158-493F-8F2A-4AD8DD998889}"/>
    <cellStyle name="Összesen 2 20 3_Volatility" xfId="23724" xr:uid="{CEDBE47B-F382-4E7F-B35B-1820BD6369FE}"/>
    <cellStyle name="Összesen 2 20 4" xfId="23725" xr:uid="{92A03560-BFF6-4950-9AE5-D18F7C09D423}"/>
    <cellStyle name="Összesen 2 20 4 2" xfId="23726" xr:uid="{8267966D-98FA-46F8-A328-370CD4119D5C}"/>
    <cellStyle name="Összesen 2 20 4_Volatility" xfId="23727" xr:uid="{B7FD8930-73E6-412C-A4F4-B9A4DC9F2BCC}"/>
    <cellStyle name="Összesen 2 20 5" xfId="23728" xr:uid="{9276F93C-F548-4D6D-A1D3-4C1A7C68CD5E}"/>
    <cellStyle name="Összesen 2 20_Volatility" xfId="23729" xr:uid="{FCBAD33A-DB7B-42AB-9D79-126636E20CC8}"/>
    <cellStyle name="Összesen 2 21" xfId="23730" xr:uid="{BF1BA918-B59E-432C-A7F0-4FD85A8EBBB0}"/>
    <cellStyle name="Összesen 2 21 2" xfId="23731" xr:uid="{2EB10AC1-24D3-4C5F-99DF-9511A1B0DB67}"/>
    <cellStyle name="Összesen 2 21 2 2" xfId="23732" xr:uid="{46F2719E-D84C-42B0-BA99-FB191022F0CC}"/>
    <cellStyle name="Összesen 2 21 2 2 2" xfId="23733" xr:uid="{5466FE74-6AA7-49FD-A680-530B66B10642}"/>
    <cellStyle name="Összesen 2 21 2 2 2 2" xfId="23734" xr:uid="{D09EB6BB-2A8F-4ADA-8875-E30A5B9F5227}"/>
    <cellStyle name="Összesen 2 21 2 2 2_Volatility" xfId="23735" xr:uid="{89601692-5190-414C-84B8-226C095EE208}"/>
    <cellStyle name="Összesen 2 21 2 2 3" xfId="23736" xr:uid="{D7318A42-054E-49F2-B2C6-49F98728E9D0}"/>
    <cellStyle name="Összesen 2 21 2 2_Volatility" xfId="23737" xr:uid="{92682204-05DE-44F7-9EDE-4F61B247DA2E}"/>
    <cellStyle name="Összesen 2 21 2 3" xfId="23738" xr:uid="{AB848D21-9FAF-40AE-84B9-14D2F3432923}"/>
    <cellStyle name="Összesen 2 21 2 3 2" xfId="23739" xr:uid="{4729960B-B1CC-4829-8A47-63960801C44D}"/>
    <cellStyle name="Összesen 2 21 2 3 2 2" xfId="23740" xr:uid="{92AD6A92-21BF-4130-80C2-595C331A1B7F}"/>
    <cellStyle name="Összesen 2 21 2 3 2_Volatility" xfId="23741" xr:uid="{7D6F6FB1-6D42-4B8C-8CAA-043C66DE3F55}"/>
    <cellStyle name="Összesen 2 21 2 3 3" xfId="23742" xr:uid="{71B9D203-0590-4ECE-AB15-5689A8A1A71E}"/>
    <cellStyle name="Összesen 2 21 2 3_Volatility" xfId="23743" xr:uid="{2FCFC9B3-992B-4E03-A8FC-90C83996F6C7}"/>
    <cellStyle name="Összesen 2 21 2 4" xfId="23744" xr:uid="{3F55EEDD-B3B5-400B-80DC-ABAEC9AE8C59}"/>
    <cellStyle name="Összesen 2 21 2 4 2" xfId="23745" xr:uid="{3267F79B-1975-4140-97D3-44FAB0455D3C}"/>
    <cellStyle name="Összesen 2 21 2 4_Volatility" xfId="23746" xr:uid="{292A4B73-2B8A-4B3B-89AA-59492CABFDB7}"/>
    <cellStyle name="Összesen 2 21 2 5" xfId="23747" xr:uid="{9C2AF803-C383-4534-B5A9-D7701D63D508}"/>
    <cellStyle name="Összesen 2 21 2_Volatility" xfId="23748" xr:uid="{DFF4DD61-9FD2-474C-9EC7-377BE64DE263}"/>
    <cellStyle name="Összesen 2 21 3" xfId="23749" xr:uid="{0E577ED5-3417-4046-9A3D-233D5F74CBE3}"/>
    <cellStyle name="Összesen 2 21 3 2" xfId="23750" xr:uid="{F51EC31F-7DBB-4CC2-B8E4-711AB7B749DF}"/>
    <cellStyle name="Összesen 2 21 3 2 2" xfId="23751" xr:uid="{F3539198-FB71-46FF-A5CC-8A985F92129B}"/>
    <cellStyle name="Összesen 2 21 3 2_Volatility" xfId="23752" xr:uid="{CF3499ED-3C9E-4AFD-B543-47AFA22B3EC2}"/>
    <cellStyle name="Összesen 2 21 3 3" xfId="23753" xr:uid="{5E2A38DE-9C96-443B-A864-CBD7BFFD96B9}"/>
    <cellStyle name="Összesen 2 21 3_Volatility" xfId="23754" xr:uid="{E8CE320B-2FD8-4807-9E56-8046C2D761EE}"/>
    <cellStyle name="Összesen 2 21 4" xfId="23755" xr:uid="{2EC343E2-F697-4B9C-AD84-512FFCEE78F7}"/>
    <cellStyle name="Összesen 2 21 4 2" xfId="23756" xr:uid="{5D9D5562-1E01-4BE2-961D-3067741C23F9}"/>
    <cellStyle name="Összesen 2 21 4_Volatility" xfId="23757" xr:uid="{5B1D7359-0883-40D0-9693-744930978808}"/>
    <cellStyle name="Összesen 2 21 5" xfId="23758" xr:uid="{9EC15524-D840-4A98-9C47-BA421842F03E}"/>
    <cellStyle name="Összesen 2 21_Volatility" xfId="23759" xr:uid="{EC7F5C4D-FF81-44ED-B94E-DE433F04F9F7}"/>
    <cellStyle name="Összesen 2 22" xfId="23760" xr:uid="{C2A281D7-4ADB-43BE-AC5C-16D743FF1C01}"/>
    <cellStyle name="Összesen 2 22 2" xfId="23761" xr:uid="{C5DF223E-D381-40FD-8F32-498AEDC4B385}"/>
    <cellStyle name="Összesen 2 22 2 2" xfId="23762" xr:uid="{A69AF7DE-FD44-44DF-8AE2-1734FCD19F93}"/>
    <cellStyle name="Összesen 2 22 2 2 2" xfId="23763" xr:uid="{B061975A-FC4B-4788-B3EE-E2CD323A1DAD}"/>
    <cellStyle name="Összesen 2 22 2 2 2 2" xfId="23764" xr:uid="{86F650E5-3AE3-4CD0-9B7D-20ABE2B89E51}"/>
    <cellStyle name="Összesen 2 22 2 2 2_Volatility" xfId="23765" xr:uid="{24605FFE-6CFF-4BD0-9DB2-2BD404B5BB15}"/>
    <cellStyle name="Összesen 2 22 2 2 3" xfId="23766" xr:uid="{B1338ECC-3929-474E-999F-E04A978325EC}"/>
    <cellStyle name="Összesen 2 22 2 2_Volatility" xfId="23767" xr:uid="{E0EF9A14-041D-402A-A315-E5CB83F2C80F}"/>
    <cellStyle name="Összesen 2 22 2 3" xfId="23768" xr:uid="{2BD90388-2121-415F-AE6B-E5C141445065}"/>
    <cellStyle name="Összesen 2 22 2 3 2" xfId="23769" xr:uid="{F4CD3049-F179-460B-865A-399199B32751}"/>
    <cellStyle name="Összesen 2 22 2 3 2 2" xfId="23770" xr:uid="{95520E04-15B0-4DC5-B019-C50CDA0622B1}"/>
    <cellStyle name="Összesen 2 22 2 3 2_Volatility" xfId="23771" xr:uid="{8BFC1308-8C50-4262-B51F-7F751901CA0E}"/>
    <cellStyle name="Összesen 2 22 2 3 3" xfId="23772" xr:uid="{FD6FECD8-F89F-4FB7-85D1-DE71E938D759}"/>
    <cellStyle name="Összesen 2 22 2 3_Volatility" xfId="23773" xr:uid="{20A169DA-655E-4405-A9DB-79460D1C0EE0}"/>
    <cellStyle name="Összesen 2 22 2 4" xfId="23774" xr:uid="{C19099FE-6253-4B4C-8DED-E5AC7486A7EE}"/>
    <cellStyle name="Összesen 2 22 2 4 2" xfId="23775" xr:uid="{F711C663-D184-4B80-9660-C0568D5809D3}"/>
    <cellStyle name="Összesen 2 22 2 4_Volatility" xfId="23776" xr:uid="{5CBC0032-1FF9-4BD5-BE6B-42AD025E1EFD}"/>
    <cellStyle name="Összesen 2 22 2 5" xfId="23777" xr:uid="{92A03E2E-C366-4742-BEE7-87401CC0A8EF}"/>
    <cellStyle name="Összesen 2 22 2_Volatility" xfId="23778" xr:uid="{A9D60224-F437-4C49-A7A4-396057EFEF7B}"/>
    <cellStyle name="Összesen 2 22 3" xfId="23779" xr:uid="{053FBD04-6F0E-42BE-9DB0-2D17AABE5BE5}"/>
    <cellStyle name="Összesen 2 22 3 2" xfId="23780" xr:uid="{AE8E10A1-FCB3-4E1A-992D-7A1AE6FDFC3F}"/>
    <cellStyle name="Összesen 2 22 3 2 2" xfId="23781" xr:uid="{FC742B5B-808F-44D0-9352-08ADDDFE4963}"/>
    <cellStyle name="Összesen 2 22 3 2_Volatility" xfId="23782" xr:uid="{2C27DACF-5553-4C7C-A8C3-091390C221F4}"/>
    <cellStyle name="Összesen 2 22 3 3" xfId="23783" xr:uid="{B7540F33-B5C4-4DCD-8002-95E169616953}"/>
    <cellStyle name="Összesen 2 22 3_Volatility" xfId="23784" xr:uid="{5C534055-2FF9-4446-A56D-EAF1729B4099}"/>
    <cellStyle name="Összesen 2 22 4" xfId="23785" xr:uid="{95F81C65-0B40-4648-BF49-737D433B8D63}"/>
    <cellStyle name="Összesen 2 22 4 2" xfId="23786" xr:uid="{DA67254A-C27C-40E9-B690-97271A239474}"/>
    <cellStyle name="Összesen 2 22 4_Volatility" xfId="23787" xr:uid="{64BAD1B9-CAF6-4EB4-8609-0279D621E57D}"/>
    <cellStyle name="Összesen 2 22 5" xfId="23788" xr:uid="{3714A376-3D78-4ABF-8A4A-F787EEF8D2AD}"/>
    <cellStyle name="Összesen 2 22_Volatility" xfId="23789" xr:uid="{727B3BA9-B428-48E7-BFCA-2F6AD47F4CCC}"/>
    <cellStyle name="Összesen 2 23" xfId="23790" xr:uid="{55D2DFC6-47E6-46C2-9A7A-216B70765B87}"/>
    <cellStyle name="Összesen 2 23 2" xfId="23791" xr:uid="{B3CC7DAF-D84B-4FC9-A8C5-8F26F37D2BF4}"/>
    <cellStyle name="Összesen 2 23 2 2" xfId="23792" xr:uid="{B6547684-8F5F-4256-9D4B-60712036883A}"/>
    <cellStyle name="Összesen 2 23 2 2 2" xfId="23793" xr:uid="{36E28254-6759-422A-8D12-3A45F13F7B26}"/>
    <cellStyle name="Összesen 2 23 2 2 2 2" xfId="23794" xr:uid="{89D5CCC1-AEB0-4B5D-8AF4-8753FFBBC4D5}"/>
    <cellStyle name="Összesen 2 23 2 2 2_Volatility" xfId="23795" xr:uid="{2C4C7B8F-F795-4857-94DC-B9CC7F15FE73}"/>
    <cellStyle name="Összesen 2 23 2 2 3" xfId="23796" xr:uid="{DA16CE60-DC70-497A-9893-6FC360F36AE6}"/>
    <cellStyle name="Összesen 2 23 2 2_Volatility" xfId="23797" xr:uid="{95AF5FFE-181F-4ED6-93A3-D7C12474E41F}"/>
    <cellStyle name="Összesen 2 23 2 3" xfId="23798" xr:uid="{6E4DAE04-8FDA-4671-8F5F-45077FAB1B4B}"/>
    <cellStyle name="Összesen 2 23 2 3 2" xfId="23799" xr:uid="{C626C3D7-90B6-4D41-A010-B439F940CE16}"/>
    <cellStyle name="Összesen 2 23 2 3 2 2" xfId="23800" xr:uid="{710719B9-0C76-454B-A50A-D9C7F6DD7254}"/>
    <cellStyle name="Összesen 2 23 2 3 2_Volatility" xfId="23801" xr:uid="{869A8814-38BF-453D-A66D-BEB746F7B8D8}"/>
    <cellStyle name="Összesen 2 23 2 3 3" xfId="23802" xr:uid="{59395E86-B247-4B3C-82F9-F0F6842C98C5}"/>
    <cellStyle name="Összesen 2 23 2 3_Volatility" xfId="23803" xr:uid="{BABB3287-7E16-4CD0-97C4-0C719A3D6220}"/>
    <cellStyle name="Összesen 2 23 2 4" xfId="23804" xr:uid="{A7EE76AC-6B5B-4591-B573-F906E7F6C2AC}"/>
    <cellStyle name="Összesen 2 23 2 4 2" xfId="23805" xr:uid="{3B7EB48D-11A9-485B-A9D3-22247F400927}"/>
    <cellStyle name="Összesen 2 23 2 4_Volatility" xfId="23806" xr:uid="{3D48507D-3A0A-43FF-B322-2311421C125B}"/>
    <cellStyle name="Összesen 2 23 2 5" xfId="23807" xr:uid="{22B28825-E45D-441E-8C57-4A9DD56A4474}"/>
    <cellStyle name="Összesen 2 23 2_Volatility" xfId="23808" xr:uid="{672EE9F9-30EF-4014-AFA1-F8DAF83034ED}"/>
    <cellStyle name="Összesen 2 23 3" xfId="23809" xr:uid="{386FB0A5-4835-476D-B369-7D43514BE8FC}"/>
    <cellStyle name="Összesen 2 23 3 2" xfId="23810" xr:uid="{D7034FB8-F179-4990-9387-18DB4163A70B}"/>
    <cellStyle name="Összesen 2 23 3 2 2" xfId="23811" xr:uid="{69C3A29A-1A3A-4883-8BA6-8E807D24CA90}"/>
    <cellStyle name="Összesen 2 23 3 2_Volatility" xfId="23812" xr:uid="{EA38A23F-0A46-4FE4-9230-5DC29832D38E}"/>
    <cellStyle name="Összesen 2 23 3 3" xfId="23813" xr:uid="{BE41E79D-EED9-4F40-A649-5BFB47E64406}"/>
    <cellStyle name="Összesen 2 23 3_Volatility" xfId="23814" xr:uid="{6E240A7E-8129-434B-BD9E-188566ABD17C}"/>
    <cellStyle name="Összesen 2 23 4" xfId="23815" xr:uid="{C5EEA3D9-A1FD-4E1C-A821-24656344785D}"/>
    <cellStyle name="Összesen 2 23 4 2" xfId="23816" xr:uid="{2D1267A4-AAFE-45DA-8FD2-AF82AA054B85}"/>
    <cellStyle name="Összesen 2 23 4_Volatility" xfId="23817" xr:uid="{A1704641-6FC3-4089-98A5-C235303E0067}"/>
    <cellStyle name="Összesen 2 23 5" xfId="23818" xr:uid="{81FB6E26-0F39-4134-A161-9467CA8A57AA}"/>
    <cellStyle name="Összesen 2 23_Volatility" xfId="23819" xr:uid="{C72FB1D3-A44D-46F3-9F5A-6E84FD8C7CB8}"/>
    <cellStyle name="Összesen 2 24" xfId="23820" xr:uid="{A1A54247-5B32-43AA-A952-267BA092C108}"/>
    <cellStyle name="Összesen 2 24 2" xfId="23821" xr:uid="{1FA06156-AE41-4027-984E-47174AE12B93}"/>
    <cellStyle name="Összesen 2 24 2 2" xfId="23822" xr:uid="{A67FBCE8-1CB5-4B81-8973-1908182DBE07}"/>
    <cellStyle name="Összesen 2 24 2 2 2" xfId="23823" xr:uid="{A15C7C9C-622C-47F6-9CE4-FF0D0EB53D57}"/>
    <cellStyle name="Összesen 2 24 2 2 2 2" xfId="23824" xr:uid="{AFFE6EF2-FE68-4935-A334-54F8C8C30080}"/>
    <cellStyle name="Összesen 2 24 2 2 2_Volatility" xfId="23825" xr:uid="{219639B1-A593-45BD-85C2-C9F568173C69}"/>
    <cellStyle name="Összesen 2 24 2 2 3" xfId="23826" xr:uid="{E971E435-1172-4890-A273-59A4034FB55E}"/>
    <cellStyle name="Összesen 2 24 2 2_Volatility" xfId="23827" xr:uid="{BFF85CD3-5B2A-4783-8DFB-BF5EC038B7D0}"/>
    <cellStyle name="Összesen 2 24 2 3" xfId="23828" xr:uid="{C4A9A838-EC8D-46A9-BC76-6CC6A8922DDF}"/>
    <cellStyle name="Összesen 2 24 2 3 2" xfId="23829" xr:uid="{E66BB5AF-FC7D-4B8D-8118-F410B247DE72}"/>
    <cellStyle name="Összesen 2 24 2 3 2 2" xfId="23830" xr:uid="{8F887F1B-75F6-409C-B32C-DFEE727A1DF3}"/>
    <cellStyle name="Összesen 2 24 2 3 2_Volatility" xfId="23831" xr:uid="{73E707E3-0460-4696-8709-D9B1C3732B69}"/>
    <cellStyle name="Összesen 2 24 2 3 3" xfId="23832" xr:uid="{3B36FBED-1A8E-40F9-9996-CAC70F09328F}"/>
    <cellStyle name="Összesen 2 24 2 3_Volatility" xfId="23833" xr:uid="{9CEA6F37-C805-4DB9-A647-8C98408B2439}"/>
    <cellStyle name="Összesen 2 24 2 4" xfId="23834" xr:uid="{12FE7846-1EE5-4A06-83CE-93425DFBED17}"/>
    <cellStyle name="Összesen 2 24 2 4 2" xfId="23835" xr:uid="{3FC12B53-B10D-46EF-B810-2E5F57856DBF}"/>
    <cellStyle name="Összesen 2 24 2 4_Volatility" xfId="23836" xr:uid="{B4F956D6-F2E3-4AC3-97C4-A48DB8A71A68}"/>
    <cellStyle name="Összesen 2 24 2 5" xfId="23837" xr:uid="{CD627C9B-D95E-4805-BF09-E7983FD8CF62}"/>
    <cellStyle name="Összesen 2 24 2_Volatility" xfId="23838" xr:uid="{CDD68F8D-90AC-4B47-96C3-69479A1A27BA}"/>
    <cellStyle name="Összesen 2 24 3" xfId="23839" xr:uid="{FD3B07A5-3534-41CA-9741-8FD1F8CD79AD}"/>
    <cellStyle name="Összesen 2 24 3 2" xfId="23840" xr:uid="{BA0C256C-9674-43B2-BBC4-3C1C3E2F0E24}"/>
    <cellStyle name="Összesen 2 24 3 2 2" xfId="23841" xr:uid="{6377E2AF-6D87-4A41-9859-1E140FA83C6E}"/>
    <cellStyle name="Összesen 2 24 3 2_Volatility" xfId="23842" xr:uid="{8FA01E3D-4900-4EB6-874E-3F2F29840226}"/>
    <cellStyle name="Összesen 2 24 3 3" xfId="23843" xr:uid="{91570F6D-765D-4375-BA89-1A18E44153F8}"/>
    <cellStyle name="Összesen 2 24 3_Volatility" xfId="23844" xr:uid="{CAC87E30-60FB-4618-A3D3-A6692CAF22D8}"/>
    <cellStyle name="Összesen 2 24 4" xfId="23845" xr:uid="{8B406D6C-E4A9-4C75-8F8E-D695BCF5D882}"/>
    <cellStyle name="Összesen 2 24 4 2" xfId="23846" xr:uid="{D434372C-7DA4-41B0-B007-02951F34B60F}"/>
    <cellStyle name="Összesen 2 24 4_Volatility" xfId="23847" xr:uid="{B3E01C47-771A-4294-B189-379D8B25DD26}"/>
    <cellStyle name="Összesen 2 24 5" xfId="23848" xr:uid="{DF5B877C-618F-4B5C-8D74-5185644D3DD9}"/>
    <cellStyle name="Összesen 2 24_Volatility" xfId="23849" xr:uid="{CFF3373D-0CA9-48FC-A586-F839C660755F}"/>
    <cellStyle name="Összesen 2 25" xfId="23850" xr:uid="{ECC0F11A-3266-4B3A-90DB-57358FD40F08}"/>
    <cellStyle name="Összesen 2 25 2" xfId="23851" xr:uid="{ABA6A9C1-F5D1-4886-84B0-44C9A5E8A1F8}"/>
    <cellStyle name="Összesen 2 25 2 2" xfId="23852" xr:uid="{2D57BEA2-43D4-46A5-8BF8-119FAC4E785C}"/>
    <cellStyle name="Összesen 2 25 2 2 2" xfId="23853" xr:uid="{90B485B7-B3F8-489C-A457-4C42C5072C79}"/>
    <cellStyle name="Összesen 2 25 2 2 2 2" xfId="23854" xr:uid="{DCA39FC5-FC2B-4470-BD4E-E82BC3768004}"/>
    <cellStyle name="Összesen 2 25 2 2 2_Volatility" xfId="23855" xr:uid="{0F986238-496A-43CB-B762-0C54A4E1C7C3}"/>
    <cellStyle name="Összesen 2 25 2 2 3" xfId="23856" xr:uid="{14AE4D27-3208-4D5D-A302-0C8AA6619E6E}"/>
    <cellStyle name="Összesen 2 25 2 2_Volatility" xfId="23857" xr:uid="{C02BA766-CB2B-4688-8E7D-8804120F7C60}"/>
    <cellStyle name="Összesen 2 25 2 3" xfId="23858" xr:uid="{E1329080-F9AE-4B8D-93A8-43A6E5767F7F}"/>
    <cellStyle name="Összesen 2 25 2 3 2" xfId="23859" xr:uid="{026F33B9-36A2-440B-BD73-FA98E340944B}"/>
    <cellStyle name="Összesen 2 25 2 3 2 2" xfId="23860" xr:uid="{4757ED88-48A5-4E9C-A40C-40DE6025C840}"/>
    <cellStyle name="Összesen 2 25 2 3 2_Volatility" xfId="23861" xr:uid="{A2D4E380-A3FA-4B87-B3AF-33B48AF9B381}"/>
    <cellStyle name="Összesen 2 25 2 3 3" xfId="23862" xr:uid="{348153D1-14B7-422C-95A5-CFF79F6ACF65}"/>
    <cellStyle name="Összesen 2 25 2 3_Volatility" xfId="23863" xr:uid="{420D0EBC-0F3F-45A8-B985-D7A9E714AFFC}"/>
    <cellStyle name="Összesen 2 25 2 4" xfId="23864" xr:uid="{0E53E395-35D7-4403-8577-05486FE1CB34}"/>
    <cellStyle name="Összesen 2 25 2 4 2" xfId="23865" xr:uid="{ED257499-5C16-4A94-B736-024345753D3E}"/>
    <cellStyle name="Összesen 2 25 2 4_Volatility" xfId="23866" xr:uid="{59953286-B8F0-4DFA-B2FD-CDD9239C1E59}"/>
    <cellStyle name="Összesen 2 25 2 5" xfId="23867" xr:uid="{8B38A048-E3FB-47A0-8126-96E0F215C840}"/>
    <cellStyle name="Összesen 2 25 2_Volatility" xfId="23868" xr:uid="{80863969-796F-4C1F-81A1-4E194A2D293D}"/>
    <cellStyle name="Összesen 2 25 3" xfId="23869" xr:uid="{481F1AB8-97A7-4A1A-A82A-A9244A52FEAF}"/>
    <cellStyle name="Összesen 2 25 3 2" xfId="23870" xr:uid="{141AA288-949E-4969-B189-537E20DEC27E}"/>
    <cellStyle name="Összesen 2 25 3 2 2" xfId="23871" xr:uid="{0A3391C1-E7D2-477B-90AE-B9688D5BD2D8}"/>
    <cellStyle name="Összesen 2 25 3 2_Volatility" xfId="23872" xr:uid="{F307A18E-0182-4205-B9A6-F0675AE51FEE}"/>
    <cellStyle name="Összesen 2 25 3 3" xfId="23873" xr:uid="{7534B224-4DB6-42D8-8237-45856739E356}"/>
    <cellStyle name="Összesen 2 25 3_Volatility" xfId="23874" xr:uid="{737102EB-B374-489C-A8B2-6DB5D2E3C63E}"/>
    <cellStyle name="Összesen 2 25 4" xfId="23875" xr:uid="{4E43FC6E-AB26-42DD-83A6-82AB0F1B20AD}"/>
    <cellStyle name="Összesen 2 25 4 2" xfId="23876" xr:uid="{5CBEEC80-DBC8-4724-801A-E1EA3586E343}"/>
    <cellStyle name="Összesen 2 25 4_Volatility" xfId="23877" xr:uid="{489D7BE1-0910-4F66-84E3-DF31B491D18C}"/>
    <cellStyle name="Összesen 2 25 5" xfId="23878" xr:uid="{7F74B403-E1CA-4F6B-9196-D5A086BA000D}"/>
    <cellStyle name="Összesen 2 25_Volatility" xfId="23879" xr:uid="{D0620ECD-04FC-4009-9B04-78A5B840B5D2}"/>
    <cellStyle name="Összesen 2 26" xfId="23880" xr:uid="{EF8E438B-1F1D-4107-A00F-E068017AC4E5}"/>
    <cellStyle name="Összesen 2 26 2" xfId="23881" xr:uid="{1D0AF183-2070-4329-BB4E-72FC694C3471}"/>
    <cellStyle name="Összesen 2 26 2 2" xfId="23882" xr:uid="{2A8D3BEE-9218-4BFE-92E2-D423AC3DE75A}"/>
    <cellStyle name="Összesen 2 26 2 2 2" xfId="23883" xr:uid="{48AA20A7-DCCF-4335-8F1F-D6EDEBDD268B}"/>
    <cellStyle name="Összesen 2 26 2 2 2 2" xfId="23884" xr:uid="{74B718E5-B83D-4728-B15B-0A5CA3542DB0}"/>
    <cellStyle name="Összesen 2 26 2 2 2_Volatility" xfId="23885" xr:uid="{D5FB4614-54FA-4CAF-947C-D0BED2EC5ABD}"/>
    <cellStyle name="Összesen 2 26 2 2 3" xfId="23886" xr:uid="{3DF504B8-6600-4BA9-B5B9-D4E3ACE800A6}"/>
    <cellStyle name="Összesen 2 26 2 2_Volatility" xfId="23887" xr:uid="{C1516DC0-20E9-4065-B646-9334D98DF952}"/>
    <cellStyle name="Összesen 2 26 2 3" xfId="23888" xr:uid="{11452D1A-2792-46D8-B709-F132BDE8D5EB}"/>
    <cellStyle name="Összesen 2 26 2 3 2" xfId="23889" xr:uid="{FFCC3418-7918-47FD-B88B-2862A9747EAB}"/>
    <cellStyle name="Összesen 2 26 2 3 2 2" xfId="23890" xr:uid="{D1D9F855-ED0A-4464-858D-381301BE04C7}"/>
    <cellStyle name="Összesen 2 26 2 3 2_Volatility" xfId="23891" xr:uid="{63B5F0DB-B821-4362-AE56-505FB2EAF3C6}"/>
    <cellStyle name="Összesen 2 26 2 3 3" xfId="23892" xr:uid="{192132E2-8C96-4573-9BC3-432E162B8BA3}"/>
    <cellStyle name="Összesen 2 26 2 3_Volatility" xfId="23893" xr:uid="{B2DA6E41-5304-4EA7-94F3-DEB165776F1B}"/>
    <cellStyle name="Összesen 2 26 2 4" xfId="23894" xr:uid="{38AC6A0F-CB95-45E9-BF0B-DEF17E4D5DD7}"/>
    <cellStyle name="Összesen 2 26 2 4 2" xfId="23895" xr:uid="{45F79348-08E0-444A-B7AB-6776A96BE453}"/>
    <cellStyle name="Összesen 2 26 2 4_Volatility" xfId="23896" xr:uid="{CBD200C9-E3D3-4648-919D-B47D6459D245}"/>
    <cellStyle name="Összesen 2 26 2 5" xfId="23897" xr:uid="{DADE7012-B2CE-4BFE-B0F9-024753A6104A}"/>
    <cellStyle name="Összesen 2 26 2_Volatility" xfId="23898" xr:uid="{C7E6A341-6D8D-4145-B312-FD16102B4BC9}"/>
    <cellStyle name="Összesen 2 26 3" xfId="23899" xr:uid="{852EFA66-92C6-4CCE-A4D6-39671649A095}"/>
    <cellStyle name="Összesen 2 26 3 2" xfId="23900" xr:uid="{5E7F198D-D9A5-47DA-9367-59E7F62A2F65}"/>
    <cellStyle name="Összesen 2 26 3 2 2" xfId="23901" xr:uid="{2128D352-CB4A-4FE8-B77E-963F0D660FED}"/>
    <cellStyle name="Összesen 2 26 3 2_Volatility" xfId="23902" xr:uid="{886319CB-9512-49F6-8B49-2103F1B2DB54}"/>
    <cellStyle name="Összesen 2 26 3 3" xfId="23903" xr:uid="{E8E6E48E-5543-4731-B173-16E7BFDB3F2E}"/>
    <cellStyle name="Összesen 2 26 3_Volatility" xfId="23904" xr:uid="{DBC23E49-CDB0-493F-B613-D8EFC2794FB2}"/>
    <cellStyle name="Összesen 2 26 4" xfId="23905" xr:uid="{512B95CC-152A-4CA8-8FCC-7AD450785364}"/>
    <cellStyle name="Összesen 2 26 4 2" xfId="23906" xr:uid="{5E39B50D-7428-46C7-AB7C-829AABB56FCC}"/>
    <cellStyle name="Összesen 2 26 4_Volatility" xfId="23907" xr:uid="{CEA96D8E-27EA-410C-8EAF-323B59C97616}"/>
    <cellStyle name="Összesen 2 26 5" xfId="23908" xr:uid="{7024A073-4F64-4495-8849-AEA4D10794F4}"/>
    <cellStyle name="Összesen 2 26_Volatility" xfId="23909" xr:uid="{C771A03C-3258-42B3-A4AB-F9DA57F8C66B}"/>
    <cellStyle name="Összesen 2 27" xfId="23910" xr:uid="{C4911E1C-2F69-43DF-8EAE-EA2660F47623}"/>
    <cellStyle name="Összesen 2 27 2" xfId="23911" xr:uid="{8B2D5051-1285-40EA-934A-CF25A1DB7A8B}"/>
    <cellStyle name="Összesen 2 27 2 2" xfId="23912" xr:uid="{66FBF8E9-F138-481D-B2D3-4FFE4B74401C}"/>
    <cellStyle name="Összesen 2 27 2 2 2" xfId="23913" xr:uid="{A1621606-904E-4C83-BE7B-E2F380DE3400}"/>
    <cellStyle name="Összesen 2 27 2 2 2 2" xfId="23914" xr:uid="{3E5F9B8E-A3AC-4296-92C1-A5F026BF3EB3}"/>
    <cellStyle name="Összesen 2 27 2 2 2_Volatility" xfId="23915" xr:uid="{F931A0BB-EF07-4D7E-8674-1AB1FBE21EC2}"/>
    <cellStyle name="Összesen 2 27 2 2 3" xfId="23916" xr:uid="{9156E0CC-F76B-47D6-9968-75DDAEDEF4C3}"/>
    <cellStyle name="Összesen 2 27 2 2_Volatility" xfId="23917" xr:uid="{C96CF393-271A-4CF5-A06E-6FF8846D2233}"/>
    <cellStyle name="Összesen 2 27 2 3" xfId="23918" xr:uid="{19D553C6-FE38-4B2B-805E-488529ABB784}"/>
    <cellStyle name="Összesen 2 27 2 3 2" xfId="23919" xr:uid="{88B7EBF0-2F94-469F-A82F-E6DACE4CB788}"/>
    <cellStyle name="Összesen 2 27 2 3 2 2" xfId="23920" xr:uid="{A1C6B0CD-25C7-4678-BB2F-6B5B1375F89E}"/>
    <cellStyle name="Összesen 2 27 2 3 2_Volatility" xfId="23921" xr:uid="{23CDCEFB-E273-4157-BDAE-4533A75C6713}"/>
    <cellStyle name="Összesen 2 27 2 3 3" xfId="23922" xr:uid="{A6913DC7-1C4F-456B-A301-47BC22881DFB}"/>
    <cellStyle name="Összesen 2 27 2 3_Volatility" xfId="23923" xr:uid="{76C79AC1-ABD5-4A27-9D0D-53263E6D9444}"/>
    <cellStyle name="Összesen 2 27 2 4" xfId="23924" xr:uid="{34CFFF93-F5ED-4FB7-91D4-1200196E8638}"/>
    <cellStyle name="Összesen 2 27 2 4 2" xfId="23925" xr:uid="{08835596-D015-4E1C-8248-7F046DF1155B}"/>
    <cellStyle name="Összesen 2 27 2 4_Volatility" xfId="23926" xr:uid="{BCD95106-D08B-4824-A1C7-2D99EA33FF7F}"/>
    <cellStyle name="Összesen 2 27 2 5" xfId="23927" xr:uid="{AD7E20F6-E5F5-4D07-AE42-B2E483ADB0E6}"/>
    <cellStyle name="Összesen 2 27 2_Volatility" xfId="23928" xr:uid="{DB6BD6CF-34B2-4A32-8C39-B0C069CB7788}"/>
    <cellStyle name="Összesen 2 27 3" xfId="23929" xr:uid="{E75F8966-6DCA-4454-8A3D-DE79BE9A0AAA}"/>
    <cellStyle name="Összesen 2 27 3 2" xfId="23930" xr:uid="{DFBECC91-B9DA-4007-881D-2344FB30E9EA}"/>
    <cellStyle name="Összesen 2 27 3 2 2" xfId="23931" xr:uid="{F78E6206-1B63-4EB8-9DFE-7A5220313FB4}"/>
    <cellStyle name="Összesen 2 27 3 2_Volatility" xfId="23932" xr:uid="{582A1731-7239-41FE-A4FA-4C978D058EDD}"/>
    <cellStyle name="Összesen 2 27 3 3" xfId="23933" xr:uid="{76088B7F-1231-428B-B492-3BC2A2DE0733}"/>
    <cellStyle name="Összesen 2 27 3_Volatility" xfId="23934" xr:uid="{DE753F3C-EEB7-4A08-BAC9-8BE25D949618}"/>
    <cellStyle name="Összesen 2 27 4" xfId="23935" xr:uid="{CC2A4ADC-1431-4A2D-A4F5-364213EAA993}"/>
    <cellStyle name="Összesen 2 27 4 2" xfId="23936" xr:uid="{7C5AE6E0-70A5-40A0-9B1F-73B1069A1D3C}"/>
    <cellStyle name="Összesen 2 27 4_Volatility" xfId="23937" xr:uid="{25C2A679-A9A0-45C0-9211-FA50C3EFBBA4}"/>
    <cellStyle name="Összesen 2 27 5" xfId="23938" xr:uid="{17EA9196-D554-42BE-9A53-4872B63D1029}"/>
    <cellStyle name="Összesen 2 27_Volatility" xfId="23939" xr:uid="{A24109CA-3C1D-4283-A45B-FB02BEBA54A5}"/>
    <cellStyle name="Összesen 2 28" xfId="23940" xr:uid="{408AA176-9C7A-40E5-8488-181BAD35F0E3}"/>
    <cellStyle name="Összesen 2 28 2" xfId="23941" xr:uid="{77E339FC-3991-4F07-9447-FC4D78214317}"/>
    <cellStyle name="Összesen 2 28 2 2" xfId="23942" xr:uid="{2005583B-4749-44D6-9787-C37F53B28F0E}"/>
    <cellStyle name="Összesen 2 28 2 2 2" xfId="23943" xr:uid="{E1406146-6AFD-4244-B124-16BD5D58CB50}"/>
    <cellStyle name="Összesen 2 28 2 2 2 2" xfId="23944" xr:uid="{04745A8A-D3D2-451B-A9BC-9B110C424C61}"/>
    <cellStyle name="Összesen 2 28 2 2 2_Volatility" xfId="23945" xr:uid="{3002C0A0-141E-461E-A232-5BB45E8C8FC6}"/>
    <cellStyle name="Összesen 2 28 2 2 3" xfId="23946" xr:uid="{C4F02126-FCFD-4851-A176-33E304C5D1CD}"/>
    <cellStyle name="Összesen 2 28 2 2_Volatility" xfId="23947" xr:uid="{D6B17FF7-D1F3-43DE-935C-DC4888CD2398}"/>
    <cellStyle name="Összesen 2 28 2 3" xfId="23948" xr:uid="{09451EC5-04FD-4C38-A38A-30012276CE89}"/>
    <cellStyle name="Összesen 2 28 2 3 2" xfId="23949" xr:uid="{41B3BB02-851A-42C4-A052-634CFA5FE069}"/>
    <cellStyle name="Összesen 2 28 2 3 2 2" xfId="23950" xr:uid="{7A0F8615-895C-444A-BDCB-47F00C16C221}"/>
    <cellStyle name="Összesen 2 28 2 3 2_Volatility" xfId="23951" xr:uid="{1340020B-62A8-46F8-AAC6-C95C8D57DB3A}"/>
    <cellStyle name="Összesen 2 28 2 3 3" xfId="23952" xr:uid="{507A4F06-1555-4C99-B70F-5140C4C50CFA}"/>
    <cellStyle name="Összesen 2 28 2 3_Volatility" xfId="23953" xr:uid="{7E93513D-1EBA-4512-990A-2952B47DBDFE}"/>
    <cellStyle name="Összesen 2 28 2 4" xfId="23954" xr:uid="{835E0A33-5038-4795-9425-2C4C98EFF1B3}"/>
    <cellStyle name="Összesen 2 28 2 4 2" xfId="23955" xr:uid="{380A7F2D-68D5-4121-8C92-52B351C550C7}"/>
    <cellStyle name="Összesen 2 28 2 4_Volatility" xfId="23956" xr:uid="{40C69BD2-8D16-4008-A813-C7FA2F3A5447}"/>
    <cellStyle name="Összesen 2 28 2 5" xfId="23957" xr:uid="{72B1509D-0D64-472C-94FC-7B86FF987F11}"/>
    <cellStyle name="Összesen 2 28 2_Volatility" xfId="23958" xr:uid="{5174327E-BC64-4692-ABC0-A02DB023DEAD}"/>
    <cellStyle name="Összesen 2 28 3" xfId="23959" xr:uid="{AEECAE64-C604-41ED-8E4A-B263C6FC4E0B}"/>
    <cellStyle name="Összesen 2 28 3 2" xfId="23960" xr:uid="{1C586E3D-4F40-4C79-B9E8-F15F97C23EC7}"/>
    <cellStyle name="Összesen 2 28 3 2 2" xfId="23961" xr:uid="{A6EA53A0-41D2-40E9-B42D-9BF933105494}"/>
    <cellStyle name="Összesen 2 28 3 2_Volatility" xfId="23962" xr:uid="{698BE748-78AD-452F-8B78-BB50C2C710D7}"/>
    <cellStyle name="Összesen 2 28 3 3" xfId="23963" xr:uid="{3DA90B2C-F9FC-4614-88F3-DF968310F42C}"/>
    <cellStyle name="Összesen 2 28 3_Volatility" xfId="23964" xr:uid="{D4FC9F61-7178-413C-BFD8-95297A402174}"/>
    <cellStyle name="Összesen 2 28 4" xfId="23965" xr:uid="{619C76CF-852E-4BFD-97DB-8C412BEF56A3}"/>
    <cellStyle name="Összesen 2 28 4 2" xfId="23966" xr:uid="{8537E8F7-9EE5-46C3-A9A6-FC2C3F4307B4}"/>
    <cellStyle name="Összesen 2 28 4_Volatility" xfId="23967" xr:uid="{AF9AA74D-3552-4703-8B2A-F9FBD95D4FD1}"/>
    <cellStyle name="Összesen 2 28 5" xfId="23968" xr:uid="{C450FD7E-705C-463E-948E-1A441561FED6}"/>
    <cellStyle name="Összesen 2 28_Volatility" xfId="23969" xr:uid="{4E3D33B3-95BA-44A1-B67C-0D6E0008867C}"/>
    <cellStyle name="Összesen 2 29" xfId="23970" xr:uid="{EBA4F99A-F118-4DF3-9AB7-4A1108386EF0}"/>
    <cellStyle name="Összesen 2 29 2" xfId="23971" xr:uid="{77B6A7AD-4CDE-4B62-BE41-E54EE816FDD2}"/>
    <cellStyle name="Összesen 2 29 2 2" xfId="23972" xr:uid="{356E8F6F-C3D7-41E0-9794-6537F455A8E0}"/>
    <cellStyle name="Összesen 2 29 2 2 2" xfId="23973" xr:uid="{2EDD6720-DD08-4919-95B4-27C75042C28A}"/>
    <cellStyle name="Összesen 2 29 2 2 2 2" xfId="23974" xr:uid="{9B0D5CD7-FEA2-4E57-BC76-A5E55972C0FF}"/>
    <cellStyle name="Összesen 2 29 2 2 2_Volatility" xfId="23975" xr:uid="{8DB53970-1AAD-4E25-8FC8-2D319B9B592C}"/>
    <cellStyle name="Összesen 2 29 2 2 3" xfId="23976" xr:uid="{1691D877-934A-4AD1-9758-69CFBF6942D3}"/>
    <cellStyle name="Összesen 2 29 2 2_Volatility" xfId="23977" xr:uid="{2C9D9A0D-8B6E-4978-9C97-EDF8ADC1FC5C}"/>
    <cellStyle name="Összesen 2 29 2 3" xfId="23978" xr:uid="{71843C27-75A8-499A-BF85-ED07D15E3A4A}"/>
    <cellStyle name="Összesen 2 29 2 3 2" xfId="23979" xr:uid="{1B016418-132F-421D-9D7D-66D76E25B697}"/>
    <cellStyle name="Összesen 2 29 2 3 2 2" xfId="23980" xr:uid="{09B87BF7-B005-4192-9E2B-C787C08F07ED}"/>
    <cellStyle name="Összesen 2 29 2 3 2_Volatility" xfId="23981" xr:uid="{334630E6-5D43-4401-89E5-ACA6E4B44B5F}"/>
    <cellStyle name="Összesen 2 29 2 3 3" xfId="23982" xr:uid="{0F7DAA1A-BE36-4B58-BD12-8DAD1C34F33E}"/>
    <cellStyle name="Összesen 2 29 2 3_Volatility" xfId="23983" xr:uid="{62752EC7-5E65-4E78-9351-778874BB8D25}"/>
    <cellStyle name="Összesen 2 29 2 4" xfId="23984" xr:uid="{79F7F68A-8D74-422D-92C7-3287D276C808}"/>
    <cellStyle name="Összesen 2 29 2 4 2" xfId="23985" xr:uid="{11317E13-85B3-4DD1-8777-0B79CF882141}"/>
    <cellStyle name="Összesen 2 29 2 4_Volatility" xfId="23986" xr:uid="{AD52D04E-AD9F-409E-BB3D-EEE6974996B7}"/>
    <cellStyle name="Összesen 2 29 2 5" xfId="23987" xr:uid="{43E65216-04D6-480D-B236-3A9D7ED4573C}"/>
    <cellStyle name="Összesen 2 29 2_Volatility" xfId="23988" xr:uid="{8855A172-4D40-4155-9ECC-8BD6681FE2F6}"/>
    <cellStyle name="Összesen 2 29 3" xfId="23989" xr:uid="{1C4FE758-AC3F-489E-9AE3-27098F47A60A}"/>
    <cellStyle name="Összesen 2 29 3 2" xfId="23990" xr:uid="{B88EBCCF-28C1-46BF-B6A9-48254229DDBD}"/>
    <cellStyle name="Összesen 2 29 3 2 2" xfId="23991" xr:uid="{D56C0C56-CE62-4DFF-ADBB-55A78C2D3525}"/>
    <cellStyle name="Összesen 2 29 3 2_Volatility" xfId="23992" xr:uid="{3B096BFD-3F5C-40A8-9B34-89BAD77DE9C1}"/>
    <cellStyle name="Összesen 2 29 3 3" xfId="23993" xr:uid="{6FC062FB-7E19-4AF9-8CE2-136B46EB55D3}"/>
    <cellStyle name="Összesen 2 29 3_Volatility" xfId="23994" xr:uid="{4A2BD6D5-94C2-48CA-84AB-98BF207A1D80}"/>
    <cellStyle name="Összesen 2 29 4" xfId="23995" xr:uid="{414597B8-2806-44AD-8D79-B1969AC9E088}"/>
    <cellStyle name="Összesen 2 29 4 2" xfId="23996" xr:uid="{7C05F935-F408-466A-ABAD-0013339E6F6B}"/>
    <cellStyle name="Összesen 2 29 4_Volatility" xfId="23997" xr:uid="{24ABFAC1-1D76-4E50-8C60-64CB439DCED8}"/>
    <cellStyle name="Összesen 2 29 5" xfId="23998" xr:uid="{1B480459-E993-4181-B373-3A63A54E2033}"/>
    <cellStyle name="Összesen 2 29_Volatility" xfId="23999" xr:uid="{35CF16BC-2EFE-40C4-A13B-117883D7C34E}"/>
    <cellStyle name="Összesen 2 3" xfId="24000" xr:uid="{9DA5CB2B-7848-42AD-A651-20C6B2B84FE4}"/>
    <cellStyle name="Összesen 2 3 2" xfId="24001" xr:uid="{CF45D919-6FDD-44C4-944A-F90AFCDA9280}"/>
    <cellStyle name="Összesen 2 3 2 2" xfId="24002" xr:uid="{D4D6B315-695B-4CCF-9A86-DC93674FA6AE}"/>
    <cellStyle name="Összesen 2 3 2 2 2" xfId="24003" xr:uid="{7DDC3BD7-7890-4588-92E5-8086CF333D6C}"/>
    <cellStyle name="Összesen 2 3 2 2 2 2" xfId="24004" xr:uid="{7DC2014A-8DEC-4456-BD6A-13DDB0A67175}"/>
    <cellStyle name="Összesen 2 3 2 2 2_Volatility" xfId="24005" xr:uid="{4B40E3E4-D631-481D-A009-4E2E7A1BEF39}"/>
    <cellStyle name="Összesen 2 3 2 2 3" xfId="24006" xr:uid="{51A80B22-AB36-44EA-9F9A-D01C9E010299}"/>
    <cellStyle name="Összesen 2 3 2 2_Volatility" xfId="24007" xr:uid="{B447502E-685C-478E-A7CD-E925E17AF81A}"/>
    <cellStyle name="Összesen 2 3 2 3" xfId="24008" xr:uid="{FDF8C363-2934-4A71-9A75-7E0C28DBCC01}"/>
    <cellStyle name="Összesen 2 3 2 3 2" xfId="24009" xr:uid="{6C790B38-94F2-47C2-B44E-02093D20B4B8}"/>
    <cellStyle name="Összesen 2 3 2 3 2 2" xfId="24010" xr:uid="{2FEA0067-464A-4C0E-B085-3C0727451D46}"/>
    <cellStyle name="Összesen 2 3 2 3 2_Volatility" xfId="24011" xr:uid="{41FE68F0-C799-47D6-B2DC-98B5342B64F5}"/>
    <cellStyle name="Összesen 2 3 2 3 3" xfId="24012" xr:uid="{E42B4CA8-3CB3-426B-9FCF-F3C4B982ED21}"/>
    <cellStyle name="Összesen 2 3 2 3_Volatility" xfId="24013" xr:uid="{EDE740B7-9D75-4F91-8667-B89F87DED3C6}"/>
    <cellStyle name="Összesen 2 3 2 4" xfId="24014" xr:uid="{94DF24E3-44A7-4D4F-B9EA-61F21FD5F9DB}"/>
    <cellStyle name="Összesen 2 3 2 4 2" xfId="24015" xr:uid="{C641AF48-9DCA-43CE-A74F-6CA256DACF52}"/>
    <cellStyle name="Összesen 2 3 2 4_Volatility" xfId="24016" xr:uid="{7043F3DD-23C2-43DD-B253-884DC5EC9E98}"/>
    <cellStyle name="Összesen 2 3 2 5" xfId="24017" xr:uid="{02432D77-900E-4680-8532-BC698206C258}"/>
    <cellStyle name="Összesen 2 3 2_Volatility" xfId="24018" xr:uid="{BF2CD40E-DF80-4434-89AB-296069BF45FC}"/>
    <cellStyle name="Összesen 2 3 3" xfId="24019" xr:uid="{18C33CB4-BCBF-4938-8BEB-665C2CBDC328}"/>
    <cellStyle name="Összesen 2 3 3 2" xfId="24020" xr:uid="{D6CBC441-9C3F-49E7-B2E8-FE54E8E1D257}"/>
    <cellStyle name="Összesen 2 3 3 2 2" xfId="24021" xr:uid="{8BDA4DCE-304D-44BD-B571-E32CD2D28009}"/>
    <cellStyle name="Összesen 2 3 3 2_Volatility" xfId="24022" xr:uid="{9453AB5F-687E-4098-8569-CD33D42045A9}"/>
    <cellStyle name="Összesen 2 3 3 3" xfId="24023" xr:uid="{420FC413-E90C-434F-A9B4-E12934F004DF}"/>
    <cellStyle name="Összesen 2 3 3_Volatility" xfId="24024" xr:uid="{75F10BDF-39BA-496E-A5FA-CDBA69E2D61A}"/>
    <cellStyle name="Összesen 2 3 4" xfId="24025" xr:uid="{CF61E995-96DD-4619-AFFD-749C1CCBBC74}"/>
    <cellStyle name="Összesen 2 3 4 2" xfId="24026" xr:uid="{7E2321F0-1C56-4676-8975-A1B840303DED}"/>
    <cellStyle name="Összesen 2 3 4_Volatility" xfId="24027" xr:uid="{13F4CF8A-887B-4265-A599-F384CBB9A9DF}"/>
    <cellStyle name="Összesen 2 3 5" xfId="24028" xr:uid="{4BC56536-4E77-434D-B246-F886828FF902}"/>
    <cellStyle name="Összesen 2 3_Volatility" xfId="24029" xr:uid="{E855DB4F-AD0C-47A4-8CBE-0F182C885CEB}"/>
    <cellStyle name="Összesen 2 30" xfId="24030" xr:uid="{1F9A2D16-FB93-406A-8EE7-22071E00F996}"/>
    <cellStyle name="Összesen 2 30 2" xfId="24031" xr:uid="{C59D9EE8-388D-4CED-B08B-216A1ADDAFDC}"/>
    <cellStyle name="Összesen 2 30 2 2" xfId="24032" xr:uid="{29D40BD4-8549-41C2-8DE4-69207555B29D}"/>
    <cellStyle name="Összesen 2 30 2 2 2" xfId="24033" xr:uid="{A152B4F9-1C35-498D-B106-466F003BFC66}"/>
    <cellStyle name="Összesen 2 30 2 2 2 2" xfId="24034" xr:uid="{5FA132D9-5DE9-45BE-8E50-3740420C127B}"/>
    <cellStyle name="Összesen 2 30 2 2 2_Volatility" xfId="24035" xr:uid="{74234854-DB41-4E70-984E-6DACC324444D}"/>
    <cellStyle name="Összesen 2 30 2 2 3" xfId="24036" xr:uid="{9D274270-8490-4D6A-9D07-904FCAB095BC}"/>
    <cellStyle name="Összesen 2 30 2 2_Volatility" xfId="24037" xr:uid="{9946C51F-055A-4F98-B228-01EB175D2256}"/>
    <cellStyle name="Összesen 2 30 2 3" xfId="24038" xr:uid="{372A9E09-45EC-4177-9943-CCC1959BC979}"/>
    <cellStyle name="Összesen 2 30 2 3 2" xfId="24039" xr:uid="{CA57A2EC-C466-4B82-8521-90F95A200DEA}"/>
    <cellStyle name="Összesen 2 30 2 3 2 2" xfId="24040" xr:uid="{519D391D-B660-4D8B-8983-D77B444B58C7}"/>
    <cellStyle name="Összesen 2 30 2 3 2_Volatility" xfId="24041" xr:uid="{E804C092-A39A-47F8-940A-04143C7CE07B}"/>
    <cellStyle name="Összesen 2 30 2 3 3" xfId="24042" xr:uid="{3AA75E03-2F16-4D3F-945F-C6E53CC76A13}"/>
    <cellStyle name="Összesen 2 30 2 3_Volatility" xfId="24043" xr:uid="{4FAD07C7-0C20-4B3E-948D-9CFEC68CBFE0}"/>
    <cellStyle name="Összesen 2 30 2 4" xfId="24044" xr:uid="{D49E83FC-2FF7-4E6C-A4D2-035855557E00}"/>
    <cellStyle name="Összesen 2 30 2 4 2" xfId="24045" xr:uid="{1D25007A-1EF2-4F21-8524-10159B1FF871}"/>
    <cellStyle name="Összesen 2 30 2 4_Volatility" xfId="24046" xr:uid="{99A74F2A-0D96-47FB-B6E9-30ABC518EF83}"/>
    <cellStyle name="Összesen 2 30 2 5" xfId="24047" xr:uid="{C9F8419F-57BB-472F-8D41-AA720D24F8D4}"/>
    <cellStyle name="Összesen 2 30 2_Volatility" xfId="24048" xr:uid="{E99D2CA9-6E2B-423D-8975-A253E5554C35}"/>
    <cellStyle name="Összesen 2 30 3" xfId="24049" xr:uid="{4508C773-3B31-450F-BF9C-C35AEAC43A5E}"/>
    <cellStyle name="Összesen 2 30 3 2" xfId="24050" xr:uid="{10B61660-44BD-4703-B401-B6C7304EBE73}"/>
    <cellStyle name="Összesen 2 30 3 2 2" xfId="24051" xr:uid="{ABCB1CEB-02A5-4F9F-90A6-93C84D5E663C}"/>
    <cellStyle name="Összesen 2 30 3 2_Volatility" xfId="24052" xr:uid="{1EADB390-B33D-4A72-A542-DF8B67C5A6A1}"/>
    <cellStyle name="Összesen 2 30 3 3" xfId="24053" xr:uid="{B5AC00BF-BE33-419F-AC20-C2708BD02C7F}"/>
    <cellStyle name="Összesen 2 30 3_Volatility" xfId="24054" xr:uid="{FE2C9BB5-B1AA-46D1-80AF-7A4113EFC378}"/>
    <cellStyle name="Összesen 2 30 4" xfId="24055" xr:uid="{2FCED548-FA6C-40C3-B565-0F6F1FB258B7}"/>
    <cellStyle name="Összesen 2 30 4 2" xfId="24056" xr:uid="{377E1C17-29CE-4077-8EEB-1EA5459111A1}"/>
    <cellStyle name="Összesen 2 30 4_Volatility" xfId="24057" xr:uid="{9CD28D11-B4C5-440A-A526-6CDB54D923FC}"/>
    <cellStyle name="Összesen 2 30 5" xfId="24058" xr:uid="{C81A4976-4B17-4240-AAC5-C8C7C4521C2E}"/>
    <cellStyle name="Összesen 2 30_Volatility" xfId="24059" xr:uid="{E6ACCDAE-7F14-4F6C-8780-4A6133A6F4D0}"/>
    <cellStyle name="Összesen 2 31" xfId="24060" xr:uid="{0C96844C-6A7D-471C-8E5D-56385C37259D}"/>
    <cellStyle name="Összesen 2 31 2" xfId="24061" xr:uid="{B91BC923-290C-4762-9FA8-90E462877481}"/>
    <cellStyle name="Összesen 2 31 2 2" xfId="24062" xr:uid="{381EF651-D745-461B-BD39-C45F0CB37588}"/>
    <cellStyle name="Összesen 2 31 2 2 2" xfId="24063" xr:uid="{B9C005E2-AACA-475F-AD9A-74A82BEF5773}"/>
    <cellStyle name="Összesen 2 31 2 2 2 2" xfId="24064" xr:uid="{2DD7F7BE-0517-4D8C-BD6D-918B3CC0ADA6}"/>
    <cellStyle name="Összesen 2 31 2 2 2_Volatility" xfId="24065" xr:uid="{F5BA4EA2-0432-4DD7-8821-74195532349E}"/>
    <cellStyle name="Összesen 2 31 2 2 3" xfId="24066" xr:uid="{88D427B1-6CEE-4BAD-9CEE-5F76500B4D6E}"/>
    <cellStyle name="Összesen 2 31 2 2_Volatility" xfId="24067" xr:uid="{ED12EF01-7C5A-4A6C-90E0-D77B4DB7DA9C}"/>
    <cellStyle name="Összesen 2 31 2 3" xfId="24068" xr:uid="{76C7A9D4-2AD2-44F1-B4AD-EDFE564BE8AF}"/>
    <cellStyle name="Összesen 2 31 2 3 2" xfId="24069" xr:uid="{83665B3D-5621-4501-B022-EEB39C5CE8F0}"/>
    <cellStyle name="Összesen 2 31 2 3 2 2" xfId="24070" xr:uid="{E5DAF763-A427-4CA4-8917-9B8FFACE5D15}"/>
    <cellStyle name="Összesen 2 31 2 3 2_Volatility" xfId="24071" xr:uid="{D7CFD0F7-E7B3-4638-A134-E1B12AD3107E}"/>
    <cellStyle name="Összesen 2 31 2 3 3" xfId="24072" xr:uid="{C0D32192-2F7E-4034-B988-B0E214055546}"/>
    <cellStyle name="Összesen 2 31 2 3_Volatility" xfId="24073" xr:uid="{7B1C9666-66E2-4A12-9396-D6D8162B9B8B}"/>
    <cellStyle name="Összesen 2 31 2 4" xfId="24074" xr:uid="{8D29926D-AFFB-4752-B0AD-6E856C12846D}"/>
    <cellStyle name="Összesen 2 31 2 4 2" xfId="24075" xr:uid="{530C3E53-77F5-483A-9DCC-34426AAC0159}"/>
    <cellStyle name="Összesen 2 31 2 4_Volatility" xfId="24076" xr:uid="{E8F7A5B2-B21E-4068-863B-2CD9B2E34B3B}"/>
    <cellStyle name="Összesen 2 31 2 5" xfId="24077" xr:uid="{16AD8F48-296F-4D64-AEF4-96E134AD6C74}"/>
    <cellStyle name="Összesen 2 31 2_Volatility" xfId="24078" xr:uid="{6F2AA499-83B3-4721-84E3-CA13E63F9F65}"/>
    <cellStyle name="Összesen 2 31 3" xfId="24079" xr:uid="{A3E7277F-0EC8-43E0-8D5B-ED3C2A5DCE45}"/>
    <cellStyle name="Összesen 2 31 3 2" xfId="24080" xr:uid="{BBBF4557-9FAB-426E-8614-A0EE4DC0D856}"/>
    <cellStyle name="Összesen 2 31 3 2 2" xfId="24081" xr:uid="{FD88269F-4087-4A14-AF12-2BE6EE0A18B6}"/>
    <cellStyle name="Összesen 2 31 3 2_Volatility" xfId="24082" xr:uid="{5B75EF7D-2F3E-435C-A6DE-7FF4DA4816CC}"/>
    <cellStyle name="Összesen 2 31 3 3" xfId="24083" xr:uid="{D8B8DE26-B107-4AC9-BE47-15CD7764F4DA}"/>
    <cellStyle name="Összesen 2 31 3_Volatility" xfId="24084" xr:uid="{109BA23A-BF7B-49D7-9632-C36C2616496F}"/>
    <cellStyle name="Összesen 2 31 4" xfId="24085" xr:uid="{B5C008D1-6952-4172-ADAD-D38CB768EF7E}"/>
    <cellStyle name="Összesen 2 31 4 2" xfId="24086" xr:uid="{24F18D68-569B-430D-99FA-489854AF6406}"/>
    <cellStyle name="Összesen 2 31 4_Volatility" xfId="24087" xr:uid="{8E51328A-A33A-4B45-A0D0-D664C746E6AA}"/>
    <cellStyle name="Összesen 2 31 5" xfId="24088" xr:uid="{C9D43D2A-E087-4746-A8E7-C612D45A7067}"/>
    <cellStyle name="Összesen 2 31_Volatility" xfId="24089" xr:uid="{2A12AB81-A757-44DE-A9D2-BC9B2B1AF020}"/>
    <cellStyle name="Összesen 2 32" xfId="24090" xr:uid="{279F231D-BE7E-48A5-841E-BDFE425F13C5}"/>
    <cellStyle name="Összesen 2 32 2" xfId="24091" xr:uid="{07FD2FB3-8140-454E-B44C-019D2D20CDD8}"/>
    <cellStyle name="Összesen 2 32 2 2" xfId="24092" xr:uid="{A824CA09-FB3D-4459-8118-BC5B27182060}"/>
    <cellStyle name="Összesen 2 32 2 2 2" xfId="24093" xr:uid="{ACB80C39-F28C-4975-80BA-74BEA92233F7}"/>
    <cellStyle name="Összesen 2 32 2 2 2 2" xfId="24094" xr:uid="{E6DA6164-3BCA-49CC-96CC-D2EA945BBA1E}"/>
    <cellStyle name="Összesen 2 32 2 2 2_Volatility" xfId="24095" xr:uid="{BC567983-B342-4E3C-A3D4-EECEB2C9BBB8}"/>
    <cellStyle name="Összesen 2 32 2 2 3" xfId="24096" xr:uid="{2DD77FD5-8599-42F5-AF14-D067293C689F}"/>
    <cellStyle name="Összesen 2 32 2 2_Volatility" xfId="24097" xr:uid="{30B88A0E-3792-4A08-A9CA-F76A76E0231D}"/>
    <cellStyle name="Összesen 2 32 2 3" xfId="24098" xr:uid="{24B15E76-B0E2-46D4-B608-682922DED01F}"/>
    <cellStyle name="Összesen 2 32 2 3 2" xfId="24099" xr:uid="{9C6CCD3A-4123-41AE-9029-D496E7FA1FE1}"/>
    <cellStyle name="Összesen 2 32 2 3 2 2" xfId="24100" xr:uid="{49355798-A772-46EB-9B4F-D7FAA1AD668E}"/>
    <cellStyle name="Összesen 2 32 2 3 2_Volatility" xfId="24101" xr:uid="{0600FF1D-22B8-4D83-9C9A-4B33261C67D2}"/>
    <cellStyle name="Összesen 2 32 2 3 3" xfId="24102" xr:uid="{CBFB7239-AD5C-4FDE-AB91-7EB74FDE985A}"/>
    <cellStyle name="Összesen 2 32 2 3_Volatility" xfId="24103" xr:uid="{8041B6DA-D72C-4DA9-BE11-95DFF61503D6}"/>
    <cellStyle name="Összesen 2 32 2 4" xfId="24104" xr:uid="{CAE1F759-314A-4D9E-B34E-190A6D52DCC0}"/>
    <cellStyle name="Összesen 2 32 2 4 2" xfId="24105" xr:uid="{A429C377-FE87-4EAB-A65E-B74B0BFBE352}"/>
    <cellStyle name="Összesen 2 32 2 4_Volatility" xfId="24106" xr:uid="{C2BF69C8-2622-43F3-8F27-029D6C7EFC3D}"/>
    <cellStyle name="Összesen 2 32 2 5" xfId="24107" xr:uid="{30AF37E6-951B-48C7-8FDA-0979FA9BE8DF}"/>
    <cellStyle name="Összesen 2 32 2_Volatility" xfId="24108" xr:uid="{7DE5DA59-C449-4858-A777-7286E3AD28D2}"/>
    <cellStyle name="Összesen 2 32 3" xfId="24109" xr:uid="{F747DE9E-9F36-499F-9799-1CF1B53CC798}"/>
    <cellStyle name="Összesen 2 32 3 2" xfId="24110" xr:uid="{FBB1F6BC-1DA7-46AA-B45F-1A20F205F4FE}"/>
    <cellStyle name="Összesen 2 32 3 2 2" xfId="24111" xr:uid="{5F489D75-02B8-44FC-8D2B-87C0415F898F}"/>
    <cellStyle name="Összesen 2 32 3 2_Volatility" xfId="24112" xr:uid="{8D66A9C2-47C8-4833-92D5-43A70CE12CCB}"/>
    <cellStyle name="Összesen 2 32 3 3" xfId="24113" xr:uid="{9A281F5D-5578-43AA-B3E0-F55491AF2FBB}"/>
    <cellStyle name="Összesen 2 32 3_Volatility" xfId="24114" xr:uid="{AF5F45B4-5D74-42B6-8B51-CC663F58C1FD}"/>
    <cellStyle name="Összesen 2 32 4" xfId="24115" xr:uid="{97271B0F-0993-4BA8-AF40-C0590C7D7DC6}"/>
    <cellStyle name="Összesen 2 32 4 2" xfId="24116" xr:uid="{4F11E95F-C364-4771-9872-D8C6FCD39862}"/>
    <cellStyle name="Összesen 2 32 4_Volatility" xfId="24117" xr:uid="{19ECD0F0-18CA-4784-A091-D1CDBBD05390}"/>
    <cellStyle name="Összesen 2 32 5" xfId="24118" xr:uid="{6E62FBAA-61DB-4970-946E-B36AA1BE8E85}"/>
    <cellStyle name="Összesen 2 32_Volatility" xfId="24119" xr:uid="{16376783-1DC5-4FED-8A72-B37A94D10B54}"/>
    <cellStyle name="Összesen 2 33" xfId="24120" xr:uid="{45ADC698-BFFB-47FC-B233-6977A94B4312}"/>
    <cellStyle name="Összesen 2 33 2" xfId="24121" xr:uid="{AE9BCD7B-3D74-439A-9080-09535714B1A8}"/>
    <cellStyle name="Összesen 2 33 2 2" xfId="24122" xr:uid="{AEC084CC-C25B-4FF5-8EB1-5B1A0F03767C}"/>
    <cellStyle name="Összesen 2 33 2 2 2" xfId="24123" xr:uid="{B5D631C0-77E5-4704-B920-A40EEC70D310}"/>
    <cellStyle name="Összesen 2 33 2 2 2 2" xfId="24124" xr:uid="{EEE1E9CA-2F4A-431A-B69E-ED5DB8A8F2FD}"/>
    <cellStyle name="Összesen 2 33 2 2 2_Volatility" xfId="24125" xr:uid="{E473FC92-487C-4B47-9B08-809C627B8ADD}"/>
    <cellStyle name="Összesen 2 33 2 2 3" xfId="24126" xr:uid="{3BE740A5-C1AF-4C23-9AF4-6A710C1E8673}"/>
    <cellStyle name="Összesen 2 33 2 2_Volatility" xfId="24127" xr:uid="{465B29F2-D799-4A44-8348-1FE4DDB64A47}"/>
    <cellStyle name="Összesen 2 33 2 3" xfId="24128" xr:uid="{5010CF47-0105-4697-AF1D-CFF5C825A00B}"/>
    <cellStyle name="Összesen 2 33 2 3 2" xfId="24129" xr:uid="{80FA6D17-FF4A-4431-BF6C-9AB8959F0239}"/>
    <cellStyle name="Összesen 2 33 2 3 2 2" xfId="24130" xr:uid="{742D5C20-0D6C-4B4B-82FE-18B89EF13AC5}"/>
    <cellStyle name="Összesen 2 33 2 3 2_Volatility" xfId="24131" xr:uid="{933FA49C-29FC-4F6E-9650-2D0C1B7B765F}"/>
    <cellStyle name="Összesen 2 33 2 3 3" xfId="24132" xr:uid="{3D6CDD27-1A99-4B34-B874-DB8B25754F29}"/>
    <cellStyle name="Összesen 2 33 2 3_Volatility" xfId="24133" xr:uid="{EF5E975A-C010-48B3-803B-278B2C8944EB}"/>
    <cellStyle name="Összesen 2 33 2 4" xfId="24134" xr:uid="{9B4C0A13-A0FA-4398-97BB-2F8BA16F788A}"/>
    <cellStyle name="Összesen 2 33 2 4 2" xfId="24135" xr:uid="{B5B5FAB9-5741-4BD6-AA74-BD7CE9FF3351}"/>
    <cellStyle name="Összesen 2 33 2 4_Volatility" xfId="24136" xr:uid="{14F99733-FFD0-4B89-A7BF-F15D9B28D424}"/>
    <cellStyle name="Összesen 2 33 2 5" xfId="24137" xr:uid="{5363F9F3-71C4-4173-B596-B0F1C20B154A}"/>
    <cellStyle name="Összesen 2 33 2_Volatility" xfId="24138" xr:uid="{865D4722-AB42-4E0E-9851-3D42CC1A42FB}"/>
    <cellStyle name="Összesen 2 33 3" xfId="24139" xr:uid="{83F6E95C-81CF-4CE0-AEE5-78995F8C28EA}"/>
    <cellStyle name="Összesen 2 33 3 2" xfId="24140" xr:uid="{3916341E-DAFC-46EE-9BE3-CA56DF37F3A2}"/>
    <cellStyle name="Összesen 2 33 3 2 2" xfId="24141" xr:uid="{2A8FBA73-2CFF-4942-BE5C-9FC70C98750D}"/>
    <cellStyle name="Összesen 2 33 3 2_Volatility" xfId="24142" xr:uid="{E0FC45EE-AE97-4326-AC17-80E2CFFD0760}"/>
    <cellStyle name="Összesen 2 33 3 3" xfId="24143" xr:uid="{FD953A5E-4DE3-43F7-821B-E1E168F0A736}"/>
    <cellStyle name="Összesen 2 33 3_Volatility" xfId="24144" xr:uid="{D1794C39-A708-4A9D-9825-3D129A1051DC}"/>
    <cellStyle name="Összesen 2 33 4" xfId="24145" xr:uid="{5777A4BB-2BF5-4FD8-8FC2-6BF59AA50E17}"/>
    <cellStyle name="Összesen 2 33 4 2" xfId="24146" xr:uid="{A13082AE-DAF6-435A-ABCB-A3341D8A4EF5}"/>
    <cellStyle name="Összesen 2 33 4_Volatility" xfId="24147" xr:uid="{0229ECBC-9F96-403D-B862-98DD02978B3A}"/>
    <cellStyle name="Összesen 2 33 5" xfId="24148" xr:uid="{15570035-A484-464C-B30A-48D651A46EEE}"/>
    <cellStyle name="Összesen 2 33_Volatility" xfId="24149" xr:uid="{5FC23968-AA8C-463E-932B-F984F8E6D12D}"/>
    <cellStyle name="Összesen 2 34" xfId="24150" xr:uid="{B0E6DFDB-E004-434B-BD6A-24998806732E}"/>
    <cellStyle name="Összesen 2 34 2" xfId="24151" xr:uid="{65D9A064-2885-4A72-AD5D-A6211A46F9C7}"/>
    <cellStyle name="Összesen 2 34 2 2" xfId="24152" xr:uid="{63521EB4-8EA4-4F9F-8ABF-ED107845FAF0}"/>
    <cellStyle name="Összesen 2 34 2 2 2" xfId="24153" xr:uid="{101AC798-EB55-4EE3-8BD2-56AD7F6B134E}"/>
    <cellStyle name="Összesen 2 34 2 2 2 2" xfId="24154" xr:uid="{45977D07-44E2-4A41-9401-45183D56F7CD}"/>
    <cellStyle name="Összesen 2 34 2 2 2_Volatility" xfId="24155" xr:uid="{5209B03F-22C0-40CF-BC51-C5D8EB57C3A8}"/>
    <cellStyle name="Összesen 2 34 2 2 3" xfId="24156" xr:uid="{10A8FBDC-A806-458B-8C3D-2D1F9977A291}"/>
    <cellStyle name="Összesen 2 34 2 2_Volatility" xfId="24157" xr:uid="{E9C46E0E-A298-40B5-A63D-E4CABBBE7155}"/>
    <cellStyle name="Összesen 2 34 2 3" xfId="24158" xr:uid="{35EA5CD5-1F16-4721-BCE7-10803948A4AD}"/>
    <cellStyle name="Összesen 2 34 2 3 2" xfId="24159" xr:uid="{C6280934-7D6A-4715-B671-6D333904C6EC}"/>
    <cellStyle name="Összesen 2 34 2 3 2 2" xfId="24160" xr:uid="{58771E46-C2D4-4458-A89D-A2F17340C46B}"/>
    <cellStyle name="Összesen 2 34 2 3 2_Volatility" xfId="24161" xr:uid="{0CFF7705-BD00-46BD-BFD0-BF542C23A79A}"/>
    <cellStyle name="Összesen 2 34 2 3 3" xfId="24162" xr:uid="{21BEA95F-1C3F-4CD5-A0F2-99954056D73F}"/>
    <cellStyle name="Összesen 2 34 2 3_Volatility" xfId="24163" xr:uid="{42F0F1D8-909C-4070-B40C-C2F9DE6D35D8}"/>
    <cellStyle name="Összesen 2 34 2 4" xfId="24164" xr:uid="{8FCD2F47-CBC5-4FC9-98C1-BC2A32DACAE5}"/>
    <cellStyle name="Összesen 2 34 2 4 2" xfId="24165" xr:uid="{EE52A6CB-CAFD-4882-AFE8-EA86C3749801}"/>
    <cellStyle name="Összesen 2 34 2 4_Volatility" xfId="24166" xr:uid="{063ACB89-C719-48AE-ADA2-D04DD58A2FFA}"/>
    <cellStyle name="Összesen 2 34 2 5" xfId="24167" xr:uid="{582D965C-9449-46BD-9C6D-7DA6BE25E68B}"/>
    <cellStyle name="Összesen 2 34 2_Volatility" xfId="24168" xr:uid="{0DB76F81-83E6-4784-B3BF-31E4091F9CDF}"/>
    <cellStyle name="Összesen 2 34 3" xfId="24169" xr:uid="{5EE1D03B-5EC6-4FE9-9904-D4257011D16B}"/>
    <cellStyle name="Összesen 2 34 3 2" xfId="24170" xr:uid="{AE1C0A7B-8478-4B7B-9721-EDC64702492A}"/>
    <cellStyle name="Összesen 2 34 3 2 2" xfId="24171" xr:uid="{E6F1CD72-F6CF-48E9-B2A8-EA81E64A5277}"/>
    <cellStyle name="Összesen 2 34 3 2_Volatility" xfId="24172" xr:uid="{24E4B7D3-6BF3-4F3C-BAC4-398E37F5E7EF}"/>
    <cellStyle name="Összesen 2 34 3 3" xfId="24173" xr:uid="{F7121CFE-3331-496D-9A3E-A911B97AC61F}"/>
    <cellStyle name="Összesen 2 34 3_Volatility" xfId="24174" xr:uid="{3893256A-CDDD-4A95-9503-0BE3A7556228}"/>
    <cellStyle name="Összesen 2 34 4" xfId="24175" xr:uid="{1DFC85AD-2B25-4450-B605-C7FEF80DAB08}"/>
    <cellStyle name="Összesen 2 34 4 2" xfId="24176" xr:uid="{F0C5F330-BAD4-4DF1-9DE7-D26B888F8B16}"/>
    <cellStyle name="Összesen 2 34 4_Volatility" xfId="24177" xr:uid="{5E3AF53E-709A-4F22-9232-640164B5B8AB}"/>
    <cellStyle name="Összesen 2 34 5" xfId="24178" xr:uid="{801B5E33-B2D1-4EEF-82DB-57C1CC9EADC8}"/>
    <cellStyle name="Összesen 2 34_Volatility" xfId="24179" xr:uid="{10FB3E4B-18A5-441C-A460-8083B16FCCED}"/>
    <cellStyle name="Összesen 2 35" xfId="24180" xr:uid="{EBEEE0A7-C0AD-4EA3-9701-7C0D686DA799}"/>
    <cellStyle name="Összesen 2 35 2" xfId="24181" xr:uid="{95D97908-AC07-4D96-A8D2-6B0E06E70418}"/>
    <cellStyle name="Összesen 2 35 2 2" xfId="24182" xr:uid="{D44866BA-9E51-46EC-8020-CF8181118BCF}"/>
    <cellStyle name="Összesen 2 35 2 2 2" xfId="24183" xr:uid="{0A9FE833-CDF8-4878-B04A-1B45A282640C}"/>
    <cellStyle name="Összesen 2 35 2 2 2 2" xfId="24184" xr:uid="{B4135E32-84E9-4184-BD58-7DE47C6FDEBD}"/>
    <cellStyle name="Összesen 2 35 2 2 2_Volatility" xfId="24185" xr:uid="{B788E3F2-6EFB-4F46-8A61-7895C0516D0B}"/>
    <cellStyle name="Összesen 2 35 2 2 3" xfId="24186" xr:uid="{84888647-E6D1-4420-9E64-D1569096E9C0}"/>
    <cellStyle name="Összesen 2 35 2 2_Volatility" xfId="24187" xr:uid="{4F4ACD71-EBF9-4F76-B8F9-AA7E905D1A24}"/>
    <cellStyle name="Összesen 2 35 2 3" xfId="24188" xr:uid="{E204C97A-77E5-4A6D-A206-2BBA76DE2121}"/>
    <cellStyle name="Összesen 2 35 2 3 2" xfId="24189" xr:uid="{AE16CEE2-73CF-4190-9CF3-ECF588E38E41}"/>
    <cellStyle name="Összesen 2 35 2 3 2 2" xfId="24190" xr:uid="{6C853889-AA41-40B3-AF6F-42BA283B1DF8}"/>
    <cellStyle name="Összesen 2 35 2 3 2_Volatility" xfId="24191" xr:uid="{325ABA2B-1D26-414B-AD90-F9FF584BF9E9}"/>
    <cellStyle name="Összesen 2 35 2 3 3" xfId="24192" xr:uid="{7C261C26-9E77-47D3-87F7-43DF402F71AF}"/>
    <cellStyle name="Összesen 2 35 2 3_Volatility" xfId="24193" xr:uid="{D2CFF44F-6504-4044-84B1-1947103A49B6}"/>
    <cellStyle name="Összesen 2 35 2 4" xfId="24194" xr:uid="{ADD3FB20-DDD4-4DA3-B98C-718D59F1895F}"/>
    <cellStyle name="Összesen 2 35 2 4 2" xfId="24195" xr:uid="{0076E632-E40F-4EB8-A1E5-E0611F3BA42B}"/>
    <cellStyle name="Összesen 2 35 2 4_Volatility" xfId="24196" xr:uid="{528EF2EA-AE98-419F-99EF-8BBA393A23AC}"/>
    <cellStyle name="Összesen 2 35 2 5" xfId="24197" xr:uid="{5EE7FD6F-B034-412D-BD78-2AA734156F48}"/>
    <cellStyle name="Összesen 2 35 2_Volatility" xfId="24198" xr:uid="{60E71549-A547-43DD-A63F-E05E3953FF88}"/>
    <cellStyle name="Összesen 2 35 3" xfId="24199" xr:uid="{217D128B-1BBD-4ED8-95BA-0C9F93A0A776}"/>
    <cellStyle name="Összesen 2 35 3 2" xfId="24200" xr:uid="{17DAA253-FA41-44AC-9E60-5A8775803C1D}"/>
    <cellStyle name="Összesen 2 35 3 2 2" xfId="24201" xr:uid="{9B2BDB47-70B1-4998-95B5-D3A2B6DCCDD8}"/>
    <cellStyle name="Összesen 2 35 3 2_Volatility" xfId="24202" xr:uid="{FA321CF8-D083-4845-BEFA-96B230131227}"/>
    <cellStyle name="Összesen 2 35 3 3" xfId="24203" xr:uid="{CD7C7AA1-70B7-41F8-ABC3-D549479ABFAB}"/>
    <cellStyle name="Összesen 2 35 3_Volatility" xfId="24204" xr:uid="{8AF30660-3F67-46CE-BA5E-EE16D550C600}"/>
    <cellStyle name="Összesen 2 35 4" xfId="24205" xr:uid="{CC423116-2452-438A-8976-A19FAB156235}"/>
    <cellStyle name="Összesen 2 35 4 2" xfId="24206" xr:uid="{16282D80-86B7-401C-BEE3-E52F89FF387A}"/>
    <cellStyle name="Összesen 2 35 4_Volatility" xfId="24207" xr:uid="{A60FE142-3F7D-4178-A29E-DC39C24BDD77}"/>
    <cellStyle name="Összesen 2 35 5" xfId="24208" xr:uid="{036BDDCA-5EEA-4240-9EDE-96B73CE0DEB4}"/>
    <cellStyle name="Összesen 2 35_Volatility" xfId="24209" xr:uid="{FFE230E2-5B82-40D6-AC0A-67B6A9D42C8B}"/>
    <cellStyle name="Összesen 2 36" xfId="24210" xr:uid="{CD8F159C-9364-401F-9A12-503862662074}"/>
    <cellStyle name="Összesen 2 36 2" xfId="24211" xr:uid="{AD2E3667-9955-44FB-9B98-12731B94392E}"/>
    <cellStyle name="Összesen 2 36 2 2" xfId="24212" xr:uid="{06DB315A-0F3C-4DAC-A4A5-ABF2A7699526}"/>
    <cellStyle name="Összesen 2 36 2 2 2" xfId="24213" xr:uid="{12009FC1-55E2-4BB1-8B0B-CFD0C7A03B5D}"/>
    <cellStyle name="Összesen 2 36 2 2 2 2" xfId="24214" xr:uid="{EAC210BF-377E-40CB-9B87-BDD0A1FF4810}"/>
    <cellStyle name="Összesen 2 36 2 2 2_Volatility" xfId="24215" xr:uid="{F077AE0A-D28B-49FB-8FE6-C2B6F484B544}"/>
    <cellStyle name="Összesen 2 36 2 2 3" xfId="24216" xr:uid="{73C95319-80A8-46A9-9641-6FC6E8CEAA8D}"/>
    <cellStyle name="Összesen 2 36 2 2_Volatility" xfId="24217" xr:uid="{939EC56E-DA9E-4CBE-91AA-AB68CC08BF58}"/>
    <cellStyle name="Összesen 2 36 2 3" xfId="24218" xr:uid="{9B21B3CE-0139-443F-B4EF-4B176A6A50F2}"/>
    <cellStyle name="Összesen 2 36 2 3 2" xfId="24219" xr:uid="{D17CA506-8CB4-4682-9109-CD5348571AC1}"/>
    <cellStyle name="Összesen 2 36 2 3 2 2" xfId="24220" xr:uid="{648B0F64-9C51-468D-957C-CDF297C66E21}"/>
    <cellStyle name="Összesen 2 36 2 3 2_Volatility" xfId="24221" xr:uid="{8885DE52-03D0-43D3-901B-8F73706908D4}"/>
    <cellStyle name="Összesen 2 36 2 3 3" xfId="24222" xr:uid="{F430AB3E-FA07-4FDB-B912-E76126E211F5}"/>
    <cellStyle name="Összesen 2 36 2 3_Volatility" xfId="24223" xr:uid="{560936B2-8BE5-4C8C-A44C-9CD81AB88C3A}"/>
    <cellStyle name="Összesen 2 36 2 4" xfId="24224" xr:uid="{6E00F383-7794-4CB1-ABE0-8A515612B562}"/>
    <cellStyle name="Összesen 2 36 2 4 2" xfId="24225" xr:uid="{B287D2D2-15AD-4EC9-80F7-FEFEE4C4B23D}"/>
    <cellStyle name="Összesen 2 36 2 4_Volatility" xfId="24226" xr:uid="{E9A00797-69BB-4AF5-ACFD-0F0720B2BD9B}"/>
    <cellStyle name="Összesen 2 36 2 5" xfId="24227" xr:uid="{FF3F6A7B-A8D0-451D-9536-2B3A892E0040}"/>
    <cellStyle name="Összesen 2 36 2_Volatility" xfId="24228" xr:uid="{D287643B-E016-400D-93DF-7C3006AF1E5D}"/>
    <cellStyle name="Összesen 2 36 3" xfId="24229" xr:uid="{870FB7EC-0082-466D-B50B-A4A2FDA27F95}"/>
    <cellStyle name="Összesen 2 36 3 2" xfId="24230" xr:uid="{AA787A94-9FE0-40E2-9851-8252B2B8BB6F}"/>
    <cellStyle name="Összesen 2 36 3 2 2" xfId="24231" xr:uid="{55E6BD18-9F1D-4094-8BF4-1478BF07DE66}"/>
    <cellStyle name="Összesen 2 36 3 2_Volatility" xfId="24232" xr:uid="{7DC85AA2-C2C2-4383-97A0-C5311933965E}"/>
    <cellStyle name="Összesen 2 36 3 3" xfId="24233" xr:uid="{80A24DE2-E654-4D99-8FBC-349A776CD814}"/>
    <cellStyle name="Összesen 2 36 3_Volatility" xfId="24234" xr:uid="{D63E8F38-3E20-48A9-A5F2-6391BDB5C668}"/>
    <cellStyle name="Összesen 2 36 4" xfId="24235" xr:uid="{02F7D2C2-4DB5-4ADA-87F7-D85CC14AF8B3}"/>
    <cellStyle name="Összesen 2 36 4 2" xfId="24236" xr:uid="{92AC751A-00D2-46DF-B835-055BCDCC031F}"/>
    <cellStyle name="Összesen 2 36 4_Volatility" xfId="24237" xr:uid="{66D7A9CA-3DA0-44C2-B43A-19CC2948B217}"/>
    <cellStyle name="Összesen 2 36 5" xfId="24238" xr:uid="{24DE1DAF-FD63-4CD7-B136-BA9A311FEEC3}"/>
    <cellStyle name="Összesen 2 36_Volatility" xfId="24239" xr:uid="{DBC78BD7-FF4E-4702-AF12-56A433632834}"/>
    <cellStyle name="Összesen 2 37" xfId="24240" xr:uid="{3CF6FE7C-51EE-46A8-89CB-AD423CF6DF8F}"/>
    <cellStyle name="Összesen 2 37 2" xfId="24241" xr:uid="{4F7B1494-52AB-4039-B408-C2B449A65C4F}"/>
    <cellStyle name="Összesen 2 37 2 2" xfId="24242" xr:uid="{6E873ADD-1EDD-4274-84BA-38B0D1B17E17}"/>
    <cellStyle name="Összesen 2 37 2 2 2" xfId="24243" xr:uid="{A3BE1480-EE27-4A30-B2B4-7D5ECBFBD1E0}"/>
    <cellStyle name="Összesen 2 37 2 2 2 2" xfId="24244" xr:uid="{13912140-D541-4087-9805-ADF1502C1429}"/>
    <cellStyle name="Összesen 2 37 2 2 2_Volatility" xfId="24245" xr:uid="{297085A0-711D-410D-933E-12922EB781D3}"/>
    <cellStyle name="Összesen 2 37 2 2 3" xfId="24246" xr:uid="{49DE4665-3C44-4777-94A3-D38DA48F23B5}"/>
    <cellStyle name="Összesen 2 37 2 2_Volatility" xfId="24247" xr:uid="{9CC2A405-E138-48D6-B331-4A66410A1048}"/>
    <cellStyle name="Összesen 2 37 2 3" xfId="24248" xr:uid="{E5F8D427-8DCA-4B23-8FBD-31DB8E2958E5}"/>
    <cellStyle name="Összesen 2 37 2 3 2" xfId="24249" xr:uid="{BA336B19-D65D-4285-8A64-FB3531A63394}"/>
    <cellStyle name="Összesen 2 37 2 3 2 2" xfId="24250" xr:uid="{38FE7056-9A69-43F2-A88F-D32A7A68F73A}"/>
    <cellStyle name="Összesen 2 37 2 3 2_Volatility" xfId="24251" xr:uid="{4D30B154-D325-427B-8867-5A630727FCD4}"/>
    <cellStyle name="Összesen 2 37 2 3 3" xfId="24252" xr:uid="{65CD6718-3785-42E1-ABD7-03F650ED80FB}"/>
    <cellStyle name="Összesen 2 37 2 3_Volatility" xfId="24253" xr:uid="{13B9024A-7E2A-4484-BB15-427A2CE5309C}"/>
    <cellStyle name="Összesen 2 37 2 4" xfId="24254" xr:uid="{3605CCBB-BA12-40FF-9A2E-0D97C998CD28}"/>
    <cellStyle name="Összesen 2 37 2 4 2" xfId="24255" xr:uid="{49AEC639-DABF-4D16-9593-E3F8AD60AA40}"/>
    <cellStyle name="Összesen 2 37 2 4_Volatility" xfId="24256" xr:uid="{86A991FC-B3FC-4B67-B8FE-A59D43655108}"/>
    <cellStyle name="Összesen 2 37 2 5" xfId="24257" xr:uid="{8E12C6DD-59E1-44C3-BBBD-8A9F3B1E5D9B}"/>
    <cellStyle name="Összesen 2 37 2_Volatility" xfId="24258" xr:uid="{6017C7F1-2A45-4A9E-BA92-D6BDD7C6E518}"/>
    <cellStyle name="Összesen 2 37 3" xfId="24259" xr:uid="{10A13C92-9F0A-4300-AFAC-D8459E078295}"/>
    <cellStyle name="Összesen 2 37 3 2" xfId="24260" xr:uid="{3B195C89-646D-4992-8D2A-52A4FFEC050D}"/>
    <cellStyle name="Összesen 2 37 3 2 2" xfId="24261" xr:uid="{6C5BFF84-4237-4C3A-9CE7-D6294760C273}"/>
    <cellStyle name="Összesen 2 37 3 2_Volatility" xfId="24262" xr:uid="{35348FBA-99BE-4E1D-91A5-8B7885197AEB}"/>
    <cellStyle name="Összesen 2 37 3 3" xfId="24263" xr:uid="{6D011414-2E9C-4C89-8975-7E8B2666A83E}"/>
    <cellStyle name="Összesen 2 37 3_Volatility" xfId="24264" xr:uid="{3ADB82B1-4FF1-4615-B0B0-24F897D3EAC1}"/>
    <cellStyle name="Összesen 2 37 4" xfId="24265" xr:uid="{2309ABB8-C0A4-42A2-8838-E3424D552B2B}"/>
    <cellStyle name="Összesen 2 37 4 2" xfId="24266" xr:uid="{C6C5F462-E129-4FE0-BF7C-121C51E36F26}"/>
    <cellStyle name="Összesen 2 37 4_Volatility" xfId="24267" xr:uid="{040E1AB9-4348-4B56-9837-C7681F8E1AD3}"/>
    <cellStyle name="Összesen 2 37 5" xfId="24268" xr:uid="{A484DD93-35AC-43DC-88FD-6F197AFFA9F4}"/>
    <cellStyle name="Összesen 2 37_Volatility" xfId="24269" xr:uid="{E307804A-A5BA-48DA-A4EF-67A52D6857DE}"/>
    <cellStyle name="Összesen 2 38" xfId="24270" xr:uid="{073CFA38-38CA-48B4-9844-AD9A8035FD4D}"/>
    <cellStyle name="Összesen 2 38 2" xfId="24271" xr:uid="{038B808B-97E5-46C2-B74C-6C97FD6C9DE0}"/>
    <cellStyle name="Összesen 2 38 2 2" xfId="24272" xr:uid="{251052B0-BABF-41BE-81A8-92FBEB3ED75C}"/>
    <cellStyle name="Összesen 2 38 2 2 2" xfId="24273" xr:uid="{5494CDF8-8652-4E1A-A12A-88A1E430649B}"/>
    <cellStyle name="Összesen 2 38 2 2 2 2" xfId="24274" xr:uid="{217D5C33-D566-4375-BF8A-A5669CACD3D1}"/>
    <cellStyle name="Összesen 2 38 2 2 2_Volatility" xfId="24275" xr:uid="{A275647B-DF1E-480E-9085-58BD62828307}"/>
    <cellStyle name="Összesen 2 38 2 2 3" xfId="24276" xr:uid="{5DA200AE-1338-4B32-B828-B7788426CF88}"/>
    <cellStyle name="Összesen 2 38 2 2_Volatility" xfId="24277" xr:uid="{E5E5224B-5747-4EA7-A071-01E8088F1466}"/>
    <cellStyle name="Összesen 2 38 2 3" xfId="24278" xr:uid="{5046D0B3-9714-49D9-9B96-50AE85714DE0}"/>
    <cellStyle name="Összesen 2 38 2 3 2" xfId="24279" xr:uid="{4A0B0629-1BB6-4089-9F47-551718A47F6E}"/>
    <cellStyle name="Összesen 2 38 2 3 2 2" xfId="24280" xr:uid="{53E553AF-89C2-4DA3-9742-90C117E24271}"/>
    <cellStyle name="Összesen 2 38 2 3 2_Volatility" xfId="24281" xr:uid="{F413C7B6-E0EA-4630-9CC1-9A5FB578D927}"/>
    <cellStyle name="Összesen 2 38 2 3 3" xfId="24282" xr:uid="{569A115E-BB63-41F8-8994-C0DC0F3FC588}"/>
    <cellStyle name="Összesen 2 38 2 3_Volatility" xfId="24283" xr:uid="{7236E6AB-5F3B-46A2-A9DF-44A9881A5150}"/>
    <cellStyle name="Összesen 2 38 2 4" xfId="24284" xr:uid="{77ABAB4C-E35B-4B04-B36C-A765E19DF980}"/>
    <cellStyle name="Összesen 2 38 2 4 2" xfId="24285" xr:uid="{B5FE45F2-D7AB-4AC0-A718-2C514990F559}"/>
    <cellStyle name="Összesen 2 38 2 4_Volatility" xfId="24286" xr:uid="{DA34ECF6-03E0-4F95-B3C6-18D6BDD1CB26}"/>
    <cellStyle name="Összesen 2 38 2 5" xfId="24287" xr:uid="{A85FA23F-F415-4A52-9296-00896E512002}"/>
    <cellStyle name="Összesen 2 38 2_Volatility" xfId="24288" xr:uid="{B94688F0-CA5E-4614-9E81-23D0B970B336}"/>
    <cellStyle name="Összesen 2 38 3" xfId="24289" xr:uid="{EDF3C8DD-39F3-4396-993B-1D4F4AF58429}"/>
    <cellStyle name="Összesen 2 38 3 2" xfId="24290" xr:uid="{A3F5CBCA-D0DA-4DB2-B95B-E86659A947A0}"/>
    <cellStyle name="Összesen 2 38 3 2 2" xfId="24291" xr:uid="{074CD66A-5853-45CA-990F-D63AE0571B18}"/>
    <cellStyle name="Összesen 2 38 3 2_Volatility" xfId="24292" xr:uid="{6E3655C6-BE8F-4E63-8296-B3B8CCB89EA0}"/>
    <cellStyle name="Összesen 2 38 3 3" xfId="24293" xr:uid="{4FD97881-26BF-4648-8714-1B8798E4EAC8}"/>
    <cellStyle name="Összesen 2 38 3_Volatility" xfId="24294" xr:uid="{317B8EC2-6BCF-43C7-B362-7005F3CC3DEF}"/>
    <cellStyle name="Összesen 2 38 4" xfId="24295" xr:uid="{52FD754C-B5E3-45C0-A652-462A350FE95D}"/>
    <cellStyle name="Összesen 2 38 4 2" xfId="24296" xr:uid="{993C3C52-6E68-4608-A730-D721A0886A5F}"/>
    <cellStyle name="Összesen 2 38 4_Volatility" xfId="24297" xr:uid="{DA000D54-9EA9-454D-983A-297EB783D94A}"/>
    <cellStyle name="Összesen 2 38 5" xfId="24298" xr:uid="{2024D637-84BF-4F88-879A-F1BFEC6B2A7E}"/>
    <cellStyle name="Összesen 2 38_Volatility" xfId="24299" xr:uid="{334C5199-BC87-436A-B7E4-60B89A895BBF}"/>
    <cellStyle name="Összesen 2 39" xfId="24300" xr:uid="{048E8719-2177-42E3-A071-FBF59EB1F3A4}"/>
    <cellStyle name="Összesen 2 39 2" xfId="24301" xr:uid="{7B570618-1E82-4BE9-95C6-672996528DC4}"/>
    <cellStyle name="Összesen 2 39 2 2" xfId="24302" xr:uid="{A6A514E3-5E09-4768-9915-2D0418F12348}"/>
    <cellStyle name="Összesen 2 39 2 2 2" xfId="24303" xr:uid="{2659F6E1-D1B9-417F-8EAC-742B135DDB54}"/>
    <cellStyle name="Összesen 2 39 2 2 2 2" xfId="24304" xr:uid="{32000565-3354-4234-9B4F-DD5EEBC6EC2D}"/>
    <cellStyle name="Összesen 2 39 2 2 2_Volatility" xfId="24305" xr:uid="{BCD1EC1D-4703-4227-8241-8326D40EE480}"/>
    <cellStyle name="Összesen 2 39 2 2 3" xfId="24306" xr:uid="{2EDBFDA5-1DC2-4343-BEA5-EEF545D0A6D2}"/>
    <cellStyle name="Összesen 2 39 2 2_Volatility" xfId="24307" xr:uid="{AAAD1058-41CC-41D7-8017-84094E535F06}"/>
    <cellStyle name="Összesen 2 39 2 3" xfId="24308" xr:uid="{18855859-EED0-49BD-8DC0-0EB52594DEF0}"/>
    <cellStyle name="Összesen 2 39 2 3 2" xfId="24309" xr:uid="{194BB0B0-C471-4497-92E8-7D3771BEC46B}"/>
    <cellStyle name="Összesen 2 39 2 3 2 2" xfId="24310" xr:uid="{5B36ADE4-BE80-478B-93C9-B5DC7E246ED0}"/>
    <cellStyle name="Összesen 2 39 2 3 2_Volatility" xfId="24311" xr:uid="{8BEFAED9-5F37-4B61-AFD4-F978DF9A3773}"/>
    <cellStyle name="Összesen 2 39 2 3 3" xfId="24312" xr:uid="{EAC2AF3E-5C44-4D65-969A-F915473862A5}"/>
    <cellStyle name="Összesen 2 39 2 3_Volatility" xfId="24313" xr:uid="{6A60025B-3179-4D9E-ADE2-AF255233BAFD}"/>
    <cellStyle name="Összesen 2 39 2 4" xfId="24314" xr:uid="{0BCD96AB-1A91-4E26-B505-61D7C8C884D5}"/>
    <cellStyle name="Összesen 2 39 2 4 2" xfId="24315" xr:uid="{D20F9408-56E4-47DA-B2D2-F69EE234D24F}"/>
    <cellStyle name="Összesen 2 39 2 4_Volatility" xfId="24316" xr:uid="{C3D8CEB1-EEC8-4BCC-85C9-86B3C8162102}"/>
    <cellStyle name="Összesen 2 39 2 5" xfId="24317" xr:uid="{9B619FF0-4EFF-41F5-8F61-A1FE062A6430}"/>
    <cellStyle name="Összesen 2 39 2_Volatility" xfId="24318" xr:uid="{B03654BF-BC80-492B-8BCE-5665A6EDA151}"/>
    <cellStyle name="Összesen 2 39 3" xfId="24319" xr:uid="{BA7D8BE8-A24F-402E-AB7B-A3D6A2BD24BA}"/>
    <cellStyle name="Összesen 2 39 3 2" xfId="24320" xr:uid="{BC602E1F-E4A0-48E3-9587-7EEBDAAC222D}"/>
    <cellStyle name="Összesen 2 39 3 2 2" xfId="24321" xr:uid="{B4BC6ABF-2307-4B08-9FC6-B66260CE8270}"/>
    <cellStyle name="Összesen 2 39 3 2_Volatility" xfId="24322" xr:uid="{B2F3E339-7F99-424B-9856-CCB5E57B0C3C}"/>
    <cellStyle name="Összesen 2 39 3 3" xfId="24323" xr:uid="{55A733C8-92E9-44D0-8864-64ABB7A92604}"/>
    <cellStyle name="Összesen 2 39 3_Volatility" xfId="24324" xr:uid="{BE6DC041-2E63-4009-9D81-629602C2385A}"/>
    <cellStyle name="Összesen 2 39 4" xfId="24325" xr:uid="{BB39C7B0-BE5B-4B25-B838-0E49FBE1095C}"/>
    <cellStyle name="Összesen 2 39 4 2" xfId="24326" xr:uid="{12A91304-855A-4FF2-8F56-8636285B652C}"/>
    <cellStyle name="Összesen 2 39 4_Volatility" xfId="24327" xr:uid="{07A023DE-DEC2-44D6-BAAE-A8016D54EE8C}"/>
    <cellStyle name="Összesen 2 39 5" xfId="24328" xr:uid="{E07725A1-742E-4EB5-9445-63188A2E95CB}"/>
    <cellStyle name="Összesen 2 39_Volatility" xfId="24329" xr:uid="{1F9C3DFF-DDF1-462C-A0F2-E2EE2B26EE09}"/>
    <cellStyle name="Összesen 2 4" xfId="24330" xr:uid="{418F1DE1-98DD-42D6-88E4-7BC33DC2AE68}"/>
    <cellStyle name="Összesen 2 4 2" xfId="24331" xr:uid="{A550428C-48C1-467A-A2B8-2F9CCFCBF281}"/>
    <cellStyle name="Összesen 2 4 2 2" xfId="24332" xr:uid="{07A9BEF3-4934-4085-8A91-9025305F5198}"/>
    <cellStyle name="Összesen 2 4 2 2 2" xfId="24333" xr:uid="{A701E570-977D-4585-B28E-EA6DC95CEEAA}"/>
    <cellStyle name="Összesen 2 4 2 2 2 2" xfId="24334" xr:uid="{F65B28C6-A908-4487-8449-ADCFF6BD3047}"/>
    <cellStyle name="Összesen 2 4 2 2 2_Volatility" xfId="24335" xr:uid="{415CF290-0960-4D73-A623-60AB6FEB3645}"/>
    <cellStyle name="Összesen 2 4 2 2 3" xfId="24336" xr:uid="{29321806-97DE-4775-8E73-35D345D22CDA}"/>
    <cellStyle name="Összesen 2 4 2 2_Volatility" xfId="24337" xr:uid="{15A38F72-E8C4-4345-9CAF-4FDCA56C0F9E}"/>
    <cellStyle name="Összesen 2 4 2 3" xfId="24338" xr:uid="{237BB076-4CC0-4995-B397-D9B378ACFDD6}"/>
    <cellStyle name="Összesen 2 4 2 3 2" xfId="24339" xr:uid="{BE62B734-DE73-4044-891B-31AEFEB71EC8}"/>
    <cellStyle name="Összesen 2 4 2 3 2 2" xfId="24340" xr:uid="{4A83FF3C-1E58-4580-A492-59F09DA483C1}"/>
    <cellStyle name="Összesen 2 4 2 3 2_Volatility" xfId="24341" xr:uid="{8F0DB1A7-01A4-483A-A3B5-CEE5CD444D6E}"/>
    <cellStyle name="Összesen 2 4 2 3 3" xfId="24342" xr:uid="{B445AE90-18AE-4DBE-BB14-AEF49408C8ED}"/>
    <cellStyle name="Összesen 2 4 2 3_Volatility" xfId="24343" xr:uid="{E7B2EB9E-FBA5-4C5B-8342-2159B7E117F4}"/>
    <cellStyle name="Összesen 2 4 2 4" xfId="24344" xr:uid="{02ED09F4-7C98-4B25-BEDF-714048C020D1}"/>
    <cellStyle name="Összesen 2 4 2 4 2" xfId="24345" xr:uid="{BB1758A7-D5AC-4163-B30A-DABDC03454E0}"/>
    <cellStyle name="Összesen 2 4 2 4_Volatility" xfId="24346" xr:uid="{AE90CDD7-664F-43A6-8125-3571D3EFFB41}"/>
    <cellStyle name="Összesen 2 4 2 5" xfId="24347" xr:uid="{F7148A9E-EC4E-4BEE-86C7-4805AB7DFFFE}"/>
    <cellStyle name="Összesen 2 4 2_Volatility" xfId="24348" xr:uid="{68F7E6F6-6987-4958-84DA-C70665D7D0DE}"/>
    <cellStyle name="Összesen 2 4 3" xfId="24349" xr:uid="{BDA709E1-6870-409A-A5B1-A980BF9097A4}"/>
    <cellStyle name="Összesen 2 4 3 2" xfId="24350" xr:uid="{94522EE9-641E-4A33-9A97-4E3E45E810B0}"/>
    <cellStyle name="Összesen 2 4 3 2 2" xfId="24351" xr:uid="{CDC5FB33-5866-4281-9767-88CCC269D278}"/>
    <cellStyle name="Összesen 2 4 3 2_Volatility" xfId="24352" xr:uid="{76FC5A01-E13E-41F2-BD9D-CE11F4507A55}"/>
    <cellStyle name="Összesen 2 4 3 3" xfId="24353" xr:uid="{301CF0CA-77E6-42DE-B401-D12773BDD5A8}"/>
    <cellStyle name="Összesen 2 4 3_Volatility" xfId="24354" xr:uid="{40AA5053-1BD4-48DA-A7C7-834A5BC5B34B}"/>
    <cellStyle name="Összesen 2 4 4" xfId="24355" xr:uid="{41D03FE6-3E52-4EC0-A3F2-DE846EAEC43D}"/>
    <cellStyle name="Összesen 2 4 4 2" xfId="24356" xr:uid="{2D6C4474-F770-4E7A-BC17-9862384DCF94}"/>
    <cellStyle name="Összesen 2 4 4_Volatility" xfId="24357" xr:uid="{C0B6D75E-D62A-4E71-9C7F-25C8ED87220E}"/>
    <cellStyle name="Összesen 2 4 5" xfId="24358" xr:uid="{E97A34D0-4038-43BC-8F55-4709CCECC0F7}"/>
    <cellStyle name="Összesen 2 4_Volatility" xfId="24359" xr:uid="{3E28BB20-CF7A-4C2C-A53A-FE09814F1D0E}"/>
    <cellStyle name="Összesen 2 40" xfId="24360" xr:uid="{504DC154-0D28-402F-B3FB-CE79A823342C}"/>
    <cellStyle name="Összesen 2 40 2" xfId="24361" xr:uid="{0D4E20D1-4BD7-489F-9FAA-5C9734B28556}"/>
    <cellStyle name="Összesen 2 40 2 2" xfId="24362" xr:uid="{995D67CC-042E-4070-8C79-C797381744A9}"/>
    <cellStyle name="Összesen 2 40 2 2 2" xfId="24363" xr:uid="{847C2079-176E-4873-9246-1FB55F7EE792}"/>
    <cellStyle name="Összesen 2 40 2 2 2 2" xfId="24364" xr:uid="{D8DBEC19-4908-48CE-9F21-9EDF54ABACB8}"/>
    <cellStyle name="Összesen 2 40 2 2 2_Volatility" xfId="24365" xr:uid="{896C1281-97E3-4773-80B0-F6E47CA38D76}"/>
    <cellStyle name="Összesen 2 40 2 2 3" xfId="24366" xr:uid="{11CE992A-EAD9-4CD6-82F2-8CB920B95759}"/>
    <cellStyle name="Összesen 2 40 2 2_Volatility" xfId="24367" xr:uid="{EBD00050-DB14-41A8-AF54-DFF2D0ED06E1}"/>
    <cellStyle name="Összesen 2 40 2 3" xfId="24368" xr:uid="{7541A4FB-38A8-49CB-9F92-13A85F826BBC}"/>
    <cellStyle name="Összesen 2 40 2 3 2" xfId="24369" xr:uid="{D2E036A9-F2D4-4238-9C20-4EAE47259170}"/>
    <cellStyle name="Összesen 2 40 2 3 2 2" xfId="24370" xr:uid="{70CF0E20-AA6D-453E-8729-78208F9BE545}"/>
    <cellStyle name="Összesen 2 40 2 3 2_Volatility" xfId="24371" xr:uid="{569BD8EB-77FF-4DA3-BD7C-86A48E062BF9}"/>
    <cellStyle name="Összesen 2 40 2 3 3" xfId="24372" xr:uid="{0FF47228-4F68-4404-9ACC-8865B83B01DB}"/>
    <cellStyle name="Összesen 2 40 2 3_Volatility" xfId="24373" xr:uid="{EA80D40B-D44B-4E37-B88D-C6CBA4CBE8D9}"/>
    <cellStyle name="Összesen 2 40 2 4" xfId="24374" xr:uid="{4B595C9A-5772-4EA6-8EC6-8CB47ABCD31E}"/>
    <cellStyle name="Összesen 2 40 2 4 2" xfId="24375" xr:uid="{380A150B-19CB-4668-A7B1-3CD36E668B44}"/>
    <cellStyle name="Összesen 2 40 2 4_Volatility" xfId="24376" xr:uid="{83817874-8D34-443E-98D2-7B89874BCA1F}"/>
    <cellStyle name="Összesen 2 40 2 5" xfId="24377" xr:uid="{CF7EC96F-8D64-42B6-841E-AFD0A56F6585}"/>
    <cellStyle name="Összesen 2 40 2_Volatility" xfId="24378" xr:uid="{A5F8E801-0236-4FA6-A3D3-31E9B2461ED8}"/>
    <cellStyle name="Összesen 2 40 3" xfId="24379" xr:uid="{05CD71C4-AFCA-4CF1-AC85-416E53E28F74}"/>
    <cellStyle name="Összesen 2 40 3 2" xfId="24380" xr:uid="{CBC55971-1DE9-46F8-AD66-4FB3D8897595}"/>
    <cellStyle name="Összesen 2 40 3 2 2" xfId="24381" xr:uid="{EF3B019A-ADB9-452D-997B-B6A8687ABF90}"/>
    <cellStyle name="Összesen 2 40 3 2_Volatility" xfId="24382" xr:uid="{424F7E77-43BC-45DF-A542-D78750CB6894}"/>
    <cellStyle name="Összesen 2 40 3 3" xfId="24383" xr:uid="{E80A469E-CE60-4F5A-B806-1FACCD0526C2}"/>
    <cellStyle name="Összesen 2 40 3_Volatility" xfId="24384" xr:uid="{71C9E711-3474-4B2A-856B-C973F8B1D8FE}"/>
    <cellStyle name="Összesen 2 40 4" xfId="24385" xr:uid="{DCC349D3-E533-4896-9E2F-F0B02B42A36B}"/>
    <cellStyle name="Összesen 2 40 4 2" xfId="24386" xr:uid="{EDB93200-EF51-4442-80EE-5690B994E727}"/>
    <cellStyle name="Összesen 2 40 4_Volatility" xfId="24387" xr:uid="{10E72244-F02E-4BA6-A498-71914F7ECAA3}"/>
    <cellStyle name="Összesen 2 40 5" xfId="24388" xr:uid="{1B24BCF9-1F28-4DD4-B318-FE53FA174709}"/>
    <cellStyle name="Összesen 2 40_Volatility" xfId="24389" xr:uid="{0A87100F-3FA9-48FA-A6AD-8D9A657071D1}"/>
    <cellStyle name="Összesen 2 41" xfId="24390" xr:uid="{E94D7D00-BEB9-4601-85E8-0621F81B05AD}"/>
    <cellStyle name="Összesen 2 41 2" xfId="24391" xr:uid="{FEB893A1-8AD2-4FDD-8925-B369A01F0C64}"/>
    <cellStyle name="Összesen 2 41 2 2" xfId="24392" xr:uid="{35693886-280D-4CA6-AD3F-B4F08A06BC90}"/>
    <cellStyle name="Összesen 2 41 2 2 2" xfId="24393" xr:uid="{BE97955E-979F-4902-8CC3-80A9969B1461}"/>
    <cellStyle name="Összesen 2 41 2 2 2 2" xfId="24394" xr:uid="{7490100A-4031-44D3-AE85-F996CDC05A1A}"/>
    <cellStyle name="Összesen 2 41 2 2 2_Volatility" xfId="24395" xr:uid="{62D03B50-1926-4C9E-9748-7AC348C8DD16}"/>
    <cellStyle name="Összesen 2 41 2 2 3" xfId="24396" xr:uid="{17446055-665C-428C-9D50-ED499C93910D}"/>
    <cellStyle name="Összesen 2 41 2 2_Volatility" xfId="24397" xr:uid="{FFBDA6E9-F94F-40F1-837D-7D3364583F1D}"/>
    <cellStyle name="Összesen 2 41 2 3" xfId="24398" xr:uid="{1A3FE2D2-4D04-4041-AC73-801A502464A8}"/>
    <cellStyle name="Összesen 2 41 2 3 2" xfId="24399" xr:uid="{3FEB1CCD-EEA4-4092-A7A3-331172A5B648}"/>
    <cellStyle name="Összesen 2 41 2 3 2 2" xfId="24400" xr:uid="{DDA2C47B-2462-406A-9761-73B6B40E7A95}"/>
    <cellStyle name="Összesen 2 41 2 3 2_Volatility" xfId="24401" xr:uid="{41412420-2239-44EA-B57C-B8F6D7AF3B8A}"/>
    <cellStyle name="Összesen 2 41 2 3 3" xfId="24402" xr:uid="{9F37A995-4958-4DCA-A9AB-2BC3A25059CD}"/>
    <cellStyle name="Összesen 2 41 2 3_Volatility" xfId="24403" xr:uid="{489356F6-ADC6-4C32-877F-50A085C65420}"/>
    <cellStyle name="Összesen 2 41 2 4" xfId="24404" xr:uid="{78B62C41-EF5E-4105-9C6C-0B2DD32998B8}"/>
    <cellStyle name="Összesen 2 41 2 4 2" xfId="24405" xr:uid="{6569F68A-A6F8-4B81-9177-A06163D4431D}"/>
    <cellStyle name="Összesen 2 41 2 4_Volatility" xfId="24406" xr:uid="{0770CF9D-B239-47FB-AE55-7755BFED2108}"/>
    <cellStyle name="Összesen 2 41 2 5" xfId="24407" xr:uid="{DF5C8521-9CF2-4D40-906B-5160F22DA6A3}"/>
    <cellStyle name="Összesen 2 41 2_Volatility" xfId="24408" xr:uid="{86C8AC69-133F-4191-BBEF-2C9B17721329}"/>
    <cellStyle name="Összesen 2 41 3" xfId="24409" xr:uid="{DCF4444C-C182-4366-AD8F-17047178332A}"/>
    <cellStyle name="Összesen 2 41 3 2" xfId="24410" xr:uid="{79B0FD2F-FA33-401A-8434-57732B4F728C}"/>
    <cellStyle name="Összesen 2 41 3 2 2" xfId="24411" xr:uid="{944E2FB5-66AF-48DB-A56A-D79E3DB77EFE}"/>
    <cellStyle name="Összesen 2 41 3 2_Volatility" xfId="24412" xr:uid="{4D63C70A-B3F6-4E5B-BF36-18C564DA1612}"/>
    <cellStyle name="Összesen 2 41 3 3" xfId="24413" xr:uid="{2DE87921-C765-466C-A689-6E0804A12377}"/>
    <cellStyle name="Összesen 2 41 3_Volatility" xfId="24414" xr:uid="{D087F933-0587-4823-9F6E-F80FCF86FD3C}"/>
    <cellStyle name="Összesen 2 41 4" xfId="24415" xr:uid="{3DBF183A-0F22-4D86-AF4C-4ECA695AAB45}"/>
    <cellStyle name="Összesen 2 41 4 2" xfId="24416" xr:uid="{64269D6D-17CD-4FB1-9DD5-9E82ED621178}"/>
    <cellStyle name="Összesen 2 41 4_Volatility" xfId="24417" xr:uid="{0F5FEB17-FC74-4F8C-AF7A-B954DF9C2207}"/>
    <cellStyle name="Összesen 2 41 5" xfId="24418" xr:uid="{70B6A580-CEDD-415D-A4CF-C89611CDDB8A}"/>
    <cellStyle name="Összesen 2 41_Volatility" xfId="24419" xr:uid="{1414A4EE-C7F5-4FE7-846A-4289BF662AA2}"/>
    <cellStyle name="Összesen 2 42" xfId="24420" xr:uid="{2EAEB1D9-77CB-4CE3-8BDD-D559E6F372E3}"/>
    <cellStyle name="Összesen 2 42 2" xfId="24421" xr:uid="{766B29E6-9D34-4874-AAEC-8D3DDDF05C5E}"/>
    <cellStyle name="Összesen 2 42 2 2" xfId="24422" xr:uid="{D57F7772-D889-414E-9CCE-88E2A8D54FA3}"/>
    <cellStyle name="Összesen 2 42 2 2 2" xfId="24423" xr:uid="{02FE6CC5-DF77-425B-A2B3-1ED7EFB43D6B}"/>
    <cellStyle name="Összesen 2 42 2 2 2 2" xfId="24424" xr:uid="{5CEEA2D4-AAA2-4220-AA4E-F72BE4170940}"/>
    <cellStyle name="Összesen 2 42 2 2 2_Volatility" xfId="24425" xr:uid="{9899FD50-D269-4BC5-82E5-F670EF8D55D0}"/>
    <cellStyle name="Összesen 2 42 2 2 3" xfId="24426" xr:uid="{BB0F89DE-F808-42F7-8E63-A79250856FEA}"/>
    <cellStyle name="Összesen 2 42 2 2_Volatility" xfId="24427" xr:uid="{AFD97E78-ADC0-4DF0-B957-F0B4875E34CE}"/>
    <cellStyle name="Összesen 2 42 2 3" xfId="24428" xr:uid="{645E1E7F-5DB1-4B45-B4E5-EEC3DC2249A2}"/>
    <cellStyle name="Összesen 2 42 2 3 2" xfId="24429" xr:uid="{46A81E9C-3AFD-4181-B2D0-84BB6B0EF9B5}"/>
    <cellStyle name="Összesen 2 42 2 3 2 2" xfId="24430" xr:uid="{D9B9C05E-CAD9-4007-A45F-0E3DCE835522}"/>
    <cellStyle name="Összesen 2 42 2 3 2_Volatility" xfId="24431" xr:uid="{2B6D5A53-3619-4240-AEE0-A1DC7E19C54B}"/>
    <cellStyle name="Összesen 2 42 2 3 3" xfId="24432" xr:uid="{16F13E5D-C131-4107-8CD4-28CE1263C112}"/>
    <cellStyle name="Összesen 2 42 2 3_Volatility" xfId="24433" xr:uid="{CBFC8E6C-5930-4C82-B97D-9E35FD3759C4}"/>
    <cellStyle name="Összesen 2 42 2 4" xfId="24434" xr:uid="{DDDC13CE-42D7-4540-8492-876D1DFADD24}"/>
    <cellStyle name="Összesen 2 42 2 4 2" xfId="24435" xr:uid="{D4C1298E-8C8D-42E3-97A0-B9459FB2DA53}"/>
    <cellStyle name="Összesen 2 42 2 4_Volatility" xfId="24436" xr:uid="{1238E03D-6B7A-45E4-B3BB-4DD1193C842D}"/>
    <cellStyle name="Összesen 2 42 2 5" xfId="24437" xr:uid="{C6882071-D74A-487D-8C89-69AE10DFBEEC}"/>
    <cellStyle name="Összesen 2 42 2_Volatility" xfId="24438" xr:uid="{FF8E608B-1C58-4D43-A605-77B423EDAC1B}"/>
    <cellStyle name="Összesen 2 42 3" xfId="24439" xr:uid="{30904765-F2E8-4BE9-91A7-7ADCA0D3CDBD}"/>
    <cellStyle name="Összesen 2 42 3 2" xfId="24440" xr:uid="{A3F2A839-7CE8-40DB-8C3E-7516CF5D221B}"/>
    <cellStyle name="Összesen 2 42 3 2 2" xfId="24441" xr:uid="{02CB89A5-0796-41F3-B82A-32F4EA7CF130}"/>
    <cellStyle name="Összesen 2 42 3 2_Volatility" xfId="24442" xr:uid="{74EE1A41-3693-4680-A98F-AE06CDEB6AA4}"/>
    <cellStyle name="Összesen 2 42 3 3" xfId="24443" xr:uid="{F7B4B8F3-EEB3-4DDB-BF0D-6AFA8DE8C349}"/>
    <cellStyle name="Összesen 2 42 3_Volatility" xfId="24444" xr:uid="{38E17E5B-28BA-4A13-ABB4-A1CB3F554476}"/>
    <cellStyle name="Összesen 2 42 4" xfId="24445" xr:uid="{E9A75447-F274-46A6-B8E9-BC8008FEA655}"/>
    <cellStyle name="Összesen 2 42 4 2" xfId="24446" xr:uid="{B86E4784-33AC-4257-AC3E-82F9E8B195E4}"/>
    <cellStyle name="Összesen 2 42 4_Volatility" xfId="24447" xr:uid="{D110D094-E895-4B87-A80C-D9A6397DB6CA}"/>
    <cellStyle name="Összesen 2 42 5" xfId="24448" xr:uid="{2A9FFDEC-029F-42DB-8464-B0653123C2EB}"/>
    <cellStyle name="Összesen 2 42_Volatility" xfId="24449" xr:uid="{CD92DDA3-311E-4807-A5CC-83D9FD5C81F5}"/>
    <cellStyle name="Összesen 2 43" xfId="24450" xr:uid="{04EA7D80-2B9D-411E-B545-46510C2BABF9}"/>
    <cellStyle name="Összesen 2 43 2" xfId="24451" xr:uid="{489856CB-B3E9-405C-BFCA-82CDE3524262}"/>
    <cellStyle name="Összesen 2 43 2 2" xfId="24452" xr:uid="{96D05766-D5A3-4816-B6A7-A011F7118927}"/>
    <cellStyle name="Összesen 2 43 2 2 2" xfId="24453" xr:uid="{2125D5EE-DE5D-41D1-B05B-E4FDFC8D068A}"/>
    <cellStyle name="Összesen 2 43 2 2 2 2" xfId="24454" xr:uid="{A164CAD5-80EA-4BAB-B92A-A9E8E9243FB7}"/>
    <cellStyle name="Összesen 2 43 2 2 2_Volatility" xfId="24455" xr:uid="{B99D4C1F-3F31-41FB-A6AE-E81A847FC3BE}"/>
    <cellStyle name="Összesen 2 43 2 2 3" xfId="24456" xr:uid="{B7D802EB-8D8A-4B9C-96A4-B8B611FDDA7A}"/>
    <cellStyle name="Összesen 2 43 2 2_Volatility" xfId="24457" xr:uid="{AC2B344E-03B7-4616-8839-0CD66B0917FB}"/>
    <cellStyle name="Összesen 2 43 2 3" xfId="24458" xr:uid="{CB0E068D-2990-4C38-915B-97552C6840DC}"/>
    <cellStyle name="Összesen 2 43 2 3 2" xfId="24459" xr:uid="{91232F97-5A08-42AF-A94D-B43A8A3B5337}"/>
    <cellStyle name="Összesen 2 43 2 3 2 2" xfId="24460" xr:uid="{C2246BB9-FADC-45A0-ADFA-91BBB06EE989}"/>
    <cellStyle name="Összesen 2 43 2 3 2_Volatility" xfId="24461" xr:uid="{5CDBB245-F2F1-472C-A3B6-9CF452A2BE49}"/>
    <cellStyle name="Összesen 2 43 2 3 3" xfId="24462" xr:uid="{33220E28-9E1D-472D-A841-2DE438599E15}"/>
    <cellStyle name="Összesen 2 43 2 3_Volatility" xfId="24463" xr:uid="{6F3575BF-BA89-453A-86D3-92082C14854D}"/>
    <cellStyle name="Összesen 2 43 2 4" xfId="24464" xr:uid="{75B9E973-754C-4960-B737-EC93B7B79DD6}"/>
    <cellStyle name="Összesen 2 43 2 4 2" xfId="24465" xr:uid="{E78E0F5C-2929-4FEF-8F58-39595E1334FF}"/>
    <cellStyle name="Összesen 2 43 2 4_Volatility" xfId="24466" xr:uid="{DEC5C2AF-AF5B-47FA-9D01-5E76C026F819}"/>
    <cellStyle name="Összesen 2 43 2 5" xfId="24467" xr:uid="{4B0F9899-139D-4557-A1C0-9A4736DC5CA1}"/>
    <cellStyle name="Összesen 2 43 2_Volatility" xfId="24468" xr:uid="{C0354976-5CB9-4782-BF4D-1734FE4FBD2D}"/>
    <cellStyle name="Összesen 2 43 3" xfId="24469" xr:uid="{2CF4BEB3-F880-4938-90B7-B2A9FE530240}"/>
    <cellStyle name="Összesen 2 43 3 2" xfId="24470" xr:uid="{49CD7150-AB42-4483-B80C-2E262CDCA17F}"/>
    <cellStyle name="Összesen 2 43 3 2 2" xfId="24471" xr:uid="{360F0A99-8E1D-44FC-BEC0-ABADBAB472D1}"/>
    <cellStyle name="Összesen 2 43 3 2_Volatility" xfId="24472" xr:uid="{1BA21101-788A-4D7D-A121-6E377FAE350C}"/>
    <cellStyle name="Összesen 2 43 3 3" xfId="24473" xr:uid="{84CD7242-85D6-4384-A7EE-71E3D09A592E}"/>
    <cellStyle name="Összesen 2 43 3_Volatility" xfId="24474" xr:uid="{46666FC6-9D04-4468-9E20-6EDE7823727C}"/>
    <cellStyle name="Összesen 2 43 4" xfId="24475" xr:uid="{F7B1F59A-D17F-4F2F-B2F1-FADF82AF369C}"/>
    <cellStyle name="Összesen 2 43 4 2" xfId="24476" xr:uid="{C4523ADA-DFFD-4ACE-BF74-24B44F0BC9B5}"/>
    <cellStyle name="Összesen 2 43 4_Volatility" xfId="24477" xr:uid="{C9499866-02D1-4CCA-8853-1F357BC7450F}"/>
    <cellStyle name="Összesen 2 43 5" xfId="24478" xr:uid="{A72ED6CE-56E8-4904-84B6-83AF821BB06C}"/>
    <cellStyle name="Összesen 2 43_Volatility" xfId="24479" xr:uid="{A4D873B0-BF6C-46B8-B919-0791B17BB4A9}"/>
    <cellStyle name="Összesen 2 44" xfId="24480" xr:uid="{101D1714-C404-45DB-96FA-B45C1974E6A0}"/>
    <cellStyle name="Összesen 2 44 2" xfId="24481" xr:uid="{06C88DF5-C101-4FA3-A6EF-343EE7574EB1}"/>
    <cellStyle name="Összesen 2 44 2 2" xfId="24482" xr:uid="{A1A28EB0-96C9-4ACB-B047-DB2A63E369D1}"/>
    <cellStyle name="Összesen 2 44 2 2 2" xfId="24483" xr:uid="{71FFE7BD-C443-4F12-808C-348B2011915C}"/>
    <cellStyle name="Összesen 2 44 2 2 2 2" xfId="24484" xr:uid="{A04FA494-3781-4DA3-A5AC-7BE98B539681}"/>
    <cellStyle name="Összesen 2 44 2 2 2_Volatility" xfId="24485" xr:uid="{CCED1558-0613-421A-A77C-FB3F130D3ED9}"/>
    <cellStyle name="Összesen 2 44 2 2 3" xfId="24486" xr:uid="{273DF332-EFA6-4C20-B4B6-903AA2E2C47C}"/>
    <cellStyle name="Összesen 2 44 2 2_Volatility" xfId="24487" xr:uid="{794793AA-CE45-4F97-83CE-6B5D414051A0}"/>
    <cellStyle name="Összesen 2 44 2 3" xfId="24488" xr:uid="{6C96578E-6839-4AAB-8124-9340F2F7FAA2}"/>
    <cellStyle name="Összesen 2 44 2 3 2" xfId="24489" xr:uid="{7B2EEEA3-D6AF-4328-A116-C7A98339D090}"/>
    <cellStyle name="Összesen 2 44 2 3 2 2" xfId="24490" xr:uid="{6CB71F8E-EB09-4D26-8605-056626CE1D93}"/>
    <cellStyle name="Összesen 2 44 2 3 2_Volatility" xfId="24491" xr:uid="{7AC5EA5C-DECB-471E-955F-4B8ED06219BC}"/>
    <cellStyle name="Összesen 2 44 2 3 3" xfId="24492" xr:uid="{B6BD74F1-008C-4839-8C07-4EABD6CBDC97}"/>
    <cellStyle name="Összesen 2 44 2 3_Volatility" xfId="24493" xr:uid="{96168D81-4FD4-4091-862C-B9AC747B01CE}"/>
    <cellStyle name="Összesen 2 44 2 4" xfId="24494" xr:uid="{F77CE773-B90D-4BE2-8140-94CDF4173A75}"/>
    <cellStyle name="Összesen 2 44 2 4 2" xfId="24495" xr:uid="{598C7D9F-68F0-44C8-82D3-343D7C6AAFD0}"/>
    <cellStyle name="Összesen 2 44 2 4_Volatility" xfId="24496" xr:uid="{DEC214A8-92CD-4A2B-B46D-8E045F04CC2A}"/>
    <cellStyle name="Összesen 2 44 2 5" xfId="24497" xr:uid="{89D409C2-4A09-410C-9BF0-468C934BCC1E}"/>
    <cellStyle name="Összesen 2 44 2_Volatility" xfId="24498" xr:uid="{74C851C1-527E-4C49-A957-C7F2DBEB15FE}"/>
    <cellStyle name="Összesen 2 44 3" xfId="24499" xr:uid="{AA249E7A-60CD-4AF7-9D52-B611250B3835}"/>
    <cellStyle name="Összesen 2 44 3 2" xfId="24500" xr:uid="{6DE8D41A-479E-49E0-B46F-3C152836967D}"/>
    <cellStyle name="Összesen 2 44 3 2 2" xfId="24501" xr:uid="{5853B2EE-B1BB-4690-8D32-F8D9DCB25CBC}"/>
    <cellStyle name="Összesen 2 44 3 2_Volatility" xfId="24502" xr:uid="{5811171A-7DE7-4A8B-BB84-0C9F90A72BCF}"/>
    <cellStyle name="Összesen 2 44 3 3" xfId="24503" xr:uid="{36357FB7-A397-4580-B9B0-3AD548A1D2BD}"/>
    <cellStyle name="Összesen 2 44 3_Volatility" xfId="24504" xr:uid="{AE881D43-EBA7-471E-9D34-4E1FBDF26E98}"/>
    <cellStyle name="Összesen 2 44 4" xfId="24505" xr:uid="{7F85D544-D247-4FB8-A294-350E63FE8DDA}"/>
    <cellStyle name="Összesen 2 44 4 2" xfId="24506" xr:uid="{FB947FD2-2A79-4059-BF8D-194AE3906B85}"/>
    <cellStyle name="Összesen 2 44 4_Volatility" xfId="24507" xr:uid="{05F3ABB6-FCD2-4891-BAE0-4947D1E4A5CE}"/>
    <cellStyle name="Összesen 2 44 5" xfId="24508" xr:uid="{C84D2DA2-FC86-48AD-9381-6C6EF2D6D5FA}"/>
    <cellStyle name="Összesen 2 44_Volatility" xfId="24509" xr:uid="{37A48974-1F31-4703-A445-35B69071BFD0}"/>
    <cellStyle name="Összesen 2 45" xfId="24510" xr:uid="{3E33C8C0-30B4-4B0C-9C3F-A5FF12BF907D}"/>
    <cellStyle name="Összesen 2 45 2" xfId="24511" xr:uid="{5A6991FE-2805-49BB-AADA-1F724BCB0DD0}"/>
    <cellStyle name="Összesen 2 45 2 2" xfId="24512" xr:uid="{92842D18-F354-4B38-A719-808DCC7AC22C}"/>
    <cellStyle name="Összesen 2 45 2 2 2" xfId="24513" xr:uid="{D1257073-AF0F-4261-89A9-14A373A04BEA}"/>
    <cellStyle name="Összesen 2 45 2 2 2 2" xfId="24514" xr:uid="{D0B9DBB4-4893-434E-ADD0-AAF1F95605D4}"/>
    <cellStyle name="Összesen 2 45 2 2 2_Volatility" xfId="24515" xr:uid="{330241B4-A5D0-4DC8-8BFB-9699EE6DEC5E}"/>
    <cellStyle name="Összesen 2 45 2 2 3" xfId="24516" xr:uid="{2A09ADA8-CAE0-46F7-B4E8-1819BD0657B4}"/>
    <cellStyle name="Összesen 2 45 2 2_Volatility" xfId="24517" xr:uid="{DD28134E-21BA-42FC-BB11-1E4129CD7BA1}"/>
    <cellStyle name="Összesen 2 45 2 3" xfId="24518" xr:uid="{CDB7108D-A758-47D2-B73E-F97D7A81B336}"/>
    <cellStyle name="Összesen 2 45 2 3 2" xfId="24519" xr:uid="{7AD87061-B22F-4E19-8622-C0F4A681257C}"/>
    <cellStyle name="Összesen 2 45 2 3 2 2" xfId="24520" xr:uid="{AA5DA214-E4D4-4E17-A214-35BC52EED208}"/>
    <cellStyle name="Összesen 2 45 2 3 2_Volatility" xfId="24521" xr:uid="{84ECE549-F253-4C69-9C1A-56879BF217EB}"/>
    <cellStyle name="Összesen 2 45 2 3 3" xfId="24522" xr:uid="{150BE38B-B7A5-4052-9A0E-CEA38888E68D}"/>
    <cellStyle name="Összesen 2 45 2 3_Volatility" xfId="24523" xr:uid="{EF6CFE04-2E69-46BD-ABDF-AE6D776AFFCA}"/>
    <cellStyle name="Összesen 2 45 2 4" xfId="24524" xr:uid="{985DF6E9-8420-4F0F-9D63-44C09CC959C1}"/>
    <cellStyle name="Összesen 2 45 2 4 2" xfId="24525" xr:uid="{868FE2AA-F732-4526-AB64-4B249C2D895E}"/>
    <cellStyle name="Összesen 2 45 2 4_Volatility" xfId="24526" xr:uid="{9F65431C-FBAE-419E-A997-94334DCB3A3C}"/>
    <cellStyle name="Összesen 2 45 2 5" xfId="24527" xr:uid="{F6FA0DAF-8484-4C5C-9748-DA8E91591A98}"/>
    <cellStyle name="Összesen 2 45 2_Volatility" xfId="24528" xr:uid="{7CB54F56-66B6-40F2-BC08-61A30074AE34}"/>
    <cellStyle name="Összesen 2 45 3" xfId="24529" xr:uid="{E29AC5B5-9FF6-4531-9576-6EBB750527AD}"/>
    <cellStyle name="Összesen 2 45 3 2" xfId="24530" xr:uid="{3A3CBD6B-039F-4FE2-ABDC-3562D1194C77}"/>
    <cellStyle name="Összesen 2 45 3 2 2" xfId="24531" xr:uid="{ED86E1E9-65AB-441F-BB4B-063E6DE113E1}"/>
    <cellStyle name="Összesen 2 45 3 2_Volatility" xfId="24532" xr:uid="{A53EC3D0-00E3-4F43-929A-9E814F50D568}"/>
    <cellStyle name="Összesen 2 45 3 3" xfId="24533" xr:uid="{2AC249EC-2641-4D5A-8AFB-A0A72DDF7845}"/>
    <cellStyle name="Összesen 2 45 3_Volatility" xfId="24534" xr:uid="{71011312-7C91-4C3A-9715-4055C99CD896}"/>
    <cellStyle name="Összesen 2 45 4" xfId="24535" xr:uid="{A302A2F2-37F6-442D-A40E-6790390AFF15}"/>
    <cellStyle name="Összesen 2 45 4 2" xfId="24536" xr:uid="{06B875E5-4EFC-44A2-B370-D028871A9F99}"/>
    <cellStyle name="Összesen 2 45 4_Volatility" xfId="24537" xr:uid="{A8398EAF-AE7D-44B4-A675-B76035D456D4}"/>
    <cellStyle name="Összesen 2 45 5" xfId="24538" xr:uid="{C0EB1A54-BAB8-486E-B294-BC6C9BE9F8FA}"/>
    <cellStyle name="Összesen 2 45_Volatility" xfId="24539" xr:uid="{BA90158B-4248-46DB-A2D1-855A9DE87235}"/>
    <cellStyle name="Összesen 2 46" xfId="24540" xr:uid="{865DFB08-B3A9-44A1-A1F2-041693642914}"/>
    <cellStyle name="Összesen 2 46 2" xfId="24541" xr:uid="{3C9252AD-9D42-427B-9035-4AAA1A1B5FCE}"/>
    <cellStyle name="Összesen 2 46 2 2" xfId="24542" xr:uid="{2BC888BF-1E70-4926-845E-88A9C3EEDD60}"/>
    <cellStyle name="Összesen 2 46 2 2 2" xfId="24543" xr:uid="{881A8BCE-92D4-437B-A2FB-699E10322724}"/>
    <cellStyle name="Összesen 2 46 2 2 2 2" xfId="24544" xr:uid="{7E9EA9D2-7EC0-4B4E-B71B-FEE8F6B58A08}"/>
    <cellStyle name="Összesen 2 46 2 2 2_Volatility" xfId="24545" xr:uid="{4B0564AD-C837-4E3A-9B78-27C385DEFC3A}"/>
    <cellStyle name="Összesen 2 46 2 2 3" xfId="24546" xr:uid="{D3DD2E15-7F6E-4480-9427-11A19160C635}"/>
    <cellStyle name="Összesen 2 46 2 2_Volatility" xfId="24547" xr:uid="{702BC971-66C9-49BE-A201-2647CA36CCF3}"/>
    <cellStyle name="Összesen 2 46 2 3" xfId="24548" xr:uid="{DEF51A7A-C59E-4434-B18F-5F485D2FD21E}"/>
    <cellStyle name="Összesen 2 46 2 3 2" xfId="24549" xr:uid="{91D0C967-0B63-4F66-B65E-DA77CAD2F310}"/>
    <cellStyle name="Összesen 2 46 2 3 2 2" xfId="24550" xr:uid="{EB0D89C7-4FE7-4D75-A293-F84B617889BA}"/>
    <cellStyle name="Összesen 2 46 2 3 2_Volatility" xfId="24551" xr:uid="{A8225009-E041-4B58-9B7B-910A33E520D1}"/>
    <cellStyle name="Összesen 2 46 2 3 3" xfId="24552" xr:uid="{41C6EEE0-88E4-4B77-87A0-7498ABF25F53}"/>
    <cellStyle name="Összesen 2 46 2 3_Volatility" xfId="24553" xr:uid="{BCD764AC-F896-4A94-8F92-283899742BFE}"/>
    <cellStyle name="Összesen 2 46 2 4" xfId="24554" xr:uid="{29273AAB-ACEE-4A34-BB8A-476CCEF2188A}"/>
    <cellStyle name="Összesen 2 46 2 4 2" xfId="24555" xr:uid="{0D734340-1EBE-4082-9F63-2D02094FB609}"/>
    <cellStyle name="Összesen 2 46 2 4_Volatility" xfId="24556" xr:uid="{EF589AD0-7563-4DC5-838D-BAB850A025D3}"/>
    <cellStyle name="Összesen 2 46 2 5" xfId="24557" xr:uid="{5ACC11B4-018A-4BA3-A198-5C8F07ECFA2A}"/>
    <cellStyle name="Összesen 2 46 2_Volatility" xfId="24558" xr:uid="{7A5009B7-D0F5-48B7-BBCD-588F30CF85D0}"/>
    <cellStyle name="Összesen 2 46 3" xfId="24559" xr:uid="{25DEC742-8B1C-447C-8C16-F84175116862}"/>
    <cellStyle name="Összesen 2 46 3 2" xfId="24560" xr:uid="{5A5DFBE6-5901-4588-953C-D32E0DC02D2F}"/>
    <cellStyle name="Összesen 2 46 3 2 2" xfId="24561" xr:uid="{ED93BABD-C8BE-4281-BE0C-04843F946955}"/>
    <cellStyle name="Összesen 2 46 3 2_Volatility" xfId="24562" xr:uid="{9229BEA8-FECE-4B0D-90E4-517C2B0B8B7B}"/>
    <cellStyle name="Összesen 2 46 3 3" xfId="24563" xr:uid="{2A9CDAA4-AE13-4030-A48C-9F00106C4CE4}"/>
    <cellStyle name="Összesen 2 46 3_Volatility" xfId="24564" xr:uid="{90DD7B71-E680-4E3F-9852-9624F56458B1}"/>
    <cellStyle name="Összesen 2 46 4" xfId="24565" xr:uid="{54946ED4-C67A-469C-A724-0C024905F007}"/>
    <cellStyle name="Összesen 2 46 4 2" xfId="24566" xr:uid="{16ED2B7F-A204-4F10-9D55-C964D71FF066}"/>
    <cellStyle name="Összesen 2 46 4_Volatility" xfId="24567" xr:uid="{C684109B-4B65-418A-9EFE-F301BAF67696}"/>
    <cellStyle name="Összesen 2 46 5" xfId="24568" xr:uid="{2EF9F56A-4615-431B-89D8-67B6E3A91125}"/>
    <cellStyle name="Összesen 2 46_Volatility" xfId="24569" xr:uid="{1A2B9B23-04F4-4276-A3BB-A6EEC304F0FA}"/>
    <cellStyle name="Összesen 2 47" xfId="24570" xr:uid="{4CEB000B-3BCA-4BB9-B1D7-FA2936D4ADAC}"/>
    <cellStyle name="Összesen 2 47 2" xfId="24571" xr:uid="{EF02C3C9-50E5-4537-8EC4-1437BF2D731B}"/>
    <cellStyle name="Összesen 2 47 2 2" xfId="24572" xr:uid="{319D7D54-F573-483D-BA7B-92A1D8C45E00}"/>
    <cellStyle name="Összesen 2 47 2 2 2" xfId="24573" xr:uid="{18E06441-EA7C-46EC-B1F9-E3D8767B25C7}"/>
    <cellStyle name="Összesen 2 47 2 2_Volatility" xfId="24574" xr:uid="{426D7CCC-13C2-4469-8DF1-32B51643FC41}"/>
    <cellStyle name="Összesen 2 47 2 3" xfId="24575" xr:uid="{200A496A-2842-40DA-BEDA-520F13C39ECE}"/>
    <cellStyle name="Összesen 2 47 2_Volatility" xfId="24576" xr:uid="{FFE3532C-15C4-4C64-B088-CBCEDBD2946F}"/>
    <cellStyle name="Összesen 2 47 3" xfId="24577" xr:uid="{8EF805BD-CB9D-4D8C-BE64-F9F2715BB93E}"/>
    <cellStyle name="Összesen 2 47 3 2" xfId="24578" xr:uid="{7A63B888-9F0D-49C3-847D-6E1C69DC7773}"/>
    <cellStyle name="Összesen 2 47 3 2 2" xfId="24579" xr:uid="{2FD424C2-F8CA-4E8D-9C2B-4A2178F53A92}"/>
    <cellStyle name="Összesen 2 47 3 2_Volatility" xfId="24580" xr:uid="{5E8C0EB1-8372-4235-9C68-3A2CB63C531B}"/>
    <cellStyle name="Összesen 2 47 3 3" xfId="24581" xr:uid="{5F40649D-B97E-4FCC-A20B-30F8A0518058}"/>
    <cellStyle name="Összesen 2 47 3_Volatility" xfId="24582" xr:uid="{4FA623AD-1379-408D-80EA-1A345B8F7BF6}"/>
    <cellStyle name="Összesen 2 47 4" xfId="24583" xr:uid="{8C0B9D05-AF74-480A-BAF8-5F0DC616803C}"/>
    <cellStyle name="Összesen 2 47 4 2" xfId="24584" xr:uid="{E3EA62E9-28F8-44B2-90CF-3927D5331509}"/>
    <cellStyle name="Összesen 2 47 4_Volatility" xfId="24585" xr:uid="{FF54EBF4-EADE-4ABB-AFB3-681F50B7349C}"/>
    <cellStyle name="Összesen 2 47 5" xfId="24586" xr:uid="{F8298BD6-6BAA-4A80-8E33-A115E73BBF21}"/>
    <cellStyle name="Összesen 2 47_Volatility" xfId="24587" xr:uid="{A6586523-4DD5-4CE0-8AA1-6B27E93448D1}"/>
    <cellStyle name="Összesen 2 48" xfId="24588" xr:uid="{3FE7FD99-0EA9-4069-8AA8-66852535590A}"/>
    <cellStyle name="Összesen 2 48 2" xfId="24589" xr:uid="{0E4395B5-025A-48E1-A959-BAD771F9DC86}"/>
    <cellStyle name="Összesen 2 48 2 2" xfId="24590" xr:uid="{C96EF980-6579-423E-9D55-923E91C0DC95}"/>
    <cellStyle name="Összesen 2 48 2_Volatility" xfId="24591" xr:uid="{056D8002-E249-4E50-9895-108C5D8605D4}"/>
    <cellStyle name="Összesen 2 48 3" xfId="24592" xr:uid="{FD2175A3-63C1-467E-8C20-F79EE93E7F12}"/>
    <cellStyle name="Összesen 2 48_Volatility" xfId="24593" xr:uid="{95A4525E-E02B-4B4C-82AB-CE31A9F158E7}"/>
    <cellStyle name="Összesen 2 49" xfId="24594" xr:uid="{AC94F600-49BA-481F-9526-3E15B16A1552}"/>
    <cellStyle name="Összesen 2 49 2" xfId="24595" xr:uid="{9F1C0CC5-3B86-4CB1-9D01-86856ED6AEA2}"/>
    <cellStyle name="Összesen 2 49_Volatility" xfId="24596" xr:uid="{712450BB-4420-4ECF-BA08-9A63EF471847}"/>
    <cellStyle name="Összesen 2 5" xfId="24597" xr:uid="{FB553880-60E7-4830-8B44-BE6991F18D30}"/>
    <cellStyle name="Összesen 2 5 2" xfId="24598" xr:uid="{FECBA119-9C91-4799-8B37-15DF77BA4E9A}"/>
    <cellStyle name="Összesen 2 5 2 2" xfId="24599" xr:uid="{C5CB39B6-4420-433B-B7E0-80CAAC7603E0}"/>
    <cellStyle name="Összesen 2 5 2 2 2" xfId="24600" xr:uid="{9DEE0AB7-AE63-4FEB-B3E8-8833260D86F8}"/>
    <cellStyle name="Összesen 2 5 2 2 2 2" xfId="24601" xr:uid="{EE7DC55E-BF88-49C0-A417-4F7C3E04C8FB}"/>
    <cellStyle name="Összesen 2 5 2 2 2_Volatility" xfId="24602" xr:uid="{1405FCCF-452C-4860-8D04-D721F906B436}"/>
    <cellStyle name="Összesen 2 5 2 2 3" xfId="24603" xr:uid="{A2AA1D2C-92D2-41A3-A60C-EB5B15E19633}"/>
    <cellStyle name="Összesen 2 5 2 2_Volatility" xfId="24604" xr:uid="{A1BE5EB6-0D1F-46AB-9DCC-C9968FCF56EA}"/>
    <cellStyle name="Összesen 2 5 2 3" xfId="24605" xr:uid="{D4466160-D09C-4E36-9F93-8C1C1AC7B576}"/>
    <cellStyle name="Összesen 2 5 2 3 2" xfId="24606" xr:uid="{E227CD82-49CC-44D8-AD4F-C7AF336AF71B}"/>
    <cellStyle name="Összesen 2 5 2 3 2 2" xfId="24607" xr:uid="{244D4795-37AC-4786-9D3C-BBB94F8F2774}"/>
    <cellStyle name="Összesen 2 5 2 3 2_Volatility" xfId="24608" xr:uid="{C711A19A-CEBE-4446-B496-F567B75FE00F}"/>
    <cellStyle name="Összesen 2 5 2 3 3" xfId="24609" xr:uid="{0BE2E684-A5DB-42DF-A29F-641AC6EF8C8C}"/>
    <cellStyle name="Összesen 2 5 2 3_Volatility" xfId="24610" xr:uid="{F7984115-2125-4C18-A408-AB0B4D4BFB03}"/>
    <cellStyle name="Összesen 2 5 2 4" xfId="24611" xr:uid="{F3B3D768-03DB-4FF0-A386-7BDE1E151270}"/>
    <cellStyle name="Összesen 2 5 2 4 2" xfId="24612" xr:uid="{A8BFA358-F076-4BA2-ADEF-1306D31D764D}"/>
    <cellStyle name="Összesen 2 5 2 4_Volatility" xfId="24613" xr:uid="{5F3EB436-9C44-4988-A35D-4DF8B960E616}"/>
    <cellStyle name="Összesen 2 5 2 5" xfId="24614" xr:uid="{01508E80-DE15-4B43-BD04-DD5645923960}"/>
    <cellStyle name="Összesen 2 5 2_Volatility" xfId="24615" xr:uid="{B47FC330-76D9-4BF0-9F6A-DC785EB2F47D}"/>
    <cellStyle name="Összesen 2 5 3" xfId="24616" xr:uid="{67DCCA0A-D71F-48B4-86B0-C1E6FDF9F095}"/>
    <cellStyle name="Összesen 2 5 3 2" xfId="24617" xr:uid="{A70E03CF-4695-4BD7-9153-B09598859E39}"/>
    <cellStyle name="Összesen 2 5 3 2 2" xfId="24618" xr:uid="{209E5162-76E4-4B0E-A628-0CE773E8154C}"/>
    <cellStyle name="Összesen 2 5 3 2_Volatility" xfId="24619" xr:uid="{04B3B4AF-555D-4B81-B8A6-4C3A7529DA26}"/>
    <cellStyle name="Összesen 2 5 3 3" xfId="24620" xr:uid="{8A6BDA09-295C-4575-8957-A9660343D3D2}"/>
    <cellStyle name="Összesen 2 5 3_Volatility" xfId="24621" xr:uid="{4F2ACC73-B395-4D13-BE4B-12AE07AFC464}"/>
    <cellStyle name="Összesen 2 5 4" xfId="24622" xr:uid="{CCB3C556-4F73-4D1E-9DD1-B6E71AD522F3}"/>
    <cellStyle name="Összesen 2 5 4 2" xfId="24623" xr:uid="{470DD4A0-16EF-4692-933B-696C1DA6FED3}"/>
    <cellStyle name="Összesen 2 5 4_Volatility" xfId="24624" xr:uid="{1573102C-5866-48C3-A339-6BACCF74FE82}"/>
    <cellStyle name="Összesen 2 5 5" xfId="24625" xr:uid="{DA10545F-0B46-49B4-B4DA-B0E590AC31AF}"/>
    <cellStyle name="Összesen 2 5_Volatility" xfId="24626" xr:uid="{0E2E21EE-CA8F-4C89-9653-72F9F8339FDE}"/>
    <cellStyle name="Összesen 2 50" xfId="24627" xr:uid="{C0AFD5A5-2037-45BB-AF4B-B01201FDFB0B}"/>
    <cellStyle name="Összesen 2 6" xfId="24628" xr:uid="{18DC3424-CFC3-4C42-9D31-6D68B8AF3BAB}"/>
    <cellStyle name="Összesen 2 6 2" xfId="24629" xr:uid="{6170E678-9B04-478A-95EE-3B2EED952241}"/>
    <cellStyle name="Összesen 2 6 2 2" xfId="24630" xr:uid="{AAA9385A-C685-4005-A55D-4FB3D6554CF4}"/>
    <cellStyle name="Összesen 2 6 2 2 2" xfId="24631" xr:uid="{43C8E0EA-46C8-42BF-876C-9C5D0049435E}"/>
    <cellStyle name="Összesen 2 6 2 2 2 2" xfId="24632" xr:uid="{C672E3F5-C46C-479E-B26C-868BB710F74A}"/>
    <cellStyle name="Összesen 2 6 2 2 2_Volatility" xfId="24633" xr:uid="{3C020A66-8B6C-45D5-A39B-B01EF3AD1C09}"/>
    <cellStyle name="Összesen 2 6 2 2 3" xfId="24634" xr:uid="{66BF4AF0-A6AB-47DE-AE76-9BF25270009D}"/>
    <cellStyle name="Összesen 2 6 2 2_Volatility" xfId="24635" xr:uid="{8ACB9091-F99A-48E2-8550-D86F872A3518}"/>
    <cellStyle name="Összesen 2 6 2 3" xfId="24636" xr:uid="{DF6F03D4-88F9-49C3-A30C-E9B4B38357CD}"/>
    <cellStyle name="Összesen 2 6 2 3 2" xfId="24637" xr:uid="{339E1F01-417B-41DB-8D5E-6092F453250F}"/>
    <cellStyle name="Összesen 2 6 2 3 2 2" xfId="24638" xr:uid="{8E68807D-53E0-4820-8963-6B4EB7F0093D}"/>
    <cellStyle name="Összesen 2 6 2 3 2_Volatility" xfId="24639" xr:uid="{5CDB6813-3327-4BA8-BBDE-62FEA2874792}"/>
    <cellStyle name="Összesen 2 6 2 3 3" xfId="24640" xr:uid="{68C55872-1632-4203-88B4-F306DE0E1C36}"/>
    <cellStyle name="Összesen 2 6 2 3_Volatility" xfId="24641" xr:uid="{53E7166A-D0D2-4F65-B90D-EFB95A5A2419}"/>
    <cellStyle name="Összesen 2 6 2 4" xfId="24642" xr:uid="{650B0560-6AC9-4432-B9A7-86C6161B1B70}"/>
    <cellStyle name="Összesen 2 6 2 4 2" xfId="24643" xr:uid="{19C52017-80FB-4D0B-B732-B6036D16B20A}"/>
    <cellStyle name="Összesen 2 6 2 4_Volatility" xfId="24644" xr:uid="{F317D571-B353-48FE-947F-486895BA0E07}"/>
    <cellStyle name="Összesen 2 6 2 5" xfId="24645" xr:uid="{672C334F-584C-478D-820E-C0E7CBE90B0B}"/>
    <cellStyle name="Összesen 2 6 2_Volatility" xfId="24646" xr:uid="{EA37386A-24F2-4BA4-9EC9-1635E8056BC9}"/>
    <cellStyle name="Összesen 2 6 3" xfId="24647" xr:uid="{C3B6D155-4455-4166-981E-E383E749D68B}"/>
    <cellStyle name="Összesen 2 6 3 2" xfId="24648" xr:uid="{1EFBB739-2385-4E9A-915E-4B41DDE39FDF}"/>
    <cellStyle name="Összesen 2 6 3 2 2" xfId="24649" xr:uid="{5F4DE8EE-1E80-42A2-8C10-7CFD4419CFEB}"/>
    <cellStyle name="Összesen 2 6 3 2_Volatility" xfId="24650" xr:uid="{6680ACD3-7497-48B4-8DA6-A94D7AD4EF80}"/>
    <cellStyle name="Összesen 2 6 3 3" xfId="24651" xr:uid="{CEE4B7FC-6E30-4095-B32A-70AE509826C5}"/>
    <cellStyle name="Összesen 2 6 3_Volatility" xfId="24652" xr:uid="{ACEAED9B-018A-4BBC-BABE-41656F000193}"/>
    <cellStyle name="Összesen 2 6 4" xfId="24653" xr:uid="{8D626172-0230-4FCB-84E8-3CC6819B5EC4}"/>
    <cellStyle name="Összesen 2 6 4 2" xfId="24654" xr:uid="{BAC63DBC-400C-42EE-AB49-14D1636077B5}"/>
    <cellStyle name="Összesen 2 6 4_Volatility" xfId="24655" xr:uid="{912D9A46-2B97-4973-A227-5D1704FA9E25}"/>
    <cellStyle name="Összesen 2 6 5" xfId="24656" xr:uid="{659B46FA-794A-43E3-8682-9F008626BCEE}"/>
    <cellStyle name="Összesen 2 6_Volatility" xfId="24657" xr:uid="{4EA6D5C6-DF2C-4785-8BDD-2B554AC62536}"/>
    <cellStyle name="Összesen 2 7" xfId="24658" xr:uid="{0ACAF986-B853-480F-B354-913071E1C7CE}"/>
    <cellStyle name="Összesen 2 7 2" xfId="24659" xr:uid="{85FBBC2D-7A02-4876-A1FE-638C5148602D}"/>
    <cellStyle name="Összesen 2 7 2 2" xfId="24660" xr:uid="{6476780D-808A-480B-A47B-F0A37F6F958C}"/>
    <cellStyle name="Összesen 2 7 2 2 2" xfId="24661" xr:uid="{FDD391EA-A830-4EAE-A052-43228ADE3395}"/>
    <cellStyle name="Összesen 2 7 2 2 2 2" xfId="24662" xr:uid="{41A77223-DEC4-485A-A5FA-F3871C1D796C}"/>
    <cellStyle name="Összesen 2 7 2 2 2_Volatility" xfId="24663" xr:uid="{79EF2089-AB4F-4B6C-B4E6-9E46E207C8AA}"/>
    <cellStyle name="Összesen 2 7 2 2 3" xfId="24664" xr:uid="{FEE0E559-AE35-41C2-AF41-DF7A77D3F06C}"/>
    <cellStyle name="Összesen 2 7 2 2_Volatility" xfId="24665" xr:uid="{C4F81763-599F-4FC5-B16B-B12221B9162B}"/>
    <cellStyle name="Összesen 2 7 2 3" xfId="24666" xr:uid="{82ED7483-B7C1-47B8-945C-D8025510CF53}"/>
    <cellStyle name="Összesen 2 7 2 3 2" xfId="24667" xr:uid="{4A8BB5DF-8B47-4854-8742-ED41EFE6B2AA}"/>
    <cellStyle name="Összesen 2 7 2 3 2 2" xfId="24668" xr:uid="{CE0AC748-A342-420F-AEA1-F6BF472D390C}"/>
    <cellStyle name="Összesen 2 7 2 3 2_Volatility" xfId="24669" xr:uid="{CEAE721E-CA7D-4E87-9447-80F3B99B516F}"/>
    <cellStyle name="Összesen 2 7 2 3 3" xfId="24670" xr:uid="{9C10E296-4C83-48FB-99E8-EA4E4113975F}"/>
    <cellStyle name="Összesen 2 7 2 3_Volatility" xfId="24671" xr:uid="{8961F07D-7276-4B41-896B-5AC2182B8176}"/>
    <cellStyle name="Összesen 2 7 2 4" xfId="24672" xr:uid="{B4671DFC-2122-4363-A6C9-2C930A7C8446}"/>
    <cellStyle name="Összesen 2 7 2 4 2" xfId="24673" xr:uid="{64429C75-2E1C-4C24-862C-82ED108F31B5}"/>
    <cellStyle name="Összesen 2 7 2 4_Volatility" xfId="24674" xr:uid="{A50D40BD-3DEC-4105-AA8A-75F64E48F40E}"/>
    <cellStyle name="Összesen 2 7 2 5" xfId="24675" xr:uid="{B8ACAAEF-8616-42FE-9CC9-144D30FF8C4C}"/>
    <cellStyle name="Összesen 2 7 2_Volatility" xfId="24676" xr:uid="{1248D623-82ED-410D-9D2B-ACF3183D440B}"/>
    <cellStyle name="Összesen 2 7 3" xfId="24677" xr:uid="{46D92AAE-8BEB-433E-AB37-FB6BB494F274}"/>
    <cellStyle name="Összesen 2 7 3 2" xfId="24678" xr:uid="{53146324-0FAF-480B-898B-D8CA75144960}"/>
    <cellStyle name="Összesen 2 7 3 2 2" xfId="24679" xr:uid="{9A336BF7-6689-4960-B413-4A8CFC3EF31B}"/>
    <cellStyle name="Összesen 2 7 3 2_Volatility" xfId="24680" xr:uid="{C43286D5-C473-4AB5-B707-55154F4730B9}"/>
    <cellStyle name="Összesen 2 7 3 3" xfId="24681" xr:uid="{23FC2A69-8B81-4E01-8B93-1E3294F78B21}"/>
    <cellStyle name="Összesen 2 7 3_Volatility" xfId="24682" xr:uid="{F364964F-28A5-4802-90E7-2B7C026D490A}"/>
    <cellStyle name="Összesen 2 7 4" xfId="24683" xr:uid="{087CD651-C1EF-48A0-A2D5-E7961486F0CF}"/>
    <cellStyle name="Összesen 2 7 4 2" xfId="24684" xr:uid="{DA29543D-4595-41E4-866E-57A168E97D18}"/>
    <cellStyle name="Összesen 2 7 4_Volatility" xfId="24685" xr:uid="{E777273C-12D4-4C8B-B470-288F90ABFACE}"/>
    <cellStyle name="Összesen 2 7 5" xfId="24686" xr:uid="{992258D4-59F3-48FE-B65B-67526529CDD2}"/>
    <cellStyle name="Összesen 2 7_Volatility" xfId="24687" xr:uid="{24EF62C8-9505-4140-8446-E955E0BA9D2E}"/>
    <cellStyle name="Összesen 2 8" xfId="24688" xr:uid="{538234ED-5769-4E09-85CC-6DCCB788AF87}"/>
    <cellStyle name="Összesen 2 8 2" xfId="24689" xr:uid="{0A6C8170-EF69-4E64-84EC-5CB66BB0C3CD}"/>
    <cellStyle name="Összesen 2 8 2 2" xfId="24690" xr:uid="{6BCCA39B-6D22-44FE-B77F-7018796E1776}"/>
    <cellStyle name="Összesen 2 8 2 2 2" xfId="24691" xr:uid="{C5A1247F-AC84-4B9F-BB76-C64291A85A21}"/>
    <cellStyle name="Összesen 2 8 2 2 2 2" xfId="24692" xr:uid="{9724AD0D-1EE9-48DC-BE26-FE062659018A}"/>
    <cellStyle name="Összesen 2 8 2 2 2_Volatility" xfId="24693" xr:uid="{BF81CF7A-A968-49E4-942C-4A24F2704EAE}"/>
    <cellStyle name="Összesen 2 8 2 2 3" xfId="24694" xr:uid="{E94F33E5-9920-490F-83BF-C6AA995D129B}"/>
    <cellStyle name="Összesen 2 8 2 2_Volatility" xfId="24695" xr:uid="{9D76E22F-EDD0-44AB-9059-5CCFAC7FE6D0}"/>
    <cellStyle name="Összesen 2 8 2 3" xfId="24696" xr:uid="{E1206DC4-FED4-4A94-B397-7F906E9B629A}"/>
    <cellStyle name="Összesen 2 8 2 3 2" xfId="24697" xr:uid="{2041BE24-FE1C-41DF-BB9C-E1724F1BCC5E}"/>
    <cellStyle name="Összesen 2 8 2 3 2 2" xfId="24698" xr:uid="{F0F20454-BE95-4436-A1D2-E10472841A6A}"/>
    <cellStyle name="Összesen 2 8 2 3 2_Volatility" xfId="24699" xr:uid="{B15E5A79-40CB-40F5-86B3-7374A02B3763}"/>
    <cellStyle name="Összesen 2 8 2 3 3" xfId="24700" xr:uid="{A6ECFDB2-2FB6-4B87-A4D0-F77ECA131A2B}"/>
    <cellStyle name="Összesen 2 8 2 3_Volatility" xfId="24701" xr:uid="{21A1AF62-7743-4F3A-B739-210A7DA5B2CB}"/>
    <cellStyle name="Összesen 2 8 2 4" xfId="24702" xr:uid="{7E1325D7-7F8E-48AE-80CF-5456C5B4A52D}"/>
    <cellStyle name="Összesen 2 8 2 4 2" xfId="24703" xr:uid="{17C55986-7BA9-4406-A902-D0A253082C97}"/>
    <cellStyle name="Összesen 2 8 2 4_Volatility" xfId="24704" xr:uid="{B4C10F96-FAE7-4AAC-A128-D797E3D1ABD1}"/>
    <cellStyle name="Összesen 2 8 2 5" xfId="24705" xr:uid="{5083848E-8BF3-4F94-BB89-759B85159316}"/>
    <cellStyle name="Összesen 2 8 2_Volatility" xfId="24706" xr:uid="{9F692646-AD7F-4599-9F24-8379AED94A09}"/>
    <cellStyle name="Összesen 2 8 3" xfId="24707" xr:uid="{488483B2-241F-4358-A516-0617FCA73D72}"/>
    <cellStyle name="Összesen 2 8 3 2" xfId="24708" xr:uid="{DB40192D-C6C1-49DF-AF22-F39DEEE80239}"/>
    <cellStyle name="Összesen 2 8 3 2 2" xfId="24709" xr:uid="{5A71C0F9-A1C5-4F1E-9E57-274CDEEF9059}"/>
    <cellStyle name="Összesen 2 8 3 2_Volatility" xfId="24710" xr:uid="{61EBF63C-403A-42FD-90B0-1870E02B4C9A}"/>
    <cellStyle name="Összesen 2 8 3 3" xfId="24711" xr:uid="{0AFEC73D-01CD-4075-8A4D-EB526459B8A0}"/>
    <cellStyle name="Összesen 2 8 3_Volatility" xfId="24712" xr:uid="{4CDADCCB-B7EF-4A9E-9451-E7F9C68D0E3A}"/>
    <cellStyle name="Összesen 2 8 4" xfId="24713" xr:uid="{D136D813-FD1C-4291-8D2B-5D52236CC83C}"/>
    <cellStyle name="Összesen 2 8 4 2" xfId="24714" xr:uid="{F6060445-0CFC-41EF-8CF0-43D25D44C69B}"/>
    <cellStyle name="Összesen 2 8 4_Volatility" xfId="24715" xr:uid="{6C5B9077-D395-4245-9489-6E356AF704CC}"/>
    <cellStyle name="Összesen 2 8 5" xfId="24716" xr:uid="{DB7AA769-F7E6-4C17-AC34-04C9A1606D92}"/>
    <cellStyle name="Összesen 2 8_Volatility" xfId="24717" xr:uid="{77B661BF-4385-4C6A-BC44-C8326E07A8D7}"/>
    <cellStyle name="Összesen 2 9" xfId="24718" xr:uid="{A36A9AFE-6633-4C17-B0B4-56EC112A767E}"/>
    <cellStyle name="Összesen 2 9 2" xfId="24719" xr:uid="{D594BC44-6AC0-4FB1-BB1E-FECB70CB9D10}"/>
    <cellStyle name="Összesen 2 9 2 2" xfId="24720" xr:uid="{5F3AF23B-DC5A-43A5-9D78-8DE64E33C2E9}"/>
    <cellStyle name="Összesen 2 9 2 2 2" xfId="24721" xr:uid="{421D56DC-D651-4DD6-8F79-5A15DFF2B182}"/>
    <cellStyle name="Összesen 2 9 2 2 2 2" xfId="24722" xr:uid="{B9E0F6EB-0816-455E-AC64-B0772137BB6F}"/>
    <cellStyle name="Összesen 2 9 2 2 2_Volatility" xfId="24723" xr:uid="{9486B85E-A813-461F-8996-1262506AB2C8}"/>
    <cellStyle name="Összesen 2 9 2 2 3" xfId="24724" xr:uid="{B81EB36A-F2A2-43E3-810B-415E4B4A264E}"/>
    <cellStyle name="Összesen 2 9 2 2_Volatility" xfId="24725" xr:uid="{D2C5EBB9-E91D-4FAD-B30C-966281891276}"/>
    <cellStyle name="Összesen 2 9 2 3" xfId="24726" xr:uid="{545BDB34-0797-4701-98BB-BE64C3CF4678}"/>
    <cellStyle name="Összesen 2 9 2 3 2" xfId="24727" xr:uid="{CE29E170-1686-424D-909F-5B894DBD0D2C}"/>
    <cellStyle name="Összesen 2 9 2 3 2 2" xfId="24728" xr:uid="{1AC32611-4161-4B1E-BF37-1995E8262818}"/>
    <cellStyle name="Összesen 2 9 2 3 2_Volatility" xfId="24729" xr:uid="{067448FD-F589-4984-B556-36A001AA34BE}"/>
    <cellStyle name="Összesen 2 9 2 3 3" xfId="24730" xr:uid="{58E5B85E-DA3B-4A7C-983C-1A114D8D14B9}"/>
    <cellStyle name="Összesen 2 9 2 3_Volatility" xfId="24731" xr:uid="{35136D4D-F88E-4A4B-B36A-3EE427FA3769}"/>
    <cellStyle name="Összesen 2 9 2 4" xfId="24732" xr:uid="{1BAA720D-52E5-4C99-A7B1-10BE4B6C812B}"/>
    <cellStyle name="Összesen 2 9 2 4 2" xfId="24733" xr:uid="{495F4D66-0288-4A3C-982C-1AEA854DDBC8}"/>
    <cellStyle name="Összesen 2 9 2 4_Volatility" xfId="24734" xr:uid="{D09BACFE-903B-41FA-95F9-FB7F04CDC851}"/>
    <cellStyle name="Összesen 2 9 2 5" xfId="24735" xr:uid="{08932DF4-2942-4076-8C90-DA1EBD475A28}"/>
    <cellStyle name="Összesen 2 9 2_Volatility" xfId="24736" xr:uid="{3D165BF8-F193-44A3-910E-245581704AA0}"/>
    <cellStyle name="Összesen 2 9 3" xfId="24737" xr:uid="{A6217FFB-EE0C-4255-83C4-4F4D1BFFE141}"/>
    <cellStyle name="Összesen 2 9 3 2" xfId="24738" xr:uid="{391F4965-B094-4BC9-A782-86836EF24A7B}"/>
    <cellStyle name="Összesen 2 9 3 2 2" xfId="24739" xr:uid="{FFC86D64-C300-4510-AF33-A67CD002AB9A}"/>
    <cellStyle name="Összesen 2 9 3 2_Volatility" xfId="24740" xr:uid="{C7D40387-033C-4857-8E40-D85572C1A938}"/>
    <cellStyle name="Összesen 2 9 3 3" xfId="24741" xr:uid="{2A89CF1A-7303-4DA8-8032-C1BBEEBCEE15}"/>
    <cellStyle name="Összesen 2 9 3_Volatility" xfId="24742" xr:uid="{AED2CE8D-776D-49A1-A9BA-74C3A017505A}"/>
    <cellStyle name="Összesen 2 9 4" xfId="24743" xr:uid="{3EDE0A91-A8C8-4FF6-A926-87819EF87757}"/>
    <cellStyle name="Összesen 2 9 4 2" xfId="24744" xr:uid="{2436D393-C769-40AD-A943-D364CA8F0F96}"/>
    <cellStyle name="Összesen 2 9 4_Volatility" xfId="24745" xr:uid="{E0123820-E018-4856-BEF1-81D27423A152}"/>
    <cellStyle name="Összesen 2 9 5" xfId="24746" xr:uid="{445C99C6-5BBD-4B84-8101-81EC0218909B}"/>
    <cellStyle name="Összesen 2 9_Volatility" xfId="24747" xr:uid="{DC830418-3698-4A37-A22F-7B095357C160}"/>
    <cellStyle name="Összesen 2_Volatility" xfId="24748" xr:uid="{87EAF7DB-8792-4738-8292-A5F08D757613}"/>
    <cellStyle name="Összesen 3" xfId="24749" xr:uid="{F69D23F7-6354-4589-93A3-E3A0AD88C699}"/>
    <cellStyle name="Összesen 3 2" xfId="24750" xr:uid="{6D8BC89B-F127-47EC-84A6-21437B956E48}"/>
    <cellStyle name="Összesen 3 2 2" xfId="24751" xr:uid="{9DE97E1A-333A-4BA3-98FC-22FEF80AB7E9}"/>
    <cellStyle name="Összesen 3 2_Volatility" xfId="24752" xr:uid="{3D66FC42-5527-4196-A834-4DD531890F99}"/>
    <cellStyle name="Összesen 3 3" xfId="24753" xr:uid="{73A70B49-8B55-4DAC-BE60-1D9218900850}"/>
    <cellStyle name="Összesen 3_Volatility" xfId="24754" xr:uid="{3C5740BC-C314-4AC2-A768-24C0A777DDEF}"/>
    <cellStyle name="Összesen 4" xfId="24755" xr:uid="{03053E0A-4135-4108-B6C8-F48513D1769B}"/>
    <cellStyle name="Összesen 4 2" xfId="24756" xr:uid="{89FEF0C8-7089-4894-8B77-CA98C18B2A15}"/>
    <cellStyle name="Összesen 4_Volatility" xfId="24757" xr:uid="{3DFB2E08-6803-4774-866D-AB811C7FBE11}"/>
    <cellStyle name="Összesen_Volatility" xfId="24758" xr:uid="{6FB496CE-97A6-4FAE-A9CC-0B2CDF19DC43}"/>
    <cellStyle name="Output 2" xfId="24759" xr:uid="{CAC00E1D-7146-47E1-8D89-FD3D3A8A724A}"/>
    <cellStyle name="Output 2 2" xfId="24760" xr:uid="{DF567A15-AED8-4882-856A-0303F53364DD}"/>
    <cellStyle name="Output 2 2 10" xfId="24761" xr:uid="{2B691CE1-C169-4650-8D6E-C81C15533AA8}"/>
    <cellStyle name="Output 2 2 10 2" xfId="24762" xr:uid="{4027615C-797C-4BDB-B097-AFD40E6D8BEA}"/>
    <cellStyle name="Output 2 2 10 2 2" xfId="24763" xr:uid="{922B0C4D-4287-4B6E-A247-CAE3F4A655A2}"/>
    <cellStyle name="Output 2 2 10 2 2 2" xfId="24764" xr:uid="{4030E91E-C2C5-4C2D-B95E-EEF6D8379F4A}"/>
    <cellStyle name="Output 2 2 10 2 2 2 2" xfId="24765" xr:uid="{F04CD419-9D2E-4F0C-B93C-2CC751B3FED1}"/>
    <cellStyle name="Output 2 2 10 2 2 2_Volatility" xfId="24766" xr:uid="{D32F9464-AA4D-4230-B2C8-277FEAAA5F09}"/>
    <cellStyle name="Output 2 2 10 2 2 3" xfId="24767" xr:uid="{8F4FAC5F-858B-4D58-98D9-FC6FBDF16866}"/>
    <cellStyle name="Output 2 2 10 2 2_Volatility" xfId="24768" xr:uid="{6199F0D9-425E-4A2C-ABC0-CED179D08256}"/>
    <cellStyle name="Output 2 2 10 2 3" xfId="24769" xr:uid="{1A15FB31-2240-404A-9A85-FBD8BDC0CC5D}"/>
    <cellStyle name="Output 2 2 10 2 3 2" xfId="24770" xr:uid="{3B0766DC-6523-4433-88B9-079A4D329ABC}"/>
    <cellStyle name="Output 2 2 10 2 3 2 2" xfId="24771" xr:uid="{77336553-6B14-43A1-9D1C-01D44B7D9B3E}"/>
    <cellStyle name="Output 2 2 10 2 3 2_Volatility" xfId="24772" xr:uid="{E3719F42-FE4C-4B87-80BA-CE367A78AEF3}"/>
    <cellStyle name="Output 2 2 10 2 3 3" xfId="24773" xr:uid="{508B221F-92BF-47AE-B9DF-7657CA93891F}"/>
    <cellStyle name="Output 2 2 10 2 3_Volatility" xfId="24774" xr:uid="{67C8BA6E-78B0-4BAB-9454-6AB8E301C250}"/>
    <cellStyle name="Output 2 2 10 2 4" xfId="24775" xr:uid="{29D61BF6-C17D-4DB6-8C36-13AAC5AC1DF1}"/>
    <cellStyle name="Output 2 2 10 2 4 2" xfId="24776" xr:uid="{20819CEC-12D8-447C-99AE-A40C28564F6C}"/>
    <cellStyle name="Output 2 2 10 2 4_Volatility" xfId="24777" xr:uid="{DCB06F15-6D3F-40A2-99D0-1331E1075481}"/>
    <cellStyle name="Output 2 2 10 2 5" xfId="24778" xr:uid="{F5926088-BA31-4DD4-B986-E5CF274979AE}"/>
    <cellStyle name="Output 2 2 10 2_Volatility" xfId="24779" xr:uid="{742EE351-AA0E-4610-A548-85C62BF08F5D}"/>
    <cellStyle name="Output 2 2 10 3" xfId="24780" xr:uid="{9D07D3C2-8088-40E7-BC1A-E90646B9B50F}"/>
    <cellStyle name="Output 2 2 10 3 2" xfId="24781" xr:uid="{3370CF88-4CEC-4917-8308-24649A15DF31}"/>
    <cellStyle name="Output 2 2 10 3 2 2" xfId="24782" xr:uid="{F672A201-71A2-4B17-9C09-11479D5D87D7}"/>
    <cellStyle name="Output 2 2 10 3 2_Volatility" xfId="24783" xr:uid="{4F30861D-0065-44A5-9FE9-18AF1705F431}"/>
    <cellStyle name="Output 2 2 10 3 3" xfId="24784" xr:uid="{DD6B0150-649D-4458-A66E-B1EF9BE8C177}"/>
    <cellStyle name="Output 2 2 10 3_Volatility" xfId="24785" xr:uid="{8EFAD94C-8ECC-4ADF-BFB7-8284B81F761B}"/>
    <cellStyle name="Output 2 2 10 4" xfId="24786" xr:uid="{60419E2B-7E84-4BF5-AC20-22E74BC53703}"/>
    <cellStyle name="Output 2 2 10 4 2" xfId="24787" xr:uid="{AB6E13AF-5EE0-49C2-8786-EF90F6D821AC}"/>
    <cellStyle name="Output 2 2 10 4_Volatility" xfId="24788" xr:uid="{F30B31F3-117B-4A7E-95D7-6D3D3354CAAB}"/>
    <cellStyle name="Output 2 2 10 5" xfId="24789" xr:uid="{7AA333BE-36A9-4685-B034-63CAF8D05C1E}"/>
    <cellStyle name="Output 2 2 10_Volatility" xfId="24790" xr:uid="{1EEE7E66-D00D-4BD0-BBCC-35466AD41B7D}"/>
    <cellStyle name="Output 2 2 11" xfId="24791" xr:uid="{6C8490BF-DA72-48ED-BAAD-5791B08E9435}"/>
    <cellStyle name="Output 2 2 11 2" xfId="24792" xr:uid="{6B95B88B-9274-4C5D-A919-11C6D5CC4314}"/>
    <cellStyle name="Output 2 2 11 2 2" xfId="24793" xr:uid="{416C7F3D-6512-4169-8C7A-8697B44EC4EB}"/>
    <cellStyle name="Output 2 2 11 2 2 2" xfId="24794" xr:uid="{70212672-738B-4181-951D-E4974BCD2482}"/>
    <cellStyle name="Output 2 2 11 2 2 2 2" xfId="24795" xr:uid="{3955723C-262C-4E2B-AEF0-E74954C92732}"/>
    <cellStyle name="Output 2 2 11 2 2 2_Volatility" xfId="24796" xr:uid="{37D243B5-FC91-4307-AF3F-481A49A9E10F}"/>
    <cellStyle name="Output 2 2 11 2 2 3" xfId="24797" xr:uid="{D0BF754A-89FC-425F-A6ED-589B535C2B1D}"/>
    <cellStyle name="Output 2 2 11 2 2_Volatility" xfId="24798" xr:uid="{91FADB89-5188-43FE-A0E5-1CEA7AF17338}"/>
    <cellStyle name="Output 2 2 11 2 3" xfId="24799" xr:uid="{F965D963-3618-4E75-938D-CACFDCF5A2B0}"/>
    <cellStyle name="Output 2 2 11 2 3 2" xfId="24800" xr:uid="{AFE30CB0-1372-4C2A-BF0E-7B774B235874}"/>
    <cellStyle name="Output 2 2 11 2 3 2 2" xfId="24801" xr:uid="{060AC604-1998-4D3A-B396-A365846E6E42}"/>
    <cellStyle name="Output 2 2 11 2 3 2_Volatility" xfId="24802" xr:uid="{4BF3FD61-5854-483A-8AFA-847D231023A9}"/>
    <cellStyle name="Output 2 2 11 2 3 3" xfId="24803" xr:uid="{E26660F7-382C-4BC7-B561-395BAEB0D64E}"/>
    <cellStyle name="Output 2 2 11 2 3_Volatility" xfId="24804" xr:uid="{01BE956C-253A-4DE5-BEF9-7AB47ED51763}"/>
    <cellStyle name="Output 2 2 11 2 4" xfId="24805" xr:uid="{5C58280B-2D62-4665-9B56-1A92832336CF}"/>
    <cellStyle name="Output 2 2 11 2 4 2" xfId="24806" xr:uid="{612C831B-159C-4E2B-B1EF-412EB4F14BA6}"/>
    <cellStyle name="Output 2 2 11 2 4_Volatility" xfId="24807" xr:uid="{E7E0AE1A-ED10-40C6-AFF4-A7ABD45138C5}"/>
    <cellStyle name="Output 2 2 11 2 5" xfId="24808" xr:uid="{AA7E2631-F938-4A18-B4E0-CD54D672B168}"/>
    <cellStyle name="Output 2 2 11 2_Volatility" xfId="24809" xr:uid="{11CC8A44-DB05-4892-BED5-50300B08EFB5}"/>
    <cellStyle name="Output 2 2 11 3" xfId="24810" xr:uid="{CB69561E-95F5-438D-9768-F36202CC7493}"/>
    <cellStyle name="Output 2 2 11 3 2" xfId="24811" xr:uid="{01CC27AF-1BDC-4174-B01D-4C99B7F91180}"/>
    <cellStyle name="Output 2 2 11 3 2 2" xfId="24812" xr:uid="{C44CC4CC-048F-4F70-97FE-507F09722311}"/>
    <cellStyle name="Output 2 2 11 3 2_Volatility" xfId="24813" xr:uid="{2816158B-3AEB-4EC4-BCFD-BF1A01B7F1B5}"/>
    <cellStyle name="Output 2 2 11 3 3" xfId="24814" xr:uid="{5A35A689-17C8-4369-A67E-D1929C302E83}"/>
    <cellStyle name="Output 2 2 11 3_Volatility" xfId="24815" xr:uid="{CD0789CA-7915-499F-99AE-7BC82C376E8A}"/>
    <cellStyle name="Output 2 2 11 4" xfId="24816" xr:uid="{882EDB08-1E41-47E7-BF40-082B226CD872}"/>
    <cellStyle name="Output 2 2 11 4 2" xfId="24817" xr:uid="{DF93230B-D3F3-49A2-9A7C-D6355D922F19}"/>
    <cellStyle name="Output 2 2 11 4_Volatility" xfId="24818" xr:uid="{B184F84F-F616-41B0-A532-8947E62DD101}"/>
    <cellStyle name="Output 2 2 11 5" xfId="24819" xr:uid="{C14201C6-ABBF-4083-A70C-A691891510E4}"/>
    <cellStyle name="Output 2 2 11_Volatility" xfId="24820" xr:uid="{8FD11FE7-1168-4E49-883F-7713120AF702}"/>
    <cellStyle name="Output 2 2 12" xfId="24821" xr:uid="{5E67144C-315E-4DE1-A358-DF5A93F26C62}"/>
    <cellStyle name="Output 2 2 12 2" xfId="24822" xr:uid="{97CABB38-CFB0-4AFD-A3C1-C1DCD214976F}"/>
    <cellStyle name="Output 2 2 12 2 2" xfId="24823" xr:uid="{79611735-22CA-4F21-A081-34273BFD83EB}"/>
    <cellStyle name="Output 2 2 12 2 2 2" xfId="24824" xr:uid="{78885DBE-96C1-4831-9DE2-C7667653A9AA}"/>
    <cellStyle name="Output 2 2 12 2 2 2 2" xfId="24825" xr:uid="{8B20BC08-E580-4E33-AAAE-8F867C3CB0FE}"/>
    <cellStyle name="Output 2 2 12 2 2 2_Volatility" xfId="24826" xr:uid="{36936521-E683-4902-9144-71BE223EFAA8}"/>
    <cellStyle name="Output 2 2 12 2 2 3" xfId="24827" xr:uid="{ADF71C83-FCFE-4631-8AB7-BA8C102BAC61}"/>
    <cellStyle name="Output 2 2 12 2 2_Volatility" xfId="24828" xr:uid="{02F504A9-4C1E-4637-9EA2-4F72D0A7FE9E}"/>
    <cellStyle name="Output 2 2 12 2 3" xfId="24829" xr:uid="{7989B6BE-8E3A-4CD4-938D-7BA4E9B2AD6A}"/>
    <cellStyle name="Output 2 2 12 2 3 2" xfId="24830" xr:uid="{74119F6C-42CB-4160-901F-9E4469E020A7}"/>
    <cellStyle name="Output 2 2 12 2 3 2 2" xfId="24831" xr:uid="{97B7F704-E9E5-4595-BB51-EDC585EFF467}"/>
    <cellStyle name="Output 2 2 12 2 3 2_Volatility" xfId="24832" xr:uid="{66DF4E45-002C-4F98-8CBA-730F567C93D8}"/>
    <cellStyle name="Output 2 2 12 2 3 3" xfId="24833" xr:uid="{4AD0553C-0839-42CA-A7AE-29299B30CD64}"/>
    <cellStyle name="Output 2 2 12 2 3_Volatility" xfId="24834" xr:uid="{BA6B844A-89FC-428F-B7DC-95EEC6BE8061}"/>
    <cellStyle name="Output 2 2 12 2 4" xfId="24835" xr:uid="{47EEF4BF-C410-4855-A929-F949FE277E5F}"/>
    <cellStyle name="Output 2 2 12 2 4 2" xfId="24836" xr:uid="{AA53CD3A-15B8-4FF9-A095-32EF07EF8BD3}"/>
    <cellStyle name="Output 2 2 12 2 4_Volatility" xfId="24837" xr:uid="{D5F6A71F-BEB3-4C00-80D6-98215E05D52A}"/>
    <cellStyle name="Output 2 2 12 2 5" xfId="24838" xr:uid="{67EF730E-4E05-43B0-9246-853EA43E6182}"/>
    <cellStyle name="Output 2 2 12 2_Volatility" xfId="24839" xr:uid="{1F90FDDD-6563-4D7D-90EA-3563A8B2C59A}"/>
    <cellStyle name="Output 2 2 12 3" xfId="24840" xr:uid="{11AD5B5C-0D58-40CA-8940-191BCA269DA8}"/>
    <cellStyle name="Output 2 2 12 3 2" xfId="24841" xr:uid="{D18BAFE0-8794-43E6-B1F4-A76D14051F0F}"/>
    <cellStyle name="Output 2 2 12 3 2 2" xfId="24842" xr:uid="{486C9019-1AB8-4451-9598-5BED7CA33C0F}"/>
    <cellStyle name="Output 2 2 12 3 2_Volatility" xfId="24843" xr:uid="{EDFB3AC0-DC95-4FA0-B571-656025192BF8}"/>
    <cellStyle name="Output 2 2 12 3 3" xfId="24844" xr:uid="{B500AFF8-6E31-45BB-A40A-04E26D9628CB}"/>
    <cellStyle name="Output 2 2 12 3_Volatility" xfId="24845" xr:uid="{75AC78A0-6735-432E-A059-6657F185B37D}"/>
    <cellStyle name="Output 2 2 12 4" xfId="24846" xr:uid="{AD8C1324-94EA-4420-BFA6-2CAB352C1D81}"/>
    <cellStyle name="Output 2 2 12 4 2" xfId="24847" xr:uid="{692ADB6C-1219-4E73-9991-22AC0D66602B}"/>
    <cellStyle name="Output 2 2 12 4_Volatility" xfId="24848" xr:uid="{B3FF1323-AFC0-42E4-9C39-0EC5BA6C6D76}"/>
    <cellStyle name="Output 2 2 12 5" xfId="24849" xr:uid="{79BD9FC5-C8EA-4D14-8F87-38EAEA5A04CC}"/>
    <cellStyle name="Output 2 2 12_Volatility" xfId="24850" xr:uid="{96F5E6B7-E40C-4231-8383-37CAC31EF24C}"/>
    <cellStyle name="Output 2 2 13" xfId="24851" xr:uid="{54F279FC-D111-4A6B-8D52-8F815D52D4FF}"/>
    <cellStyle name="Output 2 2 13 2" xfId="24852" xr:uid="{76D144A2-3DE6-4F32-A0AE-ACC2BE1EC538}"/>
    <cellStyle name="Output 2 2 13 2 2" xfId="24853" xr:uid="{60758124-C558-4B39-9B81-E1D55F4F6443}"/>
    <cellStyle name="Output 2 2 13 2 2 2" xfId="24854" xr:uid="{064804E8-A6A2-475E-A4D3-DF7E39584D84}"/>
    <cellStyle name="Output 2 2 13 2 2 2 2" xfId="24855" xr:uid="{156E771C-55AB-475C-AAC9-5E3C26CC1639}"/>
    <cellStyle name="Output 2 2 13 2 2 2_Volatility" xfId="24856" xr:uid="{08BC301C-1127-4D2F-99B3-DDF00A74996E}"/>
    <cellStyle name="Output 2 2 13 2 2 3" xfId="24857" xr:uid="{7BD9272C-48F3-4E84-AB43-8BF8001680E7}"/>
    <cellStyle name="Output 2 2 13 2 2_Volatility" xfId="24858" xr:uid="{6337F178-9872-471E-8F3C-8C5E312F7E7E}"/>
    <cellStyle name="Output 2 2 13 2 3" xfId="24859" xr:uid="{C87EECD3-FCA9-4FCA-A07D-CDCE5EE2AC24}"/>
    <cellStyle name="Output 2 2 13 2 3 2" xfId="24860" xr:uid="{8C3F9805-42E7-4E4D-A1DD-64725C975BAA}"/>
    <cellStyle name="Output 2 2 13 2 3 2 2" xfId="24861" xr:uid="{624DE9A9-A8D2-41EA-9C8E-C2C47AF8B5C3}"/>
    <cellStyle name="Output 2 2 13 2 3 2_Volatility" xfId="24862" xr:uid="{55CF8C71-D9FF-4B25-9246-50558012E03E}"/>
    <cellStyle name="Output 2 2 13 2 3 3" xfId="24863" xr:uid="{61184DD4-C253-4C9F-AED6-0916631A6CD9}"/>
    <cellStyle name="Output 2 2 13 2 3_Volatility" xfId="24864" xr:uid="{71853586-1C4B-4872-9B31-1DB7CE6D6674}"/>
    <cellStyle name="Output 2 2 13 2 4" xfId="24865" xr:uid="{37E51654-AE32-4545-BDC7-7C635D5693A8}"/>
    <cellStyle name="Output 2 2 13 2 4 2" xfId="24866" xr:uid="{33A2F485-9BDA-4970-9702-D420DD39AC98}"/>
    <cellStyle name="Output 2 2 13 2 4_Volatility" xfId="24867" xr:uid="{381C0C46-27DF-4D02-9829-B9FE6C6B4DF7}"/>
    <cellStyle name="Output 2 2 13 2 5" xfId="24868" xr:uid="{874EC127-E87C-4633-9777-2CCDE6649700}"/>
    <cellStyle name="Output 2 2 13 2_Volatility" xfId="24869" xr:uid="{7BCDA904-EC41-4A95-AE6E-A7730E08CFBD}"/>
    <cellStyle name="Output 2 2 13 3" xfId="24870" xr:uid="{E04FA46F-6768-4B10-AABD-9F69AB5D9A47}"/>
    <cellStyle name="Output 2 2 13 3 2" xfId="24871" xr:uid="{08219F89-BF35-45D2-87D2-8B7EC3AF7379}"/>
    <cellStyle name="Output 2 2 13 3 2 2" xfId="24872" xr:uid="{C691A8FA-87C4-4F13-9788-1F3420A30E16}"/>
    <cellStyle name="Output 2 2 13 3 2_Volatility" xfId="24873" xr:uid="{EF13B0E2-0FB6-42A5-A55C-DB84204DAFAA}"/>
    <cellStyle name="Output 2 2 13 3 3" xfId="24874" xr:uid="{88D5878B-737D-4A56-8F4A-F4E78698E7C1}"/>
    <cellStyle name="Output 2 2 13 3_Volatility" xfId="24875" xr:uid="{A111E2FC-3B3D-4A0A-A4BB-F379BBC4F3F2}"/>
    <cellStyle name="Output 2 2 13 4" xfId="24876" xr:uid="{2073B5BA-05D7-47B3-9080-D98AF836AE43}"/>
    <cellStyle name="Output 2 2 13 4 2" xfId="24877" xr:uid="{1ECE83B1-A072-41B5-AD68-4EFBBE6B8E4E}"/>
    <cellStyle name="Output 2 2 13 4_Volatility" xfId="24878" xr:uid="{28E950CC-00C6-4A6F-9795-A3D4525E8381}"/>
    <cellStyle name="Output 2 2 13 5" xfId="24879" xr:uid="{DEA896D1-CC79-4774-9E1A-020C8003A358}"/>
    <cellStyle name="Output 2 2 13_Volatility" xfId="24880" xr:uid="{F137324E-E292-4094-8041-45C0CBEF598A}"/>
    <cellStyle name="Output 2 2 14" xfId="24881" xr:uid="{727967B0-7CAC-49DE-AEB5-BC56035C8061}"/>
    <cellStyle name="Output 2 2 14 2" xfId="24882" xr:uid="{30247F47-C31B-4F04-A571-30E7510C5D02}"/>
    <cellStyle name="Output 2 2 14 2 2" xfId="24883" xr:uid="{47C92BC5-087D-44DB-BFC6-BEB2057DA75C}"/>
    <cellStyle name="Output 2 2 14 2 2 2" xfId="24884" xr:uid="{736C543C-4678-4305-95F5-5AF9B9B226B1}"/>
    <cellStyle name="Output 2 2 14 2 2 2 2" xfId="24885" xr:uid="{305AADD5-530D-4035-9A88-39D83C2935A4}"/>
    <cellStyle name="Output 2 2 14 2 2 2_Volatility" xfId="24886" xr:uid="{83C65EBD-7EC4-4F6F-B1D4-93F26FD85933}"/>
    <cellStyle name="Output 2 2 14 2 2 3" xfId="24887" xr:uid="{C2799FAF-AD47-4F67-ABB6-DC2A0E2A82D8}"/>
    <cellStyle name="Output 2 2 14 2 2_Volatility" xfId="24888" xr:uid="{91CB91C9-5A0A-4B3B-9DDF-5E3345D211DC}"/>
    <cellStyle name="Output 2 2 14 2 3" xfId="24889" xr:uid="{953954C1-1365-4CD8-ADEF-E73770104B79}"/>
    <cellStyle name="Output 2 2 14 2 3 2" xfId="24890" xr:uid="{890D5370-19A6-44C5-8603-7EB1E929F77F}"/>
    <cellStyle name="Output 2 2 14 2 3 2 2" xfId="24891" xr:uid="{4F777F2C-3623-401A-B794-61B06DD01020}"/>
    <cellStyle name="Output 2 2 14 2 3 2_Volatility" xfId="24892" xr:uid="{A7074B02-4F24-4462-BB29-030E01332356}"/>
    <cellStyle name="Output 2 2 14 2 3 3" xfId="24893" xr:uid="{D49FF238-45B0-4A5C-8D7B-8F6B27F32EC7}"/>
    <cellStyle name="Output 2 2 14 2 3_Volatility" xfId="24894" xr:uid="{8EB081E5-7447-4842-A3FA-9DF6510BBC8B}"/>
    <cellStyle name="Output 2 2 14 2 4" xfId="24895" xr:uid="{B6F54E17-3A99-46E1-ABA5-456775F03683}"/>
    <cellStyle name="Output 2 2 14 2 4 2" xfId="24896" xr:uid="{EFA9441A-1E74-453E-BD97-66F2EC462109}"/>
    <cellStyle name="Output 2 2 14 2 4_Volatility" xfId="24897" xr:uid="{8B5EDADA-20DF-4737-BF40-F73549AA2F7D}"/>
    <cellStyle name="Output 2 2 14 2 5" xfId="24898" xr:uid="{0CC39291-809F-4BD5-A53D-6C70433428E2}"/>
    <cellStyle name="Output 2 2 14 2_Volatility" xfId="24899" xr:uid="{07D657B2-CC0B-46E2-871B-6F709FB67E0D}"/>
    <cellStyle name="Output 2 2 14 3" xfId="24900" xr:uid="{9C73C5CB-E2E8-4E02-AADD-910C96F56471}"/>
    <cellStyle name="Output 2 2 14 3 2" xfId="24901" xr:uid="{11914F80-AB4B-42D0-9635-335EDD8D4D52}"/>
    <cellStyle name="Output 2 2 14 3 2 2" xfId="24902" xr:uid="{EE951E70-82AE-4D5F-A08C-8A9646EEB9B3}"/>
    <cellStyle name="Output 2 2 14 3 2_Volatility" xfId="24903" xr:uid="{8F5CA4BA-410E-4279-9A04-87C86D11789E}"/>
    <cellStyle name="Output 2 2 14 3 3" xfId="24904" xr:uid="{DBAEC450-9EBF-4304-8A6D-FAC433EAB58C}"/>
    <cellStyle name="Output 2 2 14 3_Volatility" xfId="24905" xr:uid="{0F307083-8E57-4C44-A1D9-76564D9A8EC0}"/>
    <cellStyle name="Output 2 2 14 4" xfId="24906" xr:uid="{D3D87C6C-45A8-4F77-9C0C-0C46A252DBD1}"/>
    <cellStyle name="Output 2 2 14 4 2" xfId="24907" xr:uid="{D411DC80-537D-4C14-8DB2-8F0667F63F8B}"/>
    <cellStyle name="Output 2 2 14 4_Volatility" xfId="24908" xr:uid="{B17BB019-946D-4E9A-B27F-5C5B538CEE5E}"/>
    <cellStyle name="Output 2 2 14 5" xfId="24909" xr:uid="{344C1544-2A94-404F-930B-367078155F3C}"/>
    <cellStyle name="Output 2 2 14_Volatility" xfId="24910" xr:uid="{FF562E16-72D1-45F9-B7AA-5553A498E328}"/>
    <cellStyle name="Output 2 2 15" xfId="24911" xr:uid="{47707635-F79A-42FD-8452-B47EC583FA40}"/>
    <cellStyle name="Output 2 2 15 2" xfId="24912" xr:uid="{7704C0AA-11C0-47BC-AD91-A724F096418A}"/>
    <cellStyle name="Output 2 2 15 2 2" xfId="24913" xr:uid="{F1B26B9C-30AF-4397-9292-1A851B76E426}"/>
    <cellStyle name="Output 2 2 15 2 2 2" xfId="24914" xr:uid="{6AD4E3B4-396C-4422-915F-E1A37AEFEC0A}"/>
    <cellStyle name="Output 2 2 15 2 2 2 2" xfId="24915" xr:uid="{26E665EB-8056-4AE1-8D2F-E5AD78844461}"/>
    <cellStyle name="Output 2 2 15 2 2 2_Volatility" xfId="24916" xr:uid="{669FC371-1389-4056-AC35-87AB63111E48}"/>
    <cellStyle name="Output 2 2 15 2 2 3" xfId="24917" xr:uid="{3EE0308B-098B-45BA-B1CD-A81EE2244BFE}"/>
    <cellStyle name="Output 2 2 15 2 2_Volatility" xfId="24918" xr:uid="{40CA4FEB-A089-45AA-90A9-A4A53912AE81}"/>
    <cellStyle name="Output 2 2 15 2 3" xfId="24919" xr:uid="{224A19A7-990F-44CE-9631-77D5A44A471B}"/>
    <cellStyle name="Output 2 2 15 2 3 2" xfId="24920" xr:uid="{41FDC62F-9F3A-4DDA-9F35-CE8D72EF1679}"/>
    <cellStyle name="Output 2 2 15 2 3 2 2" xfId="24921" xr:uid="{A1E45C69-5719-4110-A98C-4F9A72BAE434}"/>
    <cellStyle name="Output 2 2 15 2 3 2_Volatility" xfId="24922" xr:uid="{50E8F570-D429-487E-9110-666D6BF25076}"/>
    <cellStyle name="Output 2 2 15 2 3 3" xfId="24923" xr:uid="{D75E599C-C829-4103-9F64-436BA8FA782D}"/>
    <cellStyle name="Output 2 2 15 2 3_Volatility" xfId="24924" xr:uid="{BD337A82-EE22-4574-971D-6A66D2691D69}"/>
    <cellStyle name="Output 2 2 15 2 4" xfId="24925" xr:uid="{76AB4800-B54C-49CF-9993-A71DEB130639}"/>
    <cellStyle name="Output 2 2 15 2 4 2" xfId="24926" xr:uid="{7BE06037-47C7-4036-A336-EE939E690CB5}"/>
    <cellStyle name="Output 2 2 15 2 4_Volatility" xfId="24927" xr:uid="{B7492DB6-8E3D-44F2-BFBB-5B79FE4332D2}"/>
    <cellStyle name="Output 2 2 15 2 5" xfId="24928" xr:uid="{D4C917F5-262A-4BEE-B0ED-50764B2D887B}"/>
    <cellStyle name="Output 2 2 15 2_Volatility" xfId="24929" xr:uid="{6A377076-181C-4156-8FB9-E8189F78AE96}"/>
    <cellStyle name="Output 2 2 15 3" xfId="24930" xr:uid="{1DB780E1-D735-4E55-AB84-9C907681190A}"/>
    <cellStyle name="Output 2 2 15 3 2" xfId="24931" xr:uid="{94FEC7A2-4318-43ED-B532-29BBACD1B08D}"/>
    <cellStyle name="Output 2 2 15 3 2 2" xfId="24932" xr:uid="{AB3DD78A-652C-4A81-B5D7-72D041273E99}"/>
    <cellStyle name="Output 2 2 15 3 2_Volatility" xfId="24933" xr:uid="{3A47B1D2-6CEF-4B8E-A940-3D1B30E659B1}"/>
    <cellStyle name="Output 2 2 15 3 3" xfId="24934" xr:uid="{09F7F03B-1C4D-43BD-86E9-1F117E297A55}"/>
    <cellStyle name="Output 2 2 15 3_Volatility" xfId="24935" xr:uid="{29146880-E170-4D71-AB36-C1BDF8FFB956}"/>
    <cellStyle name="Output 2 2 15 4" xfId="24936" xr:uid="{C82D2760-B0E9-4127-BBA4-276C8DE0BFF2}"/>
    <cellStyle name="Output 2 2 15 4 2" xfId="24937" xr:uid="{B3E0E85E-B2AD-41B8-A75E-09C3B9390609}"/>
    <cellStyle name="Output 2 2 15 4_Volatility" xfId="24938" xr:uid="{0023D2AF-7B90-4FD6-8528-F441B60A32DB}"/>
    <cellStyle name="Output 2 2 15 5" xfId="24939" xr:uid="{4DA56915-86F2-4976-9AF0-D4A4A89889C4}"/>
    <cellStyle name="Output 2 2 15_Volatility" xfId="24940" xr:uid="{299A347E-3A2A-449B-B970-119A074B62A1}"/>
    <cellStyle name="Output 2 2 16" xfId="24941" xr:uid="{6E2961C2-8C1E-4391-A760-16B927E61E06}"/>
    <cellStyle name="Output 2 2 16 2" xfId="24942" xr:uid="{13E5F928-BBAC-41FD-AF39-2DFF161772A4}"/>
    <cellStyle name="Output 2 2 16 2 2" xfId="24943" xr:uid="{B8C735FF-7E36-456F-B647-2D1AFEA5E1E6}"/>
    <cellStyle name="Output 2 2 16 2 2 2" xfId="24944" xr:uid="{BD8B08BD-01A8-4F43-B76F-95B99DF5CE5D}"/>
    <cellStyle name="Output 2 2 16 2 2 2 2" xfId="24945" xr:uid="{79564ACC-3576-40A8-A6E3-632CE37E5D3E}"/>
    <cellStyle name="Output 2 2 16 2 2 2_Volatility" xfId="24946" xr:uid="{FA624CA3-23ED-4957-AA64-2083664DAFEA}"/>
    <cellStyle name="Output 2 2 16 2 2 3" xfId="24947" xr:uid="{8448690E-4A1C-4465-9B65-54885A573596}"/>
    <cellStyle name="Output 2 2 16 2 2_Volatility" xfId="24948" xr:uid="{0F6E7034-7CD4-4ACF-A342-B22D2A7C00DE}"/>
    <cellStyle name="Output 2 2 16 2 3" xfId="24949" xr:uid="{8DC56427-4937-4C2F-9AC9-2B04D9F8F60C}"/>
    <cellStyle name="Output 2 2 16 2 3 2" xfId="24950" xr:uid="{CFFF38D6-A513-4674-A4B4-298FC8046E63}"/>
    <cellStyle name="Output 2 2 16 2 3 2 2" xfId="24951" xr:uid="{1E5858B0-68D6-4605-8489-529C9F08C291}"/>
    <cellStyle name="Output 2 2 16 2 3 2_Volatility" xfId="24952" xr:uid="{72D36F78-A17E-4E8D-A84A-9E3BA0506A88}"/>
    <cellStyle name="Output 2 2 16 2 3 3" xfId="24953" xr:uid="{A27653F9-E6F5-41C5-86FB-E3FEAAEEF1EE}"/>
    <cellStyle name="Output 2 2 16 2 3_Volatility" xfId="24954" xr:uid="{C9C0DA1B-5AB9-4B77-B384-8D105C6DC380}"/>
    <cellStyle name="Output 2 2 16 2 4" xfId="24955" xr:uid="{EB132458-4401-416F-B210-D0614AFA27CD}"/>
    <cellStyle name="Output 2 2 16 2 4 2" xfId="24956" xr:uid="{C1E02F65-9298-434F-AFAA-91AA2A53CB97}"/>
    <cellStyle name="Output 2 2 16 2 4_Volatility" xfId="24957" xr:uid="{412F59A5-45C5-4ECE-9C2B-3101EE2CDB62}"/>
    <cellStyle name="Output 2 2 16 2 5" xfId="24958" xr:uid="{B3FEA759-8215-4AC9-A582-B9AC88113764}"/>
    <cellStyle name="Output 2 2 16 2_Volatility" xfId="24959" xr:uid="{08F21EC6-CFB2-4178-A366-6BA4D22F22DF}"/>
    <cellStyle name="Output 2 2 16 3" xfId="24960" xr:uid="{930D1EA2-F63E-45B1-AE33-026E89B95C76}"/>
    <cellStyle name="Output 2 2 16 3 2" xfId="24961" xr:uid="{AF3C0E18-72D6-4014-AB4D-A9FC541B89FE}"/>
    <cellStyle name="Output 2 2 16 3 2 2" xfId="24962" xr:uid="{0C796DA2-7471-4B2E-A3F5-2C9191AF74FF}"/>
    <cellStyle name="Output 2 2 16 3 2_Volatility" xfId="24963" xr:uid="{876ABAB3-930E-404F-859D-C3550C642659}"/>
    <cellStyle name="Output 2 2 16 3 3" xfId="24964" xr:uid="{982C6074-F675-40EE-95D8-866FCBBDAB52}"/>
    <cellStyle name="Output 2 2 16 3_Volatility" xfId="24965" xr:uid="{4DC9BD6C-CB14-4B84-A272-02321FFD4330}"/>
    <cellStyle name="Output 2 2 16 4" xfId="24966" xr:uid="{86C29526-E28E-495F-8307-6BA38A977B62}"/>
    <cellStyle name="Output 2 2 16 4 2" xfId="24967" xr:uid="{8E64BD44-1C44-4C96-A993-C66AE2086273}"/>
    <cellStyle name="Output 2 2 16 4_Volatility" xfId="24968" xr:uid="{2FB21F16-A384-48A7-B8CB-2B33378C6659}"/>
    <cellStyle name="Output 2 2 16 5" xfId="24969" xr:uid="{6D016E8D-1C72-484C-9494-0977B6DFE6D1}"/>
    <cellStyle name="Output 2 2 16_Volatility" xfId="24970" xr:uid="{DCE509CF-A567-42A4-9CE4-D4CF0560E226}"/>
    <cellStyle name="Output 2 2 17" xfId="24971" xr:uid="{400C976E-14D3-4345-A8A6-F2B85C5D411F}"/>
    <cellStyle name="Output 2 2 17 2" xfId="24972" xr:uid="{F68DBE0F-F5F2-40C3-8C10-7255FF69568F}"/>
    <cellStyle name="Output 2 2 17 2 2" xfId="24973" xr:uid="{9D2AC78B-6417-4D80-ABCA-BC6A42BC24E2}"/>
    <cellStyle name="Output 2 2 17 2 2 2" xfId="24974" xr:uid="{6BFEC0D9-70F6-43EA-B466-DFC24641548C}"/>
    <cellStyle name="Output 2 2 17 2 2 2 2" xfId="24975" xr:uid="{552A563E-6B21-4FFC-ABDF-9B30D7FAC76D}"/>
    <cellStyle name="Output 2 2 17 2 2 2_Volatility" xfId="24976" xr:uid="{4FC33DA6-2A04-484E-A7F3-F022EE638EA7}"/>
    <cellStyle name="Output 2 2 17 2 2 3" xfId="24977" xr:uid="{66A8F4AE-8944-4849-A7B6-2DC28FA9F6E1}"/>
    <cellStyle name="Output 2 2 17 2 2_Volatility" xfId="24978" xr:uid="{A2E6920B-2731-48BF-86CE-0DB7D34C0088}"/>
    <cellStyle name="Output 2 2 17 2 3" xfId="24979" xr:uid="{9B5172F5-406B-4ACA-BF06-EB2153C454C4}"/>
    <cellStyle name="Output 2 2 17 2 3 2" xfId="24980" xr:uid="{99146DBE-6CC8-4A3D-AB5D-AD976DD818EC}"/>
    <cellStyle name="Output 2 2 17 2 3 2 2" xfId="24981" xr:uid="{A7780383-3FD5-4722-B6E9-7D16B1C356F0}"/>
    <cellStyle name="Output 2 2 17 2 3 2_Volatility" xfId="24982" xr:uid="{8516BFEB-A618-412A-8EAB-166E9D2B0CB2}"/>
    <cellStyle name="Output 2 2 17 2 3 3" xfId="24983" xr:uid="{294455F7-0A61-43E9-B9F2-97EFFBCB50A3}"/>
    <cellStyle name="Output 2 2 17 2 3_Volatility" xfId="24984" xr:uid="{B4F7871F-FB77-4D11-9373-E821CEAC975A}"/>
    <cellStyle name="Output 2 2 17 2 4" xfId="24985" xr:uid="{EEB211DF-D909-4399-9F73-7E0ACBEF68D3}"/>
    <cellStyle name="Output 2 2 17 2 4 2" xfId="24986" xr:uid="{4DC13A4E-DFE5-4635-9BB8-DAADC4ECBBDC}"/>
    <cellStyle name="Output 2 2 17 2 4_Volatility" xfId="24987" xr:uid="{E09C80E0-CE92-4741-8113-7447921BE7FB}"/>
    <cellStyle name="Output 2 2 17 2 5" xfId="24988" xr:uid="{0E9479E3-3C47-42CE-9A59-7157173D7146}"/>
    <cellStyle name="Output 2 2 17 2_Volatility" xfId="24989" xr:uid="{84C2615E-05BA-4724-B229-A8ABB34E4D6C}"/>
    <cellStyle name="Output 2 2 17 3" xfId="24990" xr:uid="{4B1AA4DD-243F-448B-9CA4-B09399B0E970}"/>
    <cellStyle name="Output 2 2 17 3 2" xfId="24991" xr:uid="{5E28EE4F-C09C-4FEE-AACA-739937EC3B12}"/>
    <cellStyle name="Output 2 2 17 3 2 2" xfId="24992" xr:uid="{DDA257E0-666F-42E0-B798-939D3C04434E}"/>
    <cellStyle name="Output 2 2 17 3 2_Volatility" xfId="24993" xr:uid="{3990B369-FC32-42E0-80A8-3953A731F398}"/>
    <cellStyle name="Output 2 2 17 3 3" xfId="24994" xr:uid="{66C66DEB-3630-4B4E-8577-BE1E94845E81}"/>
    <cellStyle name="Output 2 2 17 3_Volatility" xfId="24995" xr:uid="{AE5A90B7-C471-47E6-BBD5-B74983A28CA1}"/>
    <cellStyle name="Output 2 2 17 4" xfId="24996" xr:uid="{BDA216DB-1D52-452B-9529-531BEFD97112}"/>
    <cellStyle name="Output 2 2 17 4 2" xfId="24997" xr:uid="{4209EB2C-076A-45C7-B5B3-4C31E19DF537}"/>
    <cellStyle name="Output 2 2 17 4_Volatility" xfId="24998" xr:uid="{69D00DEA-F0C6-48D3-96B1-61EC6D5B9422}"/>
    <cellStyle name="Output 2 2 17 5" xfId="24999" xr:uid="{CB6072D9-D77D-4549-9F15-0C1DDDEF1F33}"/>
    <cellStyle name="Output 2 2 17_Volatility" xfId="25000" xr:uid="{591C7E1E-978D-4BBA-B6D8-D992E1E52529}"/>
    <cellStyle name="Output 2 2 18" xfId="25001" xr:uid="{1E5B941C-EDEC-43C2-94D7-89B686849373}"/>
    <cellStyle name="Output 2 2 18 2" xfId="25002" xr:uid="{5375333B-283B-42EF-AF50-8E4A7EADE100}"/>
    <cellStyle name="Output 2 2 18 2 2" xfId="25003" xr:uid="{AF98CAAD-BE96-42D6-8F2A-B2371EF4E585}"/>
    <cellStyle name="Output 2 2 18 2 2 2" xfId="25004" xr:uid="{0B46C571-B72E-4F7A-AF0F-BA4BC9839038}"/>
    <cellStyle name="Output 2 2 18 2 2 2 2" xfId="25005" xr:uid="{A0FB170A-81C7-4A66-9F8F-10D85486EB6F}"/>
    <cellStyle name="Output 2 2 18 2 2 2_Volatility" xfId="25006" xr:uid="{E28C236E-7356-4827-AD3C-6230182CBDA5}"/>
    <cellStyle name="Output 2 2 18 2 2 3" xfId="25007" xr:uid="{AC711F01-ABC6-4ECC-BC17-819397E90EF6}"/>
    <cellStyle name="Output 2 2 18 2 2_Volatility" xfId="25008" xr:uid="{0CE238E8-721D-4979-8081-59AF27EBD37E}"/>
    <cellStyle name="Output 2 2 18 2 3" xfId="25009" xr:uid="{DCE1D140-C0D0-4B52-85AE-41336E3B6FD3}"/>
    <cellStyle name="Output 2 2 18 2 3 2" xfId="25010" xr:uid="{104F18E9-DE56-49EE-A4C6-B8C3663428A4}"/>
    <cellStyle name="Output 2 2 18 2 3 2 2" xfId="25011" xr:uid="{351AE9A9-2FDC-40C4-AD33-261369DFA23B}"/>
    <cellStyle name="Output 2 2 18 2 3 2_Volatility" xfId="25012" xr:uid="{7C46F245-C468-4225-BEA8-B0CA4CC88F75}"/>
    <cellStyle name="Output 2 2 18 2 3 3" xfId="25013" xr:uid="{08CD7B33-470C-4A7B-B79C-0A252E9D643A}"/>
    <cellStyle name="Output 2 2 18 2 3_Volatility" xfId="25014" xr:uid="{02E154F7-68AE-4059-8CFF-F4F44C76DBE7}"/>
    <cellStyle name="Output 2 2 18 2 4" xfId="25015" xr:uid="{7028C2DE-292F-4B9C-BD5B-31C71722DEC5}"/>
    <cellStyle name="Output 2 2 18 2 4 2" xfId="25016" xr:uid="{27F2A5B9-BA7E-4C49-8784-5C12B3CFF7D8}"/>
    <cellStyle name="Output 2 2 18 2 4_Volatility" xfId="25017" xr:uid="{28166E61-60C0-49A6-80F7-3B0D4BCD5291}"/>
    <cellStyle name="Output 2 2 18 2 5" xfId="25018" xr:uid="{687BB4D1-12D3-4A9E-BF38-5B76D586B8D8}"/>
    <cellStyle name="Output 2 2 18 2_Volatility" xfId="25019" xr:uid="{195DFF52-32E9-4823-97F4-557309E9EB43}"/>
    <cellStyle name="Output 2 2 18 3" xfId="25020" xr:uid="{AD15AEF8-4AE6-4CB6-8633-A177F7E6511A}"/>
    <cellStyle name="Output 2 2 18 3 2" xfId="25021" xr:uid="{64AAF093-1074-4D10-8CFB-0BF58C63E880}"/>
    <cellStyle name="Output 2 2 18 3 2 2" xfId="25022" xr:uid="{364FAEB4-A0F0-46AD-A450-7BC77CC01260}"/>
    <cellStyle name="Output 2 2 18 3 2_Volatility" xfId="25023" xr:uid="{E512A705-7F22-460A-A9B2-23134CE59E27}"/>
    <cellStyle name="Output 2 2 18 3 3" xfId="25024" xr:uid="{6E7E9A2C-E5DD-420E-9DCF-E057D66FE82C}"/>
    <cellStyle name="Output 2 2 18 3_Volatility" xfId="25025" xr:uid="{22E2DD66-F1FC-4FB3-8EF3-0C6152ABF09B}"/>
    <cellStyle name="Output 2 2 18 4" xfId="25026" xr:uid="{048EE920-67C3-4F13-9158-6B05D079B7DE}"/>
    <cellStyle name="Output 2 2 18 4 2" xfId="25027" xr:uid="{86F58885-FE68-42C1-9F62-3FFEB605AB8A}"/>
    <cellStyle name="Output 2 2 18 4_Volatility" xfId="25028" xr:uid="{566D12AC-CE61-4499-8AFA-D7576F9F6317}"/>
    <cellStyle name="Output 2 2 18 5" xfId="25029" xr:uid="{ECD6C765-EC5C-4376-B76D-05B66DAB6B7E}"/>
    <cellStyle name="Output 2 2 18_Volatility" xfId="25030" xr:uid="{2A93DA52-02C2-4797-AD91-8F07E0D052DE}"/>
    <cellStyle name="Output 2 2 19" xfId="25031" xr:uid="{83FCFE9A-01AC-4C22-92D9-7FC5A8DCF42D}"/>
    <cellStyle name="Output 2 2 19 2" xfId="25032" xr:uid="{B549433C-A17B-42B9-991E-467511881BAA}"/>
    <cellStyle name="Output 2 2 19 2 2" xfId="25033" xr:uid="{DFB83EB6-95A3-4A58-BD7A-A96430765ABD}"/>
    <cellStyle name="Output 2 2 19 2 2 2" xfId="25034" xr:uid="{7360985C-BA4F-481E-B82D-5C758A140A65}"/>
    <cellStyle name="Output 2 2 19 2 2 2 2" xfId="25035" xr:uid="{0A8692E9-045D-4A61-B367-3D0B5FE5B963}"/>
    <cellStyle name="Output 2 2 19 2 2 2_Volatility" xfId="25036" xr:uid="{9EC2B914-A205-47A9-B22B-757D23469C3F}"/>
    <cellStyle name="Output 2 2 19 2 2 3" xfId="25037" xr:uid="{AC29864A-02AE-4929-8677-8499D0E42F97}"/>
    <cellStyle name="Output 2 2 19 2 2_Volatility" xfId="25038" xr:uid="{4E08E011-2F91-4784-A442-6759C3CC4DC3}"/>
    <cellStyle name="Output 2 2 19 2 3" xfId="25039" xr:uid="{B43CAFB3-AD80-43FD-AB41-34F7D29414A5}"/>
    <cellStyle name="Output 2 2 19 2 3 2" xfId="25040" xr:uid="{B10CB946-0CEE-44B9-8A3A-B7F8B381F3D1}"/>
    <cellStyle name="Output 2 2 19 2 3 2 2" xfId="25041" xr:uid="{DFA87E60-9FB9-44F7-BAB0-2F93E9633E7E}"/>
    <cellStyle name="Output 2 2 19 2 3 2_Volatility" xfId="25042" xr:uid="{7F2BE560-C5FC-430B-B49D-D8F1B8BCA9CE}"/>
    <cellStyle name="Output 2 2 19 2 3 3" xfId="25043" xr:uid="{E489DAC9-8F71-4D7F-88AC-7DFF6BB34097}"/>
    <cellStyle name="Output 2 2 19 2 3_Volatility" xfId="25044" xr:uid="{5948A64A-5BD7-43B9-A521-C5AB2BC30F97}"/>
    <cellStyle name="Output 2 2 19 2 4" xfId="25045" xr:uid="{34CEE8A2-3ECB-4D6C-B9AF-D8CD21B8898C}"/>
    <cellStyle name="Output 2 2 19 2 4 2" xfId="25046" xr:uid="{7F9AC38B-FDA0-4654-B0D0-D5593D2889E0}"/>
    <cellStyle name="Output 2 2 19 2 4_Volatility" xfId="25047" xr:uid="{B2762C7A-D778-40D2-B14D-C495655643BC}"/>
    <cellStyle name="Output 2 2 19 2 5" xfId="25048" xr:uid="{EE2F01BD-128E-4A4B-84DD-B562935EE711}"/>
    <cellStyle name="Output 2 2 19 2_Volatility" xfId="25049" xr:uid="{B524A496-5481-4591-8FC7-41CF82AF4C92}"/>
    <cellStyle name="Output 2 2 19 3" xfId="25050" xr:uid="{5F5FE972-0505-471C-A3C1-5D0F8CB5B761}"/>
    <cellStyle name="Output 2 2 19 3 2" xfId="25051" xr:uid="{AC89A53F-D121-40F0-A691-6BBDEC43E5AC}"/>
    <cellStyle name="Output 2 2 19 3 2 2" xfId="25052" xr:uid="{BC2C65B9-8CF9-4E08-975A-88DA167B88EC}"/>
    <cellStyle name="Output 2 2 19 3 2_Volatility" xfId="25053" xr:uid="{4B5152E5-3116-4F48-AD31-45FAF0C80E3F}"/>
    <cellStyle name="Output 2 2 19 3 3" xfId="25054" xr:uid="{F0F09374-8C1B-46B2-A8A3-86ED78FFB27F}"/>
    <cellStyle name="Output 2 2 19 3_Volatility" xfId="25055" xr:uid="{F4B33F96-8646-4CB2-B39F-610CEE65A617}"/>
    <cellStyle name="Output 2 2 19 4" xfId="25056" xr:uid="{BB389BB9-127B-4EEB-9A74-E28969759697}"/>
    <cellStyle name="Output 2 2 19 4 2" xfId="25057" xr:uid="{16581EA1-8F96-439F-8370-218CC9DF41D7}"/>
    <cellStyle name="Output 2 2 19 4_Volatility" xfId="25058" xr:uid="{786B41AF-541B-46FD-A5E0-C4394DE0DDAF}"/>
    <cellStyle name="Output 2 2 19 5" xfId="25059" xr:uid="{61697170-1F5E-4486-93DE-78B44E7F8740}"/>
    <cellStyle name="Output 2 2 19_Volatility" xfId="25060" xr:uid="{664C7E7F-7495-4704-B5F6-6CDC82E5BE82}"/>
    <cellStyle name="Output 2 2 2" xfId="25061" xr:uid="{730D142A-D83B-4230-B657-2EF21AEE9074}"/>
    <cellStyle name="Output 2 2 2 2" xfId="25062" xr:uid="{7838F451-395C-49A6-BE39-DD1B5AA08EF6}"/>
    <cellStyle name="Output 2 2 2 2 2" xfId="25063" xr:uid="{5EC43CF7-9885-40EA-8BE6-77DFEF1A227E}"/>
    <cellStyle name="Output 2 2 2 2 2 2" xfId="25064" xr:uid="{B4554110-4867-4C34-BE81-57DE81373F38}"/>
    <cellStyle name="Output 2 2 2 2 2 2 2" xfId="25065" xr:uid="{69E823EA-1573-4E9A-B14A-794E3705ACAF}"/>
    <cellStyle name="Output 2 2 2 2 2 2_Volatility" xfId="25066" xr:uid="{4AD32660-D4AE-4B0D-9618-5150F46984F5}"/>
    <cellStyle name="Output 2 2 2 2 2 3" xfId="25067" xr:uid="{98CA2348-BF9F-445A-954E-86B0269CBE43}"/>
    <cellStyle name="Output 2 2 2 2 2_Volatility" xfId="25068" xr:uid="{A8E284E9-C4ED-4515-8258-1640BEF4DAFB}"/>
    <cellStyle name="Output 2 2 2 2 3" xfId="25069" xr:uid="{6DC9BF5A-6925-47F0-A21F-31D02F7315D6}"/>
    <cellStyle name="Output 2 2 2 2 3 2" xfId="25070" xr:uid="{648CCC4D-5B02-4FCB-9481-5C2D9308C165}"/>
    <cellStyle name="Output 2 2 2 2 3 2 2" xfId="25071" xr:uid="{9243923D-B361-4E2B-92D9-5D470F35FA96}"/>
    <cellStyle name="Output 2 2 2 2 3 2_Volatility" xfId="25072" xr:uid="{C44EE15F-06A0-477E-9647-79E1C8C8121A}"/>
    <cellStyle name="Output 2 2 2 2 3 3" xfId="25073" xr:uid="{5E2339C9-A415-4812-9A65-A535CDA00022}"/>
    <cellStyle name="Output 2 2 2 2 3_Volatility" xfId="25074" xr:uid="{B7DA4B0F-B9EC-4F8F-86CB-D583F2184DE1}"/>
    <cellStyle name="Output 2 2 2 2 4" xfId="25075" xr:uid="{17805E49-15A2-4BA6-AAA3-670CC66852B5}"/>
    <cellStyle name="Output 2 2 2 2 4 2" xfId="25076" xr:uid="{9ABE71CB-39AA-48EA-8925-52F2918E4B8E}"/>
    <cellStyle name="Output 2 2 2 2 4_Volatility" xfId="25077" xr:uid="{731B8F79-36C4-4871-9510-87B99480F573}"/>
    <cellStyle name="Output 2 2 2 2 5" xfId="25078" xr:uid="{8A49C587-6D6B-4369-A65A-5F9145FBFE2E}"/>
    <cellStyle name="Output 2 2 2 2_Volatility" xfId="25079" xr:uid="{CF951EF7-9154-40A1-9615-2EFDC52731D2}"/>
    <cellStyle name="Output 2 2 2 3" xfId="25080" xr:uid="{63B8FB30-E685-4214-8E47-7379A9D49F91}"/>
    <cellStyle name="Output 2 2 2 3 2" xfId="25081" xr:uid="{EB6FD9FD-CB13-4DEA-B546-3E768111D715}"/>
    <cellStyle name="Output 2 2 2 3 2 2" xfId="25082" xr:uid="{A1F4B0AB-4521-4D1F-82C2-2BDDBF0B289A}"/>
    <cellStyle name="Output 2 2 2 3 2_Volatility" xfId="25083" xr:uid="{5A771F68-122A-494A-826B-5BA5C2F2A91E}"/>
    <cellStyle name="Output 2 2 2 3 3" xfId="25084" xr:uid="{DE74C747-5682-4832-9F64-9DD28C5EA845}"/>
    <cellStyle name="Output 2 2 2 3_Volatility" xfId="25085" xr:uid="{940F357F-F423-4ABC-A511-78690834C18C}"/>
    <cellStyle name="Output 2 2 2 4" xfId="25086" xr:uid="{63EB733D-F5DB-40D6-8EDD-1B83F9F3B78C}"/>
    <cellStyle name="Output 2 2 2 4 2" xfId="25087" xr:uid="{C4462412-B7DF-4163-8C74-007B1B171FDF}"/>
    <cellStyle name="Output 2 2 2 4_Volatility" xfId="25088" xr:uid="{F26AFA89-608B-4234-BC1D-DB3A2B1BCF31}"/>
    <cellStyle name="Output 2 2 2 5" xfId="25089" xr:uid="{06001B3E-CB66-47DE-AD44-AFD57AB2679C}"/>
    <cellStyle name="Output 2 2 2_Volatility" xfId="25090" xr:uid="{547FD91F-626E-4ACB-96F2-BF4999C9E1AB}"/>
    <cellStyle name="Output 2 2 20" xfId="25091" xr:uid="{163B11D4-78EE-4E37-A3CE-D31ECF08AC49}"/>
    <cellStyle name="Output 2 2 20 2" xfId="25092" xr:uid="{25ED9F6D-B32A-46AC-B862-4844F2C0DF8B}"/>
    <cellStyle name="Output 2 2 20 2 2" xfId="25093" xr:uid="{E44DEC99-1EFC-401F-92AB-B5578F2705B1}"/>
    <cellStyle name="Output 2 2 20 2 2 2" xfId="25094" xr:uid="{5B70A037-8AC0-41DD-8F5A-80CD4284B775}"/>
    <cellStyle name="Output 2 2 20 2 2 2 2" xfId="25095" xr:uid="{39AEF1C9-1302-498F-A02C-30991E24B7A4}"/>
    <cellStyle name="Output 2 2 20 2 2 2_Volatility" xfId="25096" xr:uid="{63973DC9-C033-4969-ACA2-E63D4E498452}"/>
    <cellStyle name="Output 2 2 20 2 2 3" xfId="25097" xr:uid="{D75B66C6-E121-41EA-9DA9-E69AD1A3F0A2}"/>
    <cellStyle name="Output 2 2 20 2 2_Volatility" xfId="25098" xr:uid="{5C8F8A17-3F5F-4684-8650-723C2700285C}"/>
    <cellStyle name="Output 2 2 20 2 3" xfId="25099" xr:uid="{6A768A0C-C998-4C77-9CB7-0D3CF5CAA0E8}"/>
    <cellStyle name="Output 2 2 20 2 3 2" xfId="25100" xr:uid="{AD71DB90-3865-47A3-B9FA-74F3DF71A0EA}"/>
    <cellStyle name="Output 2 2 20 2 3 2 2" xfId="25101" xr:uid="{9C2610C1-BD3D-476C-9FCE-3636F899715E}"/>
    <cellStyle name="Output 2 2 20 2 3 2_Volatility" xfId="25102" xr:uid="{81600A20-D1BC-4845-9674-88AD034CCF7D}"/>
    <cellStyle name="Output 2 2 20 2 3 3" xfId="25103" xr:uid="{546DB225-0897-44CF-B438-57AD742AE3A8}"/>
    <cellStyle name="Output 2 2 20 2 3_Volatility" xfId="25104" xr:uid="{47AAF3F5-0993-4694-82C9-F713E760BF7A}"/>
    <cellStyle name="Output 2 2 20 2 4" xfId="25105" xr:uid="{4C5223B5-3EAF-4F9B-B4DE-CF97AEA09D8D}"/>
    <cellStyle name="Output 2 2 20 2 4 2" xfId="25106" xr:uid="{07520C3A-BCAF-429E-8EDD-1FCB0A2C50B0}"/>
    <cellStyle name="Output 2 2 20 2 4_Volatility" xfId="25107" xr:uid="{8EB34ED4-C63C-4D50-8792-EDDF8BD31E7D}"/>
    <cellStyle name="Output 2 2 20 2 5" xfId="25108" xr:uid="{3574FFF2-6956-4406-B7BB-17A794D2583D}"/>
    <cellStyle name="Output 2 2 20 2_Volatility" xfId="25109" xr:uid="{AC141887-45BD-4BA1-806F-762FF4BA5BC5}"/>
    <cellStyle name="Output 2 2 20 3" xfId="25110" xr:uid="{05A2DF2B-D6F2-4FC9-96A1-72F3F4745053}"/>
    <cellStyle name="Output 2 2 20 3 2" xfId="25111" xr:uid="{BB91C3E5-B64B-4B7A-9B3C-2353D95E8F88}"/>
    <cellStyle name="Output 2 2 20 3 2 2" xfId="25112" xr:uid="{237B21C4-70D0-4233-93D3-15973B1DC136}"/>
    <cellStyle name="Output 2 2 20 3 2_Volatility" xfId="25113" xr:uid="{A663A795-4266-4815-A5CC-5A9BCD14E7B4}"/>
    <cellStyle name="Output 2 2 20 3 3" xfId="25114" xr:uid="{6EADDB29-6CD2-4E6F-A90E-F0EC51AEA6C0}"/>
    <cellStyle name="Output 2 2 20 3_Volatility" xfId="25115" xr:uid="{9972F2D7-F4DA-45B7-A794-3AD29C35205F}"/>
    <cellStyle name="Output 2 2 20 4" xfId="25116" xr:uid="{4FB3354A-2A0B-4599-89C1-E9B39DAD5C55}"/>
    <cellStyle name="Output 2 2 20 4 2" xfId="25117" xr:uid="{8CA94BE9-D00E-47F5-B21A-B5B9642D275C}"/>
    <cellStyle name="Output 2 2 20 4_Volatility" xfId="25118" xr:uid="{7F99F1D1-BABB-4238-BFF9-349F10E49E87}"/>
    <cellStyle name="Output 2 2 20 5" xfId="25119" xr:uid="{7AB3E820-B7E9-406B-9EA0-A8D2AD38D948}"/>
    <cellStyle name="Output 2 2 20_Volatility" xfId="25120" xr:uid="{4F5CF64A-2DC5-4F73-B305-4904EE6BD2F0}"/>
    <cellStyle name="Output 2 2 21" xfId="25121" xr:uid="{AEF26EA7-EF7B-41E3-8EC3-90365731B2A2}"/>
    <cellStyle name="Output 2 2 21 2" xfId="25122" xr:uid="{1D8C20E4-8FC8-4759-A167-AC6E98C94EFE}"/>
    <cellStyle name="Output 2 2 21 2 2" xfId="25123" xr:uid="{83BECE0B-619D-41B8-9FC1-3D349973E9A1}"/>
    <cellStyle name="Output 2 2 21 2 2 2" xfId="25124" xr:uid="{3D28042A-C53E-40D7-B3D4-13D6F0FA6920}"/>
    <cellStyle name="Output 2 2 21 2 2 2 2" xfId="25125" xr:uid="{81C01831-6A0F-4B55-AFD2-1BC005B1F222}"/>
    <cellStyle name="Output 2 2 21 2 2 2_Volatility" xfId="25126" xr:uid="{9C661250-B5C4-4C97-BD45-D87B8DB76063}"/>
    <cellStyle name="Output 2 2 21 2 2 3" xfId="25127" xr:uid="{50AEC5E4-D1C7-4299-A7AF-6D97BF2146DA}"/>
    <cellStyle name="Output 2 2 21 2 2_Volatility" xfId="25128" xr:uid="{0EF12877-5FD5-41EB-85F2-9B7EB3264468}"/>
    <cellStyle name="Output 2 2 21 2 3" xfId="25129" xr:uid="{AE2E5C06-445C-4AD1-9623-E17CC09C6954}"/>
    <cellStyle name="Output 2 2 21 2 3 2" xfId="25130" xr:uid="{9FCECAF3-B02E-4D5E-BDD4-14D66F5CFC57}"/>
    <cellStyle name="Output 2 2 21 2 3 2 2" xfId="25131" xr:uid="{A99C1178-BECA-431A-A8B6-E1AA023D3F5A}"/>
    <cellStyle name="Output 2 2 21 2 3 2_Volatility" xfId="25132" xr:uid="{0B1FBFB3-BC81-43C5-9BD5-F8956E7F2FD6}"/>
    <cellStyle name="Output 2 2 21 2 3 3" xfId="25133" xr:uid="{BAB5DDBA-6D8F-4AEB-B173-038809AE2D7F}"/>
    <cellStyle name="Output 2 2 21 2 3_Volatility" xfId="25134" xr:uid="{390FC6BD-7E1C-4DCC-9475-3E4350DC8D41}"/>
    <cellStyle name="Output 2 2 21 2 4" xfId="25135" xr:uid="{8FAA921F-3FEC-4FDA-9C41-414597356482}"/>
    <cellStyle name="Output 2 2 21 2 4 2" xfId="25136" xr:uid="{79AA5BC1-B564-4B09-8943-E6B78DA1A78E}"/>
    <cellStyle name="Output 2 2 21 2 4_Volatility" xfId="25137" xr:uid="{95330663-7FCD-4AD2-AA8D-C5B61348DE4E}"/>
    <cellStyle name="Output 2 2 21 2 5" xfId="25138" xr:uid="{8DD62A16-E1A2-44EA-B911-A947DADAE425}"/>
    <cellStyle name="Output 2 2 21 2_Volatility" xfId="25139" xr:uid="{BEFC308B-00F7-405A-A2FE-29F3906BBEC8}"/>
    <cellStyle name="Output 2 2 21 3" xfId="25140" xr:uid="{884B67DF-8550-496E-A541-7A6C8735DA79}"/>
    <cellStyle name="Output 2 2 21 3 2" xfId="25141" xr:uid="{7A60BB09-EE8C-47C2-824D-7C69759C0330}"/>
    <cellStyle name="Output 2 2 21 3 2 2" xfId="25142" xr:uid="{B6CC91AD-B4FF-4EEC-B4B1-2F70D1534096}"/>
    <cellStyle name="Output 2 2 21 3 2_Volatility" xfId="25143" xr:uid="{6EF98121-73ED-43E0-A3A1-661DBE71F186}"/>
    <cellStyle name="Output 2 2 21 3 3" xfId="25144" xr:uid="{EB25EABA-0C8E-40C6-9F25-670CEE5B6DA0}"/>
    <cellStyle name="Output 2 2 21 3_Volatility" xfId="25145" xr:uid="{46828CCB-B1BE-4140-8E0F-C9D0183C9B62}"/>
    <cellStyle name="Output 2 2 21 4" xfId="25146" xr:uid="{F9E90226-573D-468F-89BE-93C0B2C4FF32}"/>
    <cellStyle name="Output 2 2 21 4 2" xfId="25147" xr:uid="{14068CAF-D3C2-4925-BD3D-CA4432C8D6C4}"/>
    <cellStyle name="Output 2 2 21 4_Volatility" xfId="25148" xr:uid="{3CB6E5F2-2A14-4E4B-8977-C6684A1C0144}"/>
    <cellStyle name="Output 2 2 21 5" xfId="25149" xr:uid="{B6ABF37B-BEDB-4D3B-AB08-A132849B9BB6}"/>
    <cellStyle name="Output 2 2 21_Volatility" xfId="25150" xr:uid="{28633464-0913-4D37-B247-EBD2C5FD5D3A}"/>
    <cellStyle name="Output 2 2 22" xfId="25151" xr:uid="{47C9D397-5EF4-4974-9BE6-9C453A655579}"/>
    <cellStyle name="Output 2 2 22 2" xfId="25152" xr:uid="{FDC7F6D7-A046-409D-84E7-E08673B7175E}"/>
    <cellStyle name="Output 2 2 22 2 2" xfId="25153" xr:uid="{3DE6C898-6913-48E6-9651-368ADBA01865}"/>
    <cellStyle name="Output 2 2 22 2 2 2" xfId="25154" xr:uid="{4CB210C8-AE39-4D35-852E-0C912BC13ECD}"/>
    <cellStyle name="Output 2 2 22 2 2 2 2" xfId="25155" xr:uid="{2EAD209E-F81A-4DA0-BC5E-68639291E296}"/>
    <cellStyle name="Output 2 2 22 2 2 2_Volatility" xfId="25156" xr:uid="{F7F8A1B4-B4BA-415E-AFCA-30880DFB1036}"/>
    <cellStyle name="Output 2 2 22 2 2 3" xfId="25157" xr:uid="{BE3D22A8-4B04-47E6-A972-0CE62580455D}"/>
    <cellStyle name="Output 2 2 22 2 2_Volatility" xfId="25158" xr:uid="{CB1482F5-E7B9-4FCB-802D-A83CB95F672F}"/>
    <cellStyle name="Output 2 2 22 2 3" xfId="25159" xr:uid="{4A5B5C61-DF00-4E62-8FC2-3FBD05624FCC}"/>
    <cellStyle name="Output 2 2 22 2 3 2" xfId="25160" xr:uid="{BD0C615E-11A0-4660-A3B5-4E4E53C7F530}"/>
    <cellStyle name="Output 2 2 22 2 3 2 2" xfId="25161" xr:uid="{AFCCB2EE-04E8-415B-8564-61DE52ADD24D}"/>
    <cellStyle name="Output 2 2 22 2 3 2_Volatility" xfId="25162" xr:uid="{C7549B0A-C86C-4502-8FAC-DE7252112A81}"/>
    <cellStyle name="Output 2 2 22 2 3 3" xfId="25163" xr:uid="{4ED6FE8E-6ABE-4DCD-8C70-9F21101DF2C2}"/>
    <cellStyle name="Output 2 2 22 2 3_Volatility" xfId="25164" xr:uid="{D26B750C-E2A6-48E1-B140-8CCBD46C9748}"/>
    <cellStyle name="Output 2 2 22 2 4" xfId="25165" xr:uid="{A0AADAF8-877D-497F-BC53-D901E0FA447D}"/>
    <cellStyle name="Output 2 2 22 2 4 2" xfId="25166" xr:uid="{3ABAE1A9-8A56-4ED9-B67D-1D852B8403E3}"/>
    <cellStyle name="Output 2 2 22 2 4_Volatility" xfId="25167" xr:uid="{207B147F-211B-4FFB-977D-289306B319CD}"/>
    <cellStyle name="Output 2 2 22 2 5" xfId="25168" xr:uid="{7D75D510-65FA-48A7-9BC9-FF9F2AA42932}"/>
    <cellStyle name="Output 2 2 22 2_Volatility" xfId="25169" xr:uid="{6DD6EDE4-25C0-4C4F-BFF6-2BC5AFE6FB4F}"/>
    <cellStyle name="Output 2 2 22 3" xfId="25170" xr:uid="{B759EEAD-B623-4F66-B290-5B2C457D586E}"/>
    <cellStyle name="Output 2 2 22 3 2" xfId="25171" xr:uid="{46AC44CD-23E4-44F5-BE17-17888D1D5166}"/>
    <cellStyle name="Output 2 2 22 3 2 2" xfId="25172" xr:uid="{275CCD59-1621-4E61-B3B5-F3BE13C6144D}"/>
    <cellStyle name="Output 2 2 22 3 2_Volatility" xfId="25173" xr:uid="{C3800B54-CFF2-4391-82DD-BD539486EACE}"/>
    <cellStyle name="Output 2 2 22 3 3" xfId="25174" xr:uid="{FA586E38-F6AD-4B43-8B51-7B203D1229C0}"/>
    <cellStyle name="Output 2 2 22 3_Volatility" xfId="25175" xr:uid="{BBF67F16-8E94-4F21-85BB-A00A62A67DEC}"/>
    <cellStyle name="Output 2 2 22 4" xfId="25176" xr:uid="{4417928C-CA34-49FB-ACE2-B105039A7730}"/>
    <cellStyle name="Output 2 2 22 4 2" xfId="25177" xr:uid="{DFCA6341-5E75-4B6A-A9CA-6BA45327182B}"/>
    <cellStyle name="Output 2 2 22 4_Volatility" xfId="25178" xr:uid="{7287889A-FF5A-4112-A29D-359D1C4A574D}"/>
    <cellStyle name="Output 2 2 22 5" xfId="25179" xr:uid="{8CAB94B7-54C7-4DF5-9234-A72ECF2FB722}"/>
    <cellStyle name="Output 2 2 22_Volatility" xfId="25180" xr:uid="{F5B51FA8-C2A9-4A00-B7BA-95F976B07651}"/>
    <cellStyle name="Output 2 2 23" xfId="25181" xr:uid="{D0C8CA9B-A0E3-4795-B4FF-17CFC01FE0DC}"/>
    <cellStyle name="Output 2 2 23 2" xfId="25182" xr:uid="{11ACB34B-5143-478A-9034-D82CBC116010}"/>
    <cellStyle name="Output 2 2 23 2 2" xfId="25183" xr:uid="{179C8B5F-C7DB-43D3-843A-E8CE778EC089}"/>
    <cellStyle name="Output 2 2 23 2 2 2" xfId="25184" xr:uid="{BDCEE889-630C-4004-8F2A-B5AAD180795D}"/>
    <cellStyle name="Output 2 2 23 2 2 2 2" xfId="25185" xr:uid="{9CFAFE97-1515-43A9-825F-090BDA265213}"/>
    <cellStyle name="Output 2 2 23 2 2 2_Volatility" xfId="25186" xr:uid="{60F0C0DE-7EFF-4C9F-AD57-EB70FE1F6BC2}"/>
    <cellStyle name="Output 2 2 23 2 2 3" xfId="25187" xr:uid="{1F2AE26C-0461-4C06-8E2D-4B6CA4FC5302}"/>
    <cellStyle name="Output 2 2 23 2 2_Volatility" xfId="25188" xr:uid="{DC6C7985-468D-48F9-845D-041838ECB410}"/>
    <cellStyle name="Output 2 2 23 2 3" xfId="25189" xr:uid="{F3B83F2D-FF4B-4309-AC1B-D9EE42BF1509}"/>
    <cellStyle name="Output 2 2 23 2 3 2" xfId="25190" xr:uid="{5F3CE346-BB68-4A79-A1A0-18113AB8F0E0}"/>
    <cellStyle name="Output 2 2 23 2 3 2 2" xfId="25191" xr:uid="{A9FB7BE2-AF18-4B9D-AA4B-23BF4A7BA61E}"/>
    <cellStyle name="Output 2 2 23 2 3 2_Volatility" xfId="25192" xr:uid="{E40F7604-FA8C-4D90-B3BA-B12EAEE75C07}"/>
    <cellStyle name="Output 2 2 23 2 3 3" xfId="25193" xr:uid="{95C1CA54-3428-4FED-9C1C-BAD3041E85F0}"/>
    <cellStyle name="Output 2 2 23 2 3_Volatility" xfId="25194" xr:uid="{15A9DF9A-4917-4E43-AAFB-0FCC768DBE63}"/>
    <cellStyle name="Output 2 2 23 2 4" xfId="25195" xr:uid="{4A3E1763-FDF4-474C-8437-B4B11EF620C9}"/>
    <cellStyle name="Output 2 2 23 2 4 2" xfId="25196" xr:uid="{7E3ED59C-C87D-419C-91E9-6E6AE8C8DFFB}"/>
    <cellStyle name="Output 2 2 23 2 4_Volatility" xfId="25197" xr:uid="{E5D39821-EBC0-4828-986A-A1F3E666CB6F}"/>
    <cellStyle name="Output 2 2 23 2 5" xfId="25198" xr:uid="{30FFEB5A-0C1E-431B-8418-AB226EC929BE}"/>
    <cellStyle name="Output 2 2 23 2_Volatility" xfId="25199" xr:uid="{4C6A3C81-7EEB-4B95-8D23-DF87044CE62A}"/>
    <cellStyle name="Output 2 2 23 3" xfId="25200" xr:uid="{19C3897A-8737-44E9-9838-6C3674D2926B}"/>
    <cellStyle name="Output 2 2 23 3 2" xfId="25201" xr:uid="{FDFF0E3A-14DF-471C-B9A9-A193FFF06D41}"/>
    <cellStyle name="Output 2 2 23 3 2 2" xfId="25202" xr:uid="{100F0BF7-B927-41E5-BEB4-9694D0D9763F}"/>
    <cellStyle name="Output 2 2 23 3 2_Volatility" xfId="25203" xr:uid="{34966509-0B1A-4419-A68F-081F48C56DCF}"/>
    <cellStyle name="Output 2 2 23 3 3" xfId="25204" xr:uid="{688C6253-AFE3-481E-B516-DD2D7EF7C84E}"/>
    <cellStyle name="Output 2 2 23 3_Volatility" xfId="25205" xr:uid="{0B6B240F-CE4C-448B-85A4-92367CA03969}"/>
    <cellStyle name="Output 2 2 23 4" xfId="25206" xr:uid="{55FEF30A-B59C-4AA2-A90C-692A296DBFA3}"/>
    <cellStyle name="Output 2 2 23 4 2" xfId="25207" xr:uid="{E27404C3-343F-43BB-9F1F-44853110DA40}"/>
    <cellStyle name="Output 2 2 23 4_Volatility" xfId="25208" xr:uid="{96DCB915-5C75-4AC0-988E-F87754468CD9}"/>
    <cellStyle name="Output 2 2 23 5" xfId="25209" xr:uid="{CF4EC36E-BCB7-4669-8408-4744CA9E23B9}"/>
    <cellStyle name="Output 2 2 23_Volatility" xfId="25210" xr:uid="{F73F016C-13CF-4779-94BD-847058510A97}"/>
    <cellStyle name="Output 2 2 24" xfId="25211" xr:uid="{D562DC4E-4D75-447F-BAE3-D8DB25C0A81D}"/>
    <cellStyle name="Output 2 2 24 2" xfId="25212" xr:uid="{B44E93E8-978A-4CBB-B5BF-450ABBDFD4BC}"/>
    <cellStyle name="Output 2 2 24 2 2" xfId="25213" xr:uid="{5170B0C3-20C1-4DEA-9A0B-4C58D17AF604}"/>
    <cellStyle name="Output 2 2 24 2 2 2" xfId="25214" xr:uid="{875A7AFD-003A-4C98-A611-E467CDA66D52}"/>
    <cellStyle name="Output 2 2 24 2 2 2 2" xfId="25215" xr:uid="{CE44DEB2-4174-4047-AF44-6BC198220567}"/>
    <cellStyle name="Output 2 2 24 2 2 2_Volatility" xfId="25216" xr:uid="{554F7F17-4F0D-421F-8E37-FDA325EAB445}"/>
    <cellStyle name="Output 2 2 24 2 2 3" xfId="25217" xr:uid="{C4D0514C-8852-416C-9D98-4FBF293A306A}"/>
    <cellStyle name="Output 2 2 24 2 2_Volatility" xfId="25218" xr:uid="{48474A0F-417A-4BF6-8CDD-44819D6F2F5B}"/>
    <cellStyle name="Output 2 2 24 2 3" xfId="25219" xr:uid="{78E55C98-2D3B-4A13-B66F-F10A58C3BEA8}"/>
    <cellStyle name="Output 2 2 24 2 3 2" xfId="25220" xr:uid="{688C0FF5-84C6-407B-908C-E7CDDCD8C55D}"/>
    <cellStyle name="Output 2 2 24 2 3 2 2" xfId="25221" xr:uid="{D8DFE291-3EF6-4440-A78C-5B2FAEA29A6B}"/>
    <cellStyle name="Output 2 2 24 2 3 2_Volatility" xfId="25222" xr:uid="{B21DBE90-E6EA-434E-9D3B-0064F1DC07FA}"/>
    <cellStyle name="Output 2 2 24 2 3 3" xfId="25223" xr:uid="{427F97A2-386A-4270-AA17-515D6DE46B49}"/>
    <cellStyle name="Output 2 2 24 2 3_Volatility" xfId="25224" xr:uid="{80FABB2E-9E22-430A-A2BE-646CAFA04BF6}"/>
    <cellStyle name="Output 2 2 24 2 4" xfId="25225" xr:uid="{70EFDE46-0528-4D21-BB0F-C3BB86E1C51F}"/>
    <cellStyle name="Output 2 2 24 2 4 2" xfId="25226" xr:uid="{D18159F7-BA24-46F5-B139-0F5375325E28}"/>
    <cellStyle name="Output 2 2 24 2 4_Volatility" xfId="25227" xr:uid="{239D7266-5426-4A65-BC26-A91708172451}"/>
    <cellStyle name="Output 2 2 24 2 5" xfId="25228" xr:uid="{EE388710-6D43-42DF-9DDF-1C8867BAAA86}"/>
    <cellStyle name="Output 2 2 24 2_Volatility" xfId="25229" xr:uid="{12C0458F-6A41-4C74-BD45-0568735B2F63}"/>
    <cellStyle name="Output 2 2 24 3" xfId="25230" xr:uid="{B45ADBF4-7618-4CD6-9D99-73302F7FED45}"/>
    <cellStyle name="Output 2 2 24 3 2" xfId="25231" xr:uid="{DACB9D01-9039-4A1B-B300-5E214CC8729C}"/>
    <cellStyle name="Output 2 2 24 3 2 2" xfId="25232" xr:uid="{CDFF56B4-3D66-45C2-9C6F-4171783C93FE}"/>
    <cellStyle name="Output 2 2 24 3 2_Volatility" xfId="25233" xr:uid="{1B88A054-2606-466F-8B27-964D002495EF}"/>
    <cellStyle name="Output 2 2 24 3 3" xfId="25234" xr:uid="{736D9F42-6CEA-4924-8B11-67FA3628DF60}"/>
    <cellStyle name="Output 2 2 24 3_Volatility" xfId="25235" xr:uid="{AE8AC6E3-36D6-4AD0-88CC-D4D5B824DE6C}"/>
    <cellStyle name="Output 2 2 24 4" xfId="25236" xr:uid="{0A419A0F-7ADD-46ED-88E0-F6C20B1B3821}"/>
    <cellStyle name="Output 2 2 24 4 2" xfId="25237" xr:uid="{09180D12-A92B-4C03-8D99-9FCB0526C4AC}"/>
    <cellStyle name="Output 2 2 24 4_Volatility" xfId="25238" xr:uid="{7B3A336A-7AEA-41F4-AD3F-E58EC01149B4}"/>
    <cellStyle name="Output 2 2 24 5" xfId="25239" xr:uid="{F7031522-2EF6-4868-A5A3-B473D16F38FA}"/>
    <cellStyle name="Output 2 2 24_Volatility" xfId="25240" xr:uid="{3BA3BA0C-2012-45AB-84AC-72E1486D0311}"/>
    <cellStyle name="Output 2 2 25" xfId="25241" xr:uid="{1E390C8C-E62B-4235-8EC6-B1F4FF2FCCC6}"/>
    <cellStyle name="Output 2 2 25 2" xfId="25242" xr:uid="{8FEEC600-31BC-44A6-BE46-42169E8043FF}"/>
    <cellStyle name="Output 2 2 25 2 2" xfId="25243" xr:uid="{FAC80419-3F40-452F-8089-BD77C8709B17}"/>
    <cellStyle name="Output 2 2 25 2 2 2" xfId="25244" xr:uid="{E5C08F5B-3EF0-4795-96C2-EC1F7F147DF5}"/>
    <cellStyle name="Output 2 2 25 2 2 2 2" xfId="25245" xr:uid="{ACFD0EB5-26C8-48BF-BFA2-A19334EEF380}"/>
    <cellStyle name="Output 2 2 25 2 2 2_Volatility" xfId="25246" xr:uid="{CB0F7D59-3859-48B4-B936-4A6C77943E5E}"/>
    <cellStyle name="Output 2 2 25 2 2 3" xfId="25247" xr:uid="{18E72675-ED00-41B4-8E5C-78B326FD4B18}"/>
    <cellStyle name="Output 2 2 25 2 2_Volatility" xfId="25248" xr:uid="{16A84264-45A6-4B0D-9DA6-DC770734B386}"/>
    <cellStyle name="Output 2 2 25 2 3" xfId="25249" xr:uid="{3D1C9DE3-2360-47BF-8A67-F4E5D80742E1}"/>
    <cellStyle name="Output 2 2 25 2 3 2" xfId="25250" xr:uid="{8C32CE25-61F6-43DC-B5D9-041EADACEC8D}"/>
    <cellStyle name="Output 2 2 25 2 3 2 2" xfId="25251" xr:uid="{10D5FE8C-F1A9-4B43-ABE0-7D545D85CEED}"/>
    <cellStyle name="Output 2 2 25 2 3 2_Volatility" xfId="25252" xr:uid="{DE0C8229-A38D-4989-BEF6-F26AD4BA7262}"/>
    <cellStyle name="Output 2 2 25 2 3 3" xfId="25253" xr:uid="{3BD8B15F-ED9A-4A90-879F-165E8BE35AEC}"/>
    <cellStyle name="Output 2 2 25 2 3_Volatility" xfId="25254" xr:uid="{83530C21-F263-4450-9B11-37EA7883E371}"/>
    <cellStyle name="Output 2 2 25 2 4" xfId="25255" xr:uid="{956904DC-0439-4CA7-B16E-73FD481B228B}"/>
    <cellStyle name="Output 2 2 25 2 4 2" xfId="25256" xr:uid="{91668A78-5A3B-40D6-AB55-4B453FF48353}"/>
    <cellStyle name="Output 2 2 25 2 4_Volatility" xfId="25257" xr:uid="{49ABD5F2-2ECE-4A4C-A6B7-63B21778B225}"/>
    <cellStyle name="Output 2 2 25 2 5" xfId="25258" xr:uid="{09B555D9-1B91-4F2A-AFF9-180F968948AD}"/>
    <cellStyle name="Output 2 2 25 2_Volatility" xfId="25259" xr:uid="{BAB24284-4034-4594-A7A5-2E960AA2AB41}"/>
    <cellStyle name="Output 2 2 25 3" xfId="25260" xr:uid="{B7ED436F-F2A1-45FD-8A9D-C27019D3B7C0}"/>
    <cellStyle name="Output 2 2 25 3 2" xfId="25261" xr:uid="{5BB9E38A-9E8F-4BF0-A183-527F8DCE511D}"/>
    <cellStyle name="Output 2 2 25 3 2 2" xfId="25262" xr:uid="{396D030A-0E38-4A95-9946-BDC7D065F4FB}"/>
    <cellStyle name="Output 2 2 25 3 2_Volatility" xfId="25263" xr:uid="{0A645201-538D-4CC7-B3BE-97B444E42808}"/>
    <cellStyle name="Output 2 2 25 3 3" xfId="25264" xr:uid="{A9B54C6D-DB77-4B54-BC8D-A9C3F48EF314}"/>
    <cellStyle name="Output 2 2 25 3_Volatility" xfId="25265" xr:uid="{2CA0CEF9-1DF9-445F-B510-EAE4221530AB}"/>
    <cellStyle name="Output 2 2 25 4" xfId="25266" xr:uid="{BF86C0D7-D9D5-4183-88BE-61F8607288B9}"/>
    <cellStyle name="Output 2 2 25 4 2" xfId="25267" xr:uid="{636D0D1D-68F8-4D20-A5B5-31C7E77E4879}"/>
    <cellStyle name="Output 2 2 25 4_Volatility" xfId="25268" xr:uid="{E98CB58C-3DC9-43BA-A152-B33B4F77353E}"/>
    <cellStyle name="Output 2 2 25 5" xfId="25269" xr:uid="{CBDDFADC-807A-4C79-8097-89011280C299}"/>
    <cellStyle name="Output 2 2 25_Volatility" xfId="25270" xr:uid="{855C25AA-A9CB-41D8-ADB0-176F2932B42C}"/>
    <cellStyle name="Output 2 2 26" xfId="25271" xr:uid="{E114132D-61EF-493A-87C0-A69E22FC6B50}"/>
    <cellStyle name="Output 2 2 26 2" xfId="25272" xr:uid="{E86A4265-8E3B-4268-BD0A-46D00F0AB722}"/>
    <cellStyle name="Output 2 2 26 2 2" xfId="25273" xr:uid="{7D7054DE-EC03-4A0C-B79D-378DA0047E09}"/>
    <cellStyle name="Output 2 2 26 2 2 2" xfId="25274" xr:uid="{86DDBB4C-7871-4831-B57B-4A49CE4CCED8}"/>
    <cellStyle name="Output 2 2 26 2 2 2 2" xfId="25275" xr:uid="{464BC50B-1FF5-482C-8560-71E4D11F18F2}"/>
    <cellStyle name="Output 2 2 26 2 2 2_Volatility" xfId="25276" xr:uid="{67FBA84D-6BE9-445D-AFB9-BDE8B4112594}"/>
    <cellStyle name="Output 2 2 26 2 2 3" xfId="25277" xr:uid="{4F1F6440-D877-419E-B214-D705D9DA20EF}"/>
    <cellStyle name="Output 2 2 26 2 2_Volatility" xfId="25278" xr:uid="{F5930A3C-4A6A-4EEF-AE47-846DE9171FC6}"/>
    <cellStyle name="Output 2 2 26 2 3" xfId="25279" xr:uid="{23149450-03F5-4A46-B366-BFAAA6EEDBE5}"/>
    <cellStyle name="Output 2 2 26 2 3 2" xfId="25280" xr:uid="{1D74A448-E99A-4F46-AC05-67E0E1F14A29}"/>
    <cellStyle name="Output 2 2 26 2 3 2 2" xfId="25281" xr:uid="{09173380-3A6A-4017-851C-82E0B1BDE488}"/>
    <cellStyle name="Output 2 2 26 2 3 2_Volatility" xfId="25282" xr:uid="{3281BE85-E683-436D-82D1-B1B80535F9E6}"/>
    <cellStyle name="Output 2 2 26 2 3 3" xfId="25283" xr:uid="{9AAF83E7-DA3B-4205-B56A-6463D59E9F73}"/>
    <cellStyle name="Output 2 2 26 2 3_Volatility" xfId="25284" xr:uid="{316EEE72-126D-4C12-958A-078244BD3828}"/>
    <cellStyle name="Output 2 2 26 2 4" xfId="25285" xr:uid="{CCB962AA-8D8B-4E2E-B6E1-BE763D22A4C9}"/>
    <cellStyle name="Output 2 2 26 2 4 2" xfId="25286" xr:uid="{FA21222D-F44D-4816-9809-3CB153F98276}"/>
    <cellStyle name="Output 2 2 26 2 4_Volatility" xfId="25287" xr:uid="{FCD21263-8F64-41B0-96F0-2C331B5727E8}"/>
    <cellStyle name="Output 2 2 26 2 5" xfId="25288" xr:uid="{3451CB3B-578B-465F-B5D8-1D5C5A5A3B2D}"/>
    <cellStyle name="Output 2 2 26 2_Volatility" xfId="25289" xr:uid="{BE947ED9-ACB3-4EFE-A6B6-52850ABC273E}"/>
    <cellStyle name="Output 2 2 26 3" xfId="25290" xr:uid="{2B9C531E-1228-422C-A7DD-7220F53A801F}"/>
    <cellStyle name="Output 2 2 26 3 2" xfId="25291" xr:uid="{EAFF816E-14CE-4652-BAA9-DEBC66BAA1F7}"/>
    <cellStyle name="Output 2 2 26 3 2 2" xfId="25292" xr:uid="{DE8DC656-B6B4-45AB-A913-EABADA1D9F49}"/>
    <cellStyle name="Output 2 2 26 3 2_Volatility" xfId="25293" xr:uid="{50739FB9-EBC6-4CAE-8B0E-58523AC1FE97}"/>
    <cellStyle name="Output 2 2 26 3 3" xfId="25294" xr:uid="{B59400C5-28F2-491B-AA8A-0F5FF065764E}"/>
    <cellStyle name="Output 2 2 26 3_Volatility" xfId="25295" xr:uid="{61555E76-97AA-4960-B998-91302C91252F}"/>
    <cellStyle name="Output 2 2 26 4" xfId="25296" xr:uid="{CEB08770-B4AD-42AE-A00D-9B43DC55F1E3}"/>
    <cellStyle name="Output 2 2 26 4 2" xfId="25297" xr:uid="{928672F9-47D7-413F-8925-353670A80357}"/>
    <cellStyle name="Output 2 2 26 4_Volatility" xfId="25298" xr:uid="{FC849A66-DBC9-44D0-90F9-74D708A376E7}"/>
    <cellStyle name="Output 2 2 26 5" xfId="25299" xr:uid="{2AD39878-A163-4EF5-BF64-883D9A729814}"/>
    <cellStyle name="Output 2 2 26_Volatility" xfId="25300" xr:uid="{81E7DFA9-7BF7-484A-817D-5F0397C829A4}"/>
    <cellStyle name="Output 2 2 27" xfId="25301" xr:uid="{C808A113-BAD5-4B81-A835-D02985A798D6}"/>
    <cellStyle name="Output 2 2 27 2" xfId="25302" xr:uid="{E7AE2193-7D01-4F1D-B401-A6F086A66F65}"/>
    <cellStyle name="Output 2 2 27 2 2" xfId="25303" xr:uid="{58283024-0AC1-4A90-88F2-22FC757C214E}"/>
    <cellStyle name="Output 2 2 27 2 2 2" xfId="25304" xr:uid="{5F64018F-3167-4385-8B39-B358AA2A0C52}"/>
    <cellStyle name="Output 2 2 27 2 2 2 2" xfId="25305" xr:uid="{A267D637-3D03-4534-ACCC-EA6B5700D4E0}"/>
    <cellStyle name="Output 2 2 27 2 2 2_Volatility" xfId="25306" xr:uid="{3BFA7A91-35C0-4BA0-B554-8E1FEF17899F}"/>
    <cellStyle name="Output 2 2 27 2 2 3" xfId="25307" xr:uid="{E47791A5-13AE-4370-84BB-0C5E0EEBD05B}"/>
    <cellStyle name="Output 2 2 27 2 2_Volatility" xfId="25308" xr:uid="{004F4C0E-A97C-4D9C-A035-A4A13A117973}"/>
    <cellStyle name="Output 2 2 27 2 3" xfId="25309" xr:uid="{11FA769B-5CF5-4008-B20B-68A84357C0E7}"/>
    <cellStyle name="Output 2 2 27 2 3 2" xfId="25310" xr:uid="{928432D7-53F6-42E8-82AB-4E9A060A4EB5}"/>
    <cellStyle name="Output 2 2 27 2 3 2 2" xfId="25311" xr:uid="{49670D21-189C-445E-8E1D-1EBCA9BCE3E8}"/>
    <cellStyle name="Output 2 2 27 2 3 2_Volatility" xfId="25312" xr:uid="{9D0A922C-AECA-4E65-A7D7-4F6E219EDAFF}"/>
    <cellStyle name="Output 2 2 27 2 3 3" xfId="25313" xr:uid="{E76D5B08-4B98-437D-96B2-5A829E225E5E}"/>
    <cellStyle name="Output 2 2 27 2 3_Volatility" xfId="25314" xr:uid="{CD23B458-BBF2-40EC-AEFE-CDE4A4D084B6}"/>
    <cellStyle name="Output 2 2 27 2 4" xfId="25315" xr:uid="{B292BD7B-7414-4A63-AC25-1C13A990D0D5}"/>
    <cellStyle name="Output 2 2 27 2 4 2" xfId="25316" xr:uid="{C6B195C7-6757-4B3F-955D-D6AB8878BEFF}"/>
    <cellStyle name="Output 2 2 27 2 4_Volatility" xfId="25317" xr:uid="{6D249225-4D1A-43AA-AF94-8BCD0132B205}"/>
    <cellStyle name="Output 2 2 27 2 5" xfId="25318" xr:uid="{B2CCFF89-AA91-4976-8446-2170A8A2626C}"/>
    <cellStyle name="Output 2 2 27 2_Volatility" xfId="25319" xr:uid="{8897A353-9A09-4AB0-8F08-E7B06E05A3D2}"/>
    <cellStyle name="Output 2 2 27 3" xfId="25320" xr:uid="{C2FA72AD-2EAF-4C05-ACAC-51896984081F}"/>
    <cellStyle name="Output 2 2 27 3 2" xfId="25321" xr:uid="{FCC979C9-76A7-4014-BF20-16C71CF06F98}"/>
    <cellStyle name="Output 2 2 27 3 2 2" xfId="25322" xr:uid="{5EE01090-4435-465F-B810-A2F9E2F5E6D1}"/>
    <cellStyle name="Output 2 2 27 3 2_Volatility" xfId="25323" xr:uid="{3BCEC008-C15F-41DB-95BE-9A83BFBA9B31}"/>
    <cellStyle name="Output 2 2 27 3 3" xfId="25324" xr:uid="{83E98B2E-6D9D-44CE-869A-F1AAB5E16240}"/>
    <cellStyle name="Output 2 2 27 3_Volatility" xfId="25325" xr:uid="{E270909A-BACE-414A-B93F-C1CCE4E63154}"/>
    <cellStyle name="Output 2 2 27 4" xfId="25326" xr:uid="{45507F0C-6201-49EC-ACA7-5B890804911B}"/>
    <cellStyle name="Output 2 2 27 4 2" xfId="25327" xr:uid="{24134019-CC44-4181-8CE3-5BA94DC0AD88}"/>
    <cellStyle name="Output 2 2 27 4_Volatility" xfId="25328" xr:uid="{C846808C-3984-4383-AB30-CF70777BC1F4}"/>
    <cellStyle name="Output 2 2 27 5" xfId="25329" xr:uid="{4C989E87-B9EB-4BED-8CB0-9DAC2F1E657D}"/>
    <cellStyle name="Output 2 2 27_Volatility" xfId="25330" xr:uid="{3BC97641-19A5-4FE4-B6CE-874BA7E52C44}"/>
    <cellStyle name="Output 2 2 28" xfId="25331" xr:uid="{18E3D1ED-7E89-4812-AE09-1BDE7512C047}"/>
    <cellStyle name="Output 2 2 28 2" xfId="25332" xr:uid="{8EF94CA2-354A-4D24-AEEC-A18D99AF9B71}"/>
    <cellStyle name="Output 2 2 28 2 2" xfId="25333" xr:uid="{71F91684-98D7-42D7-94F2-3E333151BD5A}"/>
    <cellStyle name="Output 2 2 28 2 2 2" xfId="25334" xr:uid="{809EA9AA-2A0B-4CC5-82B9-7FDD665A1AA3}"/>
    <cellStyle name="Output 2 2 28 2 2 2 2" xfId="25335" xr:uid="{F271F727-3F5F-4C4D-BB83-26D681B8F69C}"/>
    <cellStyle name="Output 2 2 28 2 2 2_Volatility" xfId="25336" xr:uid="{3343099D-1CC9-4601-AB73-E0AFF0BCC9F5}"/>
    <cellStyle name="Output 2 2 28 2 2 3" xfId="25337" xr:uid="{91ECC978-A66A-496C-8B07-009FC42D0AEF}"/>
    <cellStyle name="Output 2 2 28 2 2_Volatility" xfId="25338" xr:uid="{738C4090-B541-48D0-8247-38E42554C43F}"/>
    <cellStyle name="Output 2 2 28 2 3" xfId="25339" xr:uid="{938EEC58-DE1D-4B77-A159-E43A9D90FC08}"/>
    <cellStyle name="Output 2 2 28 2 3 2" xfId="25340" xr:uid="{EFFF7B6B-5543-441B-B788-BF92EF6C7EE2}"/>
    <cellStyle name="Output 2 2 28 2 3 2 2" xfId="25341" xr:uid="{8F80162D-2635-49C3-BDAD-313BFA0F2C20}"/>
    <cellStyle name="Output 2 2 28 2 3 2_Volatility" xfId="25342" xr:uid="{4626196A-76F1-4924-A1E4-63A2B3CC7964}"/>
    <cellStyle name="Output 2 2 28 2 3 3" xfId="25343" xr:uid="{C2FDC5E5-1407-4CCF-971E-A68410DE3C64}"/>
    <cellStyle name="Output 2 2 28 2 3_Volatility" xfId="25344" xr:uid="{9CE481E5-4653-4C9E-807A-6A76FC75C7E7}"/>
    <cellStyle name="Output 2 2 28 2 4" xfId="25345" xr:uid="{BB7EA076-A85F-41EF-9D8F-406D1373F860}"/>
    <cellStyle name="Output 2 2 28 2 4 2" xfId="25346" xr:uid="{C237C530-F84C-4C50-9973-26ED68BD4607}"/>
    <cellStyle name="Output 2 2 28 2 4_Volatility" xfId="25347" xr:uid="{77DE2D41-819A-4D8E-86A2-A1DEA6ED0354}"/>
    <cellStyle name="Output 2 2 28 2 5" xfId="25348" xr:uid="{0C950A4E-24B3-4F65-8207-B36E99405576}"/>
    <cellStyle name="Output 2 2 28 2_Volatility" xfId="25349" xr:uid="{532085FB-05CA-42D5-80BC-85FF1D8B359E}"/>
    <cellStyle name="Output 2 2 28 3" xfId="25350" xr:uid="{FB0D5D76-1E35-43AF-ABD5-A6BED7654644}"/>
    <cellStyle name="Output 2 2 28 3 2" xfId="25351" xr:uid="{D5F6F30C-CC62-4866-8780-2F06BD670B2A}"/>
    <cellStyle name="Output 2 2 28 3 2 2" xfId="25352" xr:uid="{7D6EC4D2-0B51-4672-B6E7-2E56469DC858}"/>
    <cellStyle name="Output 2 2 28 3 2_Volatility" xfId="25353" xr:uid="{00C9E4E2-9153-4644-A46F-EE9CF35A9A69}"/>
    <cellStyle name="Output 2 2 28 3 3" xfId="25354" xr:uid="{D079B8D1-382D-44A5-8518-6387E8E27292}"/>
    <cellStyle name="Output 2 2 28 3_Volatility" xfId="25355" xr:uid="{3C56B0ED-AA3A-4842-817E-CB335D912837}"/>
    <cellStyle name="Output 2 2 28 4" xfId="25356" xr:uid="{AB340547-5E4F-4E2B-AA14-A1108C21C1FB}"/>
    <cellStyle name="Output 2 2 28 4 2" xfId="25357" xr:uid="{6C763053-536C-4B35-891C-A09A754D46F6}"/>
    <cellStyle name="Output 2 2 28 4_Volatility" xfId="25358" xr:uid="{4711762B-8956-4A8F-8C01-4D0C689893FF}"/>
    <cellStyle name="Output 2 2 28 5" xfId="25359" xr:uid="{1F7C8855-4EB9-4227-B9AD-155615D75CB0}"/>
    <cellStyle name="Output 2 2 28_Volatility" xfId="25360" xr:uid="{1999FC54-014A-4DB6-8407-5123F4092915}"/>
    <cellStyle name="Output 2 2 29" xfId="25361" xr:uid="{CFA35AC1-22A3-4102-8D68-F5683D66BA13}"/>
    <cellStyle name="Output 2 2 29 2" xfId="25362" xr:uid="{80A2E227-65B3-4593-B2FD-7F2403F37CAE}"/>
    <cellStyle name="Output 2 2 29 2 2" xfId="25363" xr:uid="{81BCB0A1-385D-476E-9E05-3BD30D9C1FF4}"/>
    <cellStyle name="Output 2 2 29 2 2 2" xfId="25364" xr:uid="{03F0F9B1-6175-49BA-9CA6-A66B734460C3}"/>
    <cellStyle name="Output 2 2 29 2 2 2 2" xfId="25365" xr:uid="{2989E184-4EE2-42F5-8769-FAD1A72F68F2}"/>
    <cellStyle name="Output 2 2 29 2 2 2_Volatility" xfId="25366" xr:uid="{492AAC7C-34BF-456C-9E1D-93482CB8A4A1}"/>
    <cellStyle name="Output 2 2 29 2 2 3" xfId="25367" xr:uid="{17682045-B5C1-4729-A594-ED3E5D3CB04C}"/>
    <cellStyle name="Output 2 2 29 2 2_Volatility" xfId="25368" xr:uid="{9088DD5B-5252-4559-BE66-23B8C3E18B07}"/>
    <cellStyle name="Output 2 2 29 2 3" xfId="25369" xr:uid="{B3724ADC-010D-4683-AF5E-F16C24FD709E}"/>
    <cellStyle name="Output 2 2 29 2 3 2" xfId="25370" xr:uid="{2D09C70B-218B-4F85-9C74-1385F68C454B}"/>
    <cellStyle name="Output 2 2 29 2 3 2 2" xfId="25371" xr:uid="{231B92D4-CA51-4E3E-847F-6CDA232A939C}"/>
    <cellStyle name="Output 2 2 29 2 3 2_Volatility" xfId="25372" xr:uid="{D1F14AFE-16C3-4581-96D3-648B5E0A3429}"/>
    <cellStyle name="Output 2 2 29 2 3 3" xfId="25373" xr:uid="{D17679B4-59E4-41EE-836F-37B838220353}"/>
    <cellStyle name="Output 2 2 29 2 3_Volatility" xfId="25374" xr:uid="{886C654A-0563-434B-835E-8A52B0E7979C}"/>
    <cellStyle name="Output 2 2 29 2 4" xfId="25375" xr:uid="{3FDFC0D0-75BA-4E12-A45F-0414C27B7C5D}"/>
    <cellStyle name="Output 2 2 29 2 4 2" xfId="25376" xr:uid="{8365E9D8-DAAD-4BAD-8A25-B3E75D1FA365}"/>
    <cellStyle name="Output 2 2 29 2 4_Volatility" xfId="25377" xr:uid="{30C28D14-7EB3-4A9B-8085-B0E60F14E2C5}"/>
    <cellStyle name="Output 2 2 29 2 5" xfId="25378" xr:uid="{EED5BAA1-9FAD-4977-9F37-F188DFFC8AF7}"/>
    <cellStyle name="Output 2 2 29 2_Volatility" xfId="25379" xr:uid="{A8239789-0514-47A0-BAB0-D743F193D11D}"/>
    <cellStyle name="Output 2 2 29 3" xfId="25380" xr:uid="{1F84E3FB-2E1B-40BC-A6E7-D55CF799578E}"/>
    <cellStyle name="Output 2 2 29 3 2" xfId="25381" xr:uid="{9E0A438D-EECD-41EE-A291-181A7F52F8D1}"/>
    <cellStyle name="Output 2 2 29 3 2 2" xfId="25382" xr:uid="{82F076DC-59BC-411D-9796-FCA55977A371}"/>
    <cellStyle name="Output 2 2 29 3 2_Volatility" xfId="25383" xr:uid="{39ADF292-5BB9-483B-8F3B-2C41C473522C}"/>
    <cellStyle name="Output 2 2 29 3 3" xfId="25384" xr:uid="{EFA4C68C-2F44-4258-A827-4307AE86603E}"/>
    <cellStyle name="Output 2 2 29 3_Volatility" xfId="25385" xr:uid="{54DDF794-B527-4148-A933-E3F263BAA72D}"/>
    <cellStyle name="Output 2 2 29 4" xfId="25386" xr:uid="{3DE36573-17DD-4E98-AF41-C3A049858A9F}"/>
    <cellStyle name="Output 2 2 29 4 2" xfId="25387" xr:uid="{21965D24-84E0-4120-AEEB-A7596A2FCE45}"/>
    <cellStyle name="Output 2 2 29 4_Volatility" xfId="25388" xr:uid="{2E5D0CA0-2534-49D0-AB29-B359A5A3E013}"/>
    <cellStyle name="Output 2 2 29 5" xfId="25389" xr:uid="{83A0D671-5FBA-4670-A58C-CAD7EAF2E72F}"/>
    <cellStyle name="Output 2 2 29_Volatility" xfId="25390" xr:uid="{8641722C-9CC6-4176-9349-45AC5E70043F}"/>
    <cellStyle name="Output 2 2 3" xfId="25391" xr:uid="{3E2C9D57-5CEC-42C9-904E-50C29AC9BB93}"/>
    <cellStyle name="Output 2 2 3 2" xfId="25392" xr:uid="{A60BD1A9-3D0E-4271-A12C-0FA8CE236A4A}"/>
    <cellStyle name="Output 2 2 3 2 2" xfId="25393" xr:uid="{F47B2D3C-5352-4542-9F37-A4A4D88BAB38}"/>
    <cellStyle name="Output 2 2 3 2 2 2" xfId="25394" xr:uid="{0376A84C-3DCE-46DB-81E1-61C26805AC89}"/>
    <cellStyle name="Output 2 2 3 2 2 2 2" xfId="25395" xr:uid="{47038F6A-CAE5-461E-9FDD-6A30E68B2AFD}"/>
    <cellStyle name="Output 2 2 3 2 2 2_Volatility" xfId="25396" xr:uid="{3FA132C1-4D18-4F81-9AE4-A5D48C61B351}"/>
    <cellStyle name="Output 2 2 3 2 2 3" xfId="25397" xr:uid="{79E1ACCB-97C4-4EFE-A627-2A22172A6119}"/>
    <cellStyle name="Output 2 2 3 2 2_Volatility" xfId="25398" xr:uid="{67373073-98DE-4203-8DC7-A80E957206FD}"/>
    <cellStyle name="Output 2 2 3 2 3" xfId="25399" xr:uid="{6C904A00-6483-4C03-A331-2465D3FDBB0B}"/>
    <cellStyle name="Output 2 2 3 2 3 2" xfId="25400" xr:uid="{E3BD07B9-E475-484F-BAE5-61AAB8B85AC3}"/>
    <cellStyle name="Output 2 2 3 2 3 2 2" xfId="25401" xr:uid="{D3514292-9EC0-4C34-ACFA-0B6509926F97}"/>
    <cellStyle name="Output 2 2 3 2 3 2_Volatility" xfId="25402" xr:uid="{448C5B62-320E-4C6F-9651-E49934B80017}"/>
    <cellStyle name="Output 2 2 3 2 3 3" xfId="25403" xr:uid="{FFBF21E2-F3C8-43B4-BA35-93414013FD93}"/>
    <cellStyle name="Output 2 2 3 2 3_Volatility" xfId="25404" xr:uid="{24271275-43F8-4357-B862-C5AD351B4AA2}"/>
    <cellStyle name="Output 2 2 3 2 4" xfId="25405" xr:uid="{C6314468-2B84-436D-B4A1-3BE79F6F2929}"/>
    <cellStyle name="Output 2 2 3 2 4 2" xfId="25406" xr:uid="{F3FE3DFA-9E79-4187-B531-AD1CE53AE5CB}"/>
    <cellStyle name="Output 2 2 3 2 4_Volatility" xfId="25407" xr:uid="{CD93BF40-BC75-4D02-8D05-09173874BF06}"/>
    <cellStyle name="Output 2 2 3 2 5" xfId="25408" xr:uid="{926ADFBC-A08E-45E0-ABFE-7F6EE197FA60}"/>
    <cellStyle name="Output 2 2 3 2_Volatility" xfId="25409" xr:uid="{EE36860D-6587-4C7E-BBA0-0AFCC1F69377}"/>
    <cellStyle name="Output 2 2 3 3" xfId="25410" xr:uid="{3FA106BE-FFDE-4BB2-B033-7D2DDD79C5ED}"/>
    <cellStyle name="Output 2 2 3 3 2" xfId="25411" xr:uid="{20606B2C-473B-4688-8E6B-FD9BC333C353}"/>
    <cellStyle name="Output 2 2 3 3 2 2" xfId="25412" xr:uid="{28F53CF4-DAF8-468B-9273-8FA96BAB8EA1}"/>
    <cellStyle name="Output 2 2 3 3 2_Volatility" xfId="25413" xr:uid="{5F359D7D-405F-4848-A1CE-93EDF9570BFC}"/>
    <cellStyle name="Output 2 2 3 3 3" xfId="25414" xr:uid="{FCC6A089-9E39-488D-A9A7-B840D157BAC2}"/>
    <cellStyle name="Output 2 2 3 3_Volatility" xfId="25415" xr:uid="{EA107C57-FA82-41CD-867F-5A3F5BDD7318}"/>
    <cellStyle name="Output 2 2 3 4" xfId="25416" xr:uid="{FBDD115E-22F5-4059-B9C3-E84E0399B4C6}"/>
    <cellStyle name="Output 2 2 3 4 2" xfId="25417" xr:uid="{D874F5DD-B0DD-4E0E-A106-9BADD083B7EC}"/>
    <cellStyle name="Output 2 2 3 4_Volatility" xfId="25418" xr:uid="{7E5F3694-5871-4B05-9A35-319E8835F100}"/>
    <cellStyle name="Output 2 2 3 5" xfId="25419" xr:uid="{B5790765-93DC-4819-813C-F873AB5D4635}"/>
    <cellStyle name="Output 2 2 3_Volatility" xfId="25420" xr:uid="{DE6B9C5A-3DCE-4D4F-A1D8-431364B3C05D}"/>
    <cellStyle name="Output 2 2 30" xfId="25421" xr:uid="{D0484E5A-7FB1-4589-9E07-1E0D1F91A700}"/>
    <cellStyle name="Output 2 2 30 2" xfId="25422" xr:uid="{8FF05D11-AA4A-4504-B35C-9C5F50FEB1F1}"/>
    <cellStyle name="Output 2 2 30 2 2" xfId="25423" xr:uid="{475CAEAA-8010-4719-B4DC-F90AB7E360DD}"/>
    <cellStyle name="Output 2 2 30 2 2 2" xfId="25424" xr:uid="{672ECAE9-F798-468F-9F63-91AC314B24B3}"/>
    <cellStyle name="Output 2 2 30 2 2 2 2" xfId="25425" xr:uid="{A3208B70-EA8E-4F77-A23B-BF5593BB6745}"/>
    <cellStyle name="Output 2 2 30 2 2 2_Volatility" xfId="25426" xr:uid="{18653435-705C-4016-84D3-A14EC8AB76EA}"/>
    <cellStyle name="Output 2 2 30 2 2 3" xfId="25427" xr:uid="{E3175553-D5A3-4194-8A57-426F2713C362}"/>
    <cellStyle name="Output 2 2 30 2 2_Volatility" xfId="25428" xr:uid="{C1E98F30-6459-471B-B593-FE5F0A9881AF}"/>
    <cellStyle name="Output 2 2 30 2 3" xfId="25429" xr:uid="{09395B8A-106E-4F3F-B470-FAF77469A883}"/>
    <cellStyle name="Output 2 2 30 2 3 2" xfId="25430" xr:uid="{7086A425-3C61-4793-B5A7-939860E7A607}"/>
    <cellStyle name="Output 2 2 30 2 3 2 2" xfId="25431" xr:uid="{4B5FFEB3-49AD-4444-BFC9-2FEB1C8C163B}"/>
    <cellStyle name="Output 2 2 30 2 3 2_Volatility" xfId="25432" xr:uid="{E5E5DC8C-480D-4D32-86F3-E448B663BBD2}"/>
    <cellStyle name="Output 2 2 30 2 3 3" xfId="25433" xr:uid="{C4587B3C-EAF7-4227-A8E2-30281482F8A6}"/>
    <cellStyle name="Output 2 2 30 2 3_Volatility" xfId="25434" xr:uid="{7D4D94A5-ABF2-47C6-A36B-284A0CE0D1AA}"/>
    <cellStyle name="Output 2 2 30 2 4" xfId="25435" xr:uid="{397CD325-4510-47B9-A6B5-E77B6DB5E755}"/>
    <cellStyle name="Output 2 2 30 2 4 2" xfId="25436" xr:uid="{2421EE48-32A1-4C03-8469-C5AFF0B2FCE2}"/>
    <cellStyle name="Output 2 2 30 2 4_Volatility" xfId="25437" xr:uid="{6353F8F5-B5CB-42D4-A42E-01B097B27094}"/>
    <cellStyle name="Output 2 2 30 2 5" xfId="25438" xr:uid="{A0A17994-4813-4174-AF02-1757C4E0E597}"/>
    <cellStyle name="Output 2 2 30 2_Volatility" xfId="25439" xr:uid="{29E82525-197D-4EF9-8FE2-5BFBA5B7E34D}"/>
    <cellStyle name="Output 2 2 30 3" xfId="25440" xr:uid="{EC4A55C1-0276-490D-AFAF-A3E55CDFB360}"/>
    <cellStyle name="Output 2 2 30 3 2" xfId="25441" xr:uid="{520D2F13-AEB7-4C93-BE83-E2FEB2E3527F}"/>
    <cellStyle name="Output 2 2 30 3 2 2" xfId="25442" xr:uid="{2992397C-4C31-44AA-916D-2E113B7A2BEA}"/>
    <cellStyle name="Output 2 2 30 3 2_Volatility" xfId="25443" xr:uid="{D78D5ECE-D1DE-41F0-8CD3-BE9419B94F33}"/>
    <cellStyle name="Output 2 2 30 3 3" xfId="25444" xr:uid="{E2C1131D-11BB-4E8D-AC86-7A51DAE037AA}"/>
    <cellStyle name="Output 2 2 30 3_Volatility" xfId="25445" xr:uid="{D09D7FB6-E112-42F6-9909-0B9E9C5EC601}"/>
    <cellStyle name="Output 2 2 30 4" xfId="25446" xr:uid="{04ADD145-3941-4D63-A303-116AD83A1D90}"/>
    <cellStyle name="Output 2 2 30 4 2" xfId="25447" xr:uid="{567690C4-EA64-403F-B49D-43A5CDF85C4B}"/>
    <cellStyle name="Output 2 2 30 4_Volatility" xfId="25448" xr:uid="{38737DFF-D408-46B3-8A79-6D845EBC08C3}"/>
    <cellStyle name="Output 2 2 30 5" xfId="25449" xr:uid="{08F35FA5-0F33-47FF-89BE-3D85A2523F62}"/>
    <cellStyle name="Output 2 2 30_Volatility" xfId="25450" xr:uid="{78021C96-7187-4ED5-BDC2-CC99AB71CFF8}"/>
    <cellStyle name="Output 2 2 31" xfId="25451" xr:uid="{B2F62EFA-B5C4-46F7-B5A4-D67A0803640A}"/>
    <cellStyle name="Output 2 2 31 2" xfId="25452" xr:uid="{37162A59-CF81-4E5B-AA7B-8E00547C349E}"/>
    <cellStyle name="Output 2 2 31 2 2" xfId="25453" xr:uid="{A2655112-D2E7-4499-B476-6F69CDB037EC}"/>
    <cellStyle name="Output 2 2 31 2 2 2" xfId="25454" xr:uid="{366DB6FC-DA0E-43E5-B08A-D4828A047E58}"/>
    <cellStyle name="Output 2 2 31 2 2 2 2" xfId="25455" xr:uid="{F007E2B0-AFB0-44DA-82D9-5FAE37C63C13}"/>
    <cellStyle name="Output 2 2 31 2 2 2_Volatility" xfId="25456" xr:uid="{2229EFC7-786B-43F7-81EB-BBF4E185712D}"/>
    <cellStyle name="Output 2 2 31 2 2 3" xfId="25457" xr:uid="{96B382F3-6D3A-462B-B27E-EB33C07120D6}"/>
    <cellStyle name="Output 2 2 31 2 2_Volatility" xfId="25458" xr:uid="{70E003C6-3687-4305-B742-6F36563A21B5}"/>
    <cellStyle name="Output 2 2 31 2 3" xfId="25459" xr:uid="{5C9B2D06-D722-4CEF-845E-F7BD3CC0508C}"/>
    <cellStyle name="Output 2 2 31 2 3 2" xfId="25460" xr:uid="{57141936-B84D-40C5-A846-028388CDD5C8}"/>
    <cellStyle name="Output 2 2 31 2 3 2 2" xfId="25461" xr:uid="{96D33585-BFCB-4322-8FAD-1E8660633E16}"/>
    <cellStyle name="Output 2 2 31 2 3 2_Volatility" xfId="25462" xr:uid="{849F9B7F-A7C9-4A83-9D50-DFD65A66032F}"/>
    <cellStyle name="Output 2 2 31 2 3 3" xfId="25463" xr:uid="{CDB7092A-7F4A-46F2-BB76-2214551B0434}"/>
    <cellStyle name="Output 2 2 31 2 3_Volatility" xfId="25464" xr:uid="{5F876247-0D15-4898-8CA7-5DC63ABF8032}"/>
    <cellStyle name="Output 2 2 31 2 4" xfId="25465" xr:uid="{34831869-3DEA-40BE-8F0D-A6B5F60A9EBE}"/>
    <cellStyle name="Output 2 2 31 2 4 2" xfId="25466" xr:uid="{61896329-5AF1-48AD-AE5D-FB23D03646AC}"/>
    <cellStyle name="Output 2 2 31 2 4_Volatility" xfId="25467" xr:uid="{82F002A5-BC0D-4B12-942A-9EE7852F7FAB}"/>
    <cellStyle name="Output 2 2 31 2 5" xfId="25468" xr:uid="{D892FCC4-739C-48E5-A633-5AF21BD31889}"/>
    <cellStyle name="Output 2 2 31 2_Volatility" xfId="25469" xr:uid="{B899875D-EB7C-4647-8FA3-3D5EF4D4DAD2}"/>
    <cellStyle name="Output 2 2 31 3" xfId="25470" xr:uid="{CEFB66F1-04FD-425A-8BE6-09F3DA631B2F}"/>
    <cellStyle name="Output 2 2 31 3 2" xfId="25471" xr:uid="{F427E79A-78F4-4D3B-9BB2-EDFFA16A7E3E}"/>
    <cellStyle name="Output 2 2 31 3 2 2" xfId="25472" xr:uid="{AAF0CFF4-A1AE-4F74-9A67-224EE38457B2}"/>
    <cellStyle name="Output 2 2 31 3 2_Volatility" xfId="25473" xr:uid="{E79D561F-B774-4F4C-A977-5D81AF19F2E8}"/>
    <cellStyle name="Output 2 2 31 3 3" xfId="25474" xr:uid="{81E43A90-6C71-4D18-AC1C-1D9ED8D47B87}"/>
    <cellStyle name="Output 2 2 31 3_Volatility" xfId="25475" xr:uid="{A5C305B9-CBE7-4932-8F50-933F083D1FA1}"/>
    <cellStyle name="Output 2 2 31 4" xfId="25476" xr:uid="{B0C78D9A-FB21-4174-98FA-4DAC52E8D2B3}"/>
    <cellStyle name="Output 2 2 31 4 2" xfId="25477" xr:uid="{B5FEC49E-7C8E-4223-A1C1-29D56BF9CA81}"/>
    <cellStyle name="Output 2 2 31 4_Volatility" xfId="25478" xr:uid="{5875D891-312C-498C-8798-0C5D2E6F1AAA}"/>
    <cellStyle name="Output 2 2 31 5" xfId="25479" xr:uid="{466F6894-D118-4503-966B-762F6C94C0F0}"/>
    <cellStyle name="Output 2 2 31_Volatility" xfId="25480" xr:uid="{1577E55A-9A52-4AA9-9F02-9236D02359B6}"/>
    <cellStyle name="Output 2 2 32" xfId="25481" xr:uid="{03859E75-AF99-45EA-93CC-FFECE09167F4}"/>
    <cellStyle name="Output 2 2 32 2" xfId="25482" xr:uid="{4E9E012A-27B8-46BE-B459-8DC393D30A3C}"/>
    <cellStyle name="Output 2 2 32 2 2" xfId="25483" xr:uid="{53669FFB-51FA-4926-9655-29111F2B725D}"/>
    <cellStyle name="Output 2 2 32 2 2 2" xfId="25484" xr:uid="{31D14568-80C6-4893-9946-DE3CFC611124}"/>
    <cellStyle name="Output 2 2 32 2 2 2 2" xfId="25485" xr:uid="{19A1B04F-F1B2-416F-815C-F701F099AA17}"/>
    <cellStyle name="Output 2 2 32 2 2 2_Volatility" xfId="25486" xr:uid="{43F9D500-3E66-4EB8-B596-72EF598DAFFA}"/>
    <cellStyle name="Output 2 2 32 2 2 3" xfId="25487" xr:uid="{B794770B-EE5F-4850-A059-27B29CD3C939}"/>
    <cellStyle name="Output 2 2 32 2 2_Volatility" xfId="25488" xr:uid="{4D16637D-F9D0-4E8C-B146-62BAEF03765A}"/>
    <cellStyle name="Output 2 2 32 2 3" xfId="25489" xr:uid="{B4C085F5-34F4-497D-910D-5EB4DD678D2A}"/>
    <cellStyle name="Output 2 2 32 2 3 2" xfId="25490" xr:uid="{1703F214-651E-4071-B1F3-E1FC59A40E7D}"/>
    <cellStyle name="Output 2 2 32 2 3 2 2" xfId="25491" xr:uid="{A9235884-2084-4ECC-A6D5-423DD137310F}"/>
    <cellStyle name="Output 2 2 32 2 3 2_Volatility" xfId="25492" xr:uid="{975ED058-BFE0-4FD7-82E9-EC1FC38648A5}"/>
    <cellStyle name="Output 2 2 32 2 3 3" xfId="25493" xr:uid="{33E3BC83-CFED-4B5D-A691-6706F231CFFA}"/>
    <cellStyle name="Output 2 2 32 2 3_Volatility" xfId="25494" xr:uid="{E0C906B5-1F42-4B34-B55F-D312549C68B9}"/>
    <cellStyle name="Output 2 2 32 2 4" xfId="25495" xr:uid="{7A092ED5-D662-4B5F-80E6-06598D37142F}"/>
    <cellStyle name="Output 2 2 32 2 4 2" xfId="25496" xr:uid="{37726A14-1A01-4881-85C3-AC9D8EF45A46}"/>
    <cellStyle name="Output 2 2 32 2 4_Volatility" xfId="25497" xr:uid="{C3F92A03-EFE0-4404-8F59-2928C371ECAF}"/>
    <cellStyle name="Output 2 2 32 2 5" xfId="25498" xr:uid="{866F4E0D-D868-4039-9288-841B8F854309}"/>
    <cellStyle name="Output 2 2 32 2_Volatility" xfId="25499" xr:uid="{127014E0-CE2A-43C9-B735-C5EDB15D0650}"/>
    <cellStyle name="Output 2 2 32 3" xfId="25500" xr:uid="{69C68A5B-A2C2-4633-AE82-4D4256C3AED2}"/>
    <cellStyle name="Output 2 2 32 3 2" xfId="25501" xr:uid="{703B00BB-0693-4D0A-985E-F125A73777AB}"/>
    <cellStyle name="Output 2 2 32 3 2 2" xfId="25502" xr:uid="{6C9C0743-CCE8-4DF0-960D-8AEE19140C63}"/>
    <cellStyle name="Output 2 2 32 3 2_Volatility" xfId="25503" xr:uid="{476439C0-899A-4435-82F3-2F3BC2A4C316}"/>
    <cellStyle name="Output 2 2 32 3 3" xfId="25504" xr:uid="{8FEA1ADA-8511-426F-A01B-7FEC6AB0FE9A}"/>
    <cellStyle name="Output 2 2 32 3_Volatility" xfId="25505" xr:uid="{6D4157E8-BE0C-4DF2-946E-358CE4B6E59C}"/>
    <cellStyle name="Output 2 2 32 4" xfId="25506" xr:uid="{3376E185-09A6-4AD6-AC1E-57B5ACDC75E6}"/>
    <cellStyle name="Output 2 2 32 4 2" xfId="25507" xr:uid="{75BFEBA6-2FEE-463C-A96B-3775FED2E7A8}"/>
    <cellStyle name="Output 2 2 32 4_Volatility" xfId="25508" xr:uid="{4AAAFD3C-B944-4597-8343-06D898EF8253}"/>
    <cellStyle name="Output 2 2 32 5" xfId="25509" xr:uid="{CDB1F482-8D0D-4353-A10B-C2E1981611DD}"/>
    <cellStyle name="Output 2 2 32_Volatility" xfId="25510" xr:uid="{0588C60B-2232-4EA8-BB13-DA9C0D7B9CF7}"/>
    <cellStyle name="Output 2 2 33" xfId="25511" xr:uid="{2F75B606-388B-49CB-85F9-31005481282E}"/>
    <cellStyle name="Output 2 2 33 2" xfId="25512" xr:uid="{4053B100-27F4-43BE-8DEE-9FFF44BB3889}"/>
    <cellStyle name="Output 2 2 33 2 2" xfId="25513" xr:uid="{B0FC5C38-73E7-4D6A-B77C-A69A2D8B0BD0}"/>
    <cellStyle name="Output 2 2 33 2 2 2" xfId="25514" xr:uid="{919157ED-AC87-4246-A5CD-DF1D1AB2968E}"/>
    <cellStyle name="Output 2 2 33 2 2 2 2" xfId="25515" xr:uid="{F853E521-D973-4D00-8FA7-9AE5771B6B2D}"/>
    <cellStyle name="Output 2 2 33 2 2 2_Volatility" xfId="25516" xr:uid="{859BF899-EEC8-4831-B4A0-A20E19A6FFDB}"/>
    <cellStyle name="Output 2 2 33 2 2 3" xfId="25517" xr:uid="{374715F9-6481-4DAC-81AD-5E863D0937ED}"/>
    <cellStyle name="Output 2 2 33 2 2_Volatility" xfId="25518" xr:uid="{5FE2BA65-E425-44B4-A6D5-3D549225CB82}"/>
    <cellStyle name="Output 2 2 33 2 3" xfId="25519" xr:uid="{028A4155-F1FC-4420-8F76-CB9CD7DE7411}"/>
    <cellStyle name="Output 2 2 33 2 3 2" xfId="25520" xr:uid="{F5E1A647-BB48-48D1-89A7-C166A4506C24}"/>
    <cellStyle name="Output 2 2 33 2 3 2 2" xfId="25521" xr:uid="{29E7C749-C698-420F-B518-8616C90CD5E9}"/>
    <cellStyle name="Output 2 2 33 2 3 2_Volatility" xfId="25522" xr:uid="{71A0A32C-442D-4D06-AC19-9B1B1086E1BC}"/>
    <cellStyle name="Output 2 2 33 2 3 3" xfId="25523" xr:uid="{BCA82546-96AF-4217-AF84-78264BB2306B}"/>
    <cellStyle name="Output 2 2 33 2 3_Volatility" xfId="25524" xr:uid="{559D5D52-1B51-423C-A4D7-1F721B4E859E}"/>
    <cellStyle name="Output 2 2 33 2 4" xfId="25525" xr:uid="{B29E0229-6DA6-4F37-A9F0-0D58BA282EFD}"/>
    <cellStyle name="Output 2 2 33 2 4 2" xfId="25526" xr:uid="{5E9A81E4-1365-4E6F-948E-457ECB4991DF}"/>
    <cellStyle name="Output 2 2 33 2 4_Volatility" xfId="25527" xr:uid="{CD50029D-EE90-4682-8FE5-41AFF3BEF9C6}"/>
    <cellStyle name="Output 2 2 33 2 5" xfId="25528" xr:uid="{C02DF639-CF19-4E15-B75B-5C99D432D0FE}"/>
    <cellStyle name="Output 2 2 33 2_Volatility" xfId="25529" xr:uid="{E5344F54-8BFD-402F-A488-70E78AA0407E}"/>
    <cellStyle name="Output 2 2 33 3" xfId="25530" xr:uid="{45F69CE1-F29B-450F-89A3-A31C53581E1F}"/>
    <cellStyle name="Output 2 2 33 3 2" xfId="25531" xr:uid="{135F468E-0987-4AE9-B49D-04E78B83A10B}"/>
    <cellStyle name="Output 2 2 33 3 2 2" xfId="25532" xr:uid="{2B00D0C7-DA09-4FA4-ABE9-D19E755AE3E0}"/>
    <cellStyle name="Output 2 2 33 3 2_Volatility" xfId="25533" xr:uid="{541B3CA7-2B0B-43AC-B215-6189748035ED}"/>
    <cellStyle name="Output 2 2 33 3 3" xfId="25534" xr:uid="{699E1136-DFFC-4F32-9FDD-41A0E3C70C76}"/>
    <cellStyle name="Output 2 2 33 3_Volatility" xfId="25535" xr:uid="{2A3A3FCE-AD3E-4365-89AB-AE626FBB3D81}"/>
    <cellStyle name="Output 2 2 33 4" xfId="25536" xr:uid="{3E42A499-F744-41CE-9CD4-D3612594C980}"/>
    <cellStyle name="Output 2 2 33 4 2" xfId="25537" xr:uid="{5CD139A5-5F5B-445E-94A9-868D001DA706}"/>
    <cellStyle name="Output 2 2 33 4_Volatility" xfId="25538" xr:uid="{48FA4699-7D7A-49DA-B363-FDA21B36322A}"/>
    <cellStyle name="Output 2 2 33 5" xfId="25539" xr:uid="{8A912CAF-EFD5-4141-BFBE-B5204131BD4B}"/>
    <cellStyle name="Output 2 2 33_Volatility" xfId="25540" xr:uid="{0D5F1D34-83F5-41EE-9DAB-D2DA5E086E37}"/>
    <cellStyle name="Output 2 2 34" xfId="25541" xr:uid="{5D1A859B-EBFB-442F-B4FE-01C164C14204}"/>
    <cellStyle name="Output 2 2 34 2" xfId="25542" xr:uid="{69AAC1AB-EE6B-4E11-8C01-C018E662891E}"/>
    <cellStyle name="Output 2 2 34 2 2" xfId="25543" xr:uid="{8570D634-BEAB-499E-911F-E6D0FE62665F}"/>
    <cellStyle name="Output 2 2 34 2 2 2" xfId="25544" xr:uid="{E767AF16-142B-4CA6-B05F-02E4305E39B0}"/>
    <cellStyle name="Output 2 2 34 2 2 2 2" xfId="25545" xr:uid="{5128CD10-B361-464D-8B20-61CAA213A796}"/>
    <cellStyle name="Output 2 2 34 2 2 2_Volatility" xfId="25546" xr:uid="{AFC6CECA-4276-4AA2-94C7-1DADFCAEA1B0}"/>
    <cellStyle name="Output 2 2 34 2 2 3" xfId="25547" xr:uid="{B75DFED3-F9EE-42B0-BB63-D3151342D2B5}"/>
    <cellStyle name="Output 2 2 34 2 2_Volatility" xfId="25548" xr:uid="{0F5EA7E9-A002-4CA9-BA6A-01B5FD982142}"/>
    <cellStyle name="Output 2 2 34 2 3" xfId="25549" xr:uid="{0AD4B8F6-A828-4B3D-9CA5-F45DB7E0D6C7}"/>
    <cellStyle name="Output 2 2 34 2 3 2" xfId="25550" xr:uid="{A6596B1A-1452-4791-A557-A81F680878D7}"/>
    <cellStyle name="Output 2 2 34 2 3 2 2" xfId="25551" xr:uid="{61F78BB8-08B3-4721-81E9-BC93768637B6}"/>
    <cellStyle name="Output 2 2 34 2 3 2_Volatility" xfId="25552" xr:uid="{CF52DA00-15B9-4044-815B-3EBC1A12C74A}"/>
    <cellStyle name="Output 2 2 34 2 3 3" xfId="25553" xr:uid="{3296E91F-28E2-4B8C-8576-66B9A6433E9F}"/>
    <cellStyle name="Output 2 2 34 2 3_Volatility" xfId="25554" xr:uid="{B6C3CDF1-6A18-415A-92F4-5408D609E0B0}"/>
    <cellStyle name="Output 2 2 34 2 4" xfId="25555" xr:uid="{1F3B6E6E-227B-4FD5-9149-CA4F251B34AB}"/>
    <cellStyle name="Output 2 2 34 2 4 2" xfId="25556" xr:uid="{7C742FA7-1C18-4882-B4D4-67FC67A9A43A}"/>
    <cellStyle name="Output 2 2 34 2 4_Volatility" xfId="25557" xr:uid="{E8EB7C55-76DD-41D2-9832-50E290396D94}"/>
    <cellStyle name="Output 2 2 34 2 5" xfId="25558" xr:uid="{0D145E5B-2D0C-4516-B895-9740351D861A}"/>
    <cellStyle name="Output 2 2 34 2_Volatility" xfId="25559" xr:uid="{AC72C85C-04A5-4CF4-A471-411180523ADE}"/>
    <cellStyle name="Output 2 2 34 3" xfId="25560" xr:uid="{4295FA9A-6867-402F-83F6-13C038112241}"/>
    <cellStyle name="Output 2 2 34 3 2" xfId="25561" xr:uid="{69ACDAA4-243E-4A56-9387-978D68EA83A1}"/>
    <cellStyle name="Output 2 2 34 3 2 2" xfId="25562" xr:uid="{FAB00B24-940C-4EA4-BA12-CDC4273FEF21}"/>
    <cellStyle name="Output 2 2 34 3 2_Volatility" xfId="25563" xr:uid="{C22DF736-225F-4116-B97E-69ACE5D01321}"/>
    <cellStyle name="Output 2 2 34 3 3" xfId="25564" xr:uid="{E4B642C6-5678-48D9-89EB-97A77645DAE4}"/>
    <cellStyle name="Output 2 2 34 3_Volatility" xfId="25565" xr:uid="{2AC18F9E-CA33-4026-B066-15F4DA4FB5D6}"/>
    <cellStyle name="Output 2 2 34 4" xfId="25566" xr:uid="{8F4556A9-3242-4EA1-AB08-8FFD59753CE5}"/>
    <cellStyle name="Output 2 2 34 4 2" xfId="25567" xr:uid="{B65E8048-CF19-4FB7-93BA-79A21C65C7F7}"/>
    <cellStyle name="Output 2 2 34 4_Volatility" xfId="25568" xr:uid="{EFDF802F-C01E-4176-9110-DE6ACAFD7C80}"/>
    <cellStyle name="Output 2 2 34 5" xfId="25569" xr:uid="{2FB7432F-65B7-4265-A79D-3CF1C9A5FD7B}"/>
    <cellStyle name="Output 2 2 34_Volatility" xfId="25570" xr:uid="{35A1F297-B814-4D5A-ABD4-AC7319F95CED}"/>
    <cellStyle name="Output 2 2 35" xfId="25571" xr:uid="{009632F5-0C74-4CB3-96F6-A6D4A6BFCE79}"/>
    <cellStyle name="Output 2 2 35 2" xfId="25572" xr:uid="{39E04526-C4A1-4E84-8443-F0F38914E38C}"/>
    <cellStyle name="Output 2 2 35 2 2" xfId="25573" xr:uid="{8F1E8AF5-97F6-4354-8342-B0B67A457663}"/>
    <cellStyle name="Output 2 2 35 2 2 2" xfId="25574" xr:uid="{1A57F350-6C6C-4BF6-8564-C3C9CF3F53E3}"/>
    <cellStyle name="Output 2 2 35 2 2 2 2" xfId="25575" xr:uid="{75ACF29C-DB17-4001-83D0-5309FE3F442E}"/>
    <cellStyle name="Output 2 2 35 2 2 2_Volatility" xfId="25576" xr:uid="{7A302627-451F-4831-963C-2B6A7A83BC97}"/>
    <cellStyle name="Output 2 2 35 2 2 3" xfId="25577" xr:uid="{0AAF795E-E7F2-4B22-8586-C24D48161FA4}"/>
    <cellStyle name="Output 2 2 35 2 2_Volatility" xfId="25578" xr:uid="{5A493F4A-D31C-4A32-80B2-59AD43C98881}"/>
    <cellStyle name="Output 2 2 35 2 3" xfId="25579" xr:uid="{83606F86-DC10-4F6B-84D8-8950A6A82162}"/>
    <cellStyle name="Output 2 2 35 2 3 2" xfId="25580" xr:uid="{0C0BA845-F34A-40AE-96DD-3BC57A9D31EA}"/>
    <cellStyle name="Output 2 2 35 2 3 2 2" xfId="25581" xr:uid="{EC712B43-6E1C-4FEF-98D7-7605D31B017D}"/>
    <cellStyle name="Output 2 2 35 2 3 2_Volatility" xfId="25582" xr:uid="{AA588D6E-D5A3-48D2-9522-AEA1F9396F6E}"/>
    <cellStyle name="Output 2 2 35 2 3 3" xfId="25583" xr:uid="{96F5D520-3B03-4A3E-A2C8-01F9785B2A3A}"/>
    <cellStyle name="Output 2 2 35 2 3_Volatility" xfId="25584" xr:uid="{10517A88-1EF8-46D9-95B4-183397015511}"/>
    <cellStyle name="Output 2 2 35 2 4" xfId="25585" xr:uid="{4CC916F2-21E9-49F9-9F9F-9B2C7313E54F}"/>
    <cellStyle name="Output 2 2 35 2 4 2" xfId="25586" xr:uid="{572CB75A-27DD-4E34-ABBA-737DB336A5B9}"/>
    <cellStyle name="Output 2 2 35 2 4_Volatility" xfId="25587" xr:uid="{D1B4E547-A2E1-4DEC-BD98-554DAC9CDF92}"/>
    <cellStyle name="Output 2 2 35 2 5" xfId="25588" xr:uid="{20263ABA-F364-4562-9001-020AC88A16D9}"/>
    <cellStyle name="Output 2 2 35 2_Volatility" xfId="25589" xr:uid="{7580993A-C289-45C8-BA70-41D82736605B}"/>
    <cellStyle name="Output 2 2 35 3" xfId="25590" xr:uid="{C6D9D32F-08F8-4F38-B22A-DE8B1BBD6DD0}"/>
    <cellStyle name="Output 2 2 35 3 2" xfId="25591" xr:uid="{48EB115A-294A-45C2-81B6-7F8B3B8F8722}"/>
    <cellStyle name="Output 2 2 35 3 2 2" xfId="25592" xr:uid="{70E083A4-BE88-4166-B0BB-0916CC584431}"/>
    <cellStyle name="Output 2 2 35 3 2_Volatility" xfId="25593" xr:uid="{0BB05A53-416B-47AF-9F57-4B40BF964CA6}"/>
    <cellStyle name="Output 2 2 35 3 3" xfId="25594" xr:uid="{CC2F047A-A27E-4280-872E-06424C8ED1B9}"/>
    <cellStyle name="Output 2 2 35 3_Volatility" xfId="25595" xr:uid="{94273895-33B7-406A-B2F5-F109E93EA29C}"/>
    <cellStyle name="Output 2 2 35 4" xfId="25596" xr:uid="{476F7BAA-8680-4EC0-A952-C53A728F03BF}"/>
    <cellStyle name="Output 2 2 35 4 2" xfId="25597" xr:uid="{9AF57B6F-F959-47A4-9D0F-32770D2EE24D}"/>
    <cellStyle name="Output 2 2 35 4_Volatility" xfId="25598" xr:uid="{8744F8D8-8A1B-4E37-B253-575D12A8C300}"/>
    <cellStyle name="Output 2 2 35 5" xfId="25599" xr:uid="{86681562-E91A-42E5-B1DF-CB1BE615C467}"/>
    <cellStyle name="Output 2 2 35_Volatility" xfId="25600" xr:uid="{4153AE12-8E5A-4DC6-8118-F86CFCA19BB8}"/>
    <cellStyle name="Output 2 2 36" xfId="25601" xr:uid="{2BFBB891-3A42-4FFA-A36D-CAEB95A54240}"/>
    <cellStyle name="Output 2 2 36 2" xfId="25602" xr:uid="{15EDE2A6-F336-4395-8F96-22F9FFEF2B38}"/>
    <cellStyle name="Output 2 2 36 2 2" xfId="25603" xr:uid="{3FC14220-4C24-4AEE-AF00-DFDF9C4A2AE7}"/>
    <cellStyle name="Output 2 2 36 2 2 2" xfId="25604" xr:uid="{C5A12D04-7449-4B18-9A2A-21234C59920C}"/>
    <cellStyle name="Output 2 2 36 2 2 2 2" xfId="25605" xr:uid="{8D475C4E-CD1A-4C9A-B84C-0E69186DC5D3}"/>
    <cellStyle name="Output 2 2 36 2 2 2_Volatility" xfId="25606" xr:uid="{1E9CB05A-C778-4544-BE0C-3787E88651BE}"/>
    <cellStyle name="Output 2 2 36 2 2 3" xfId="25607" xr:uid="{15E81403-D70D-42AF-8B48-7609FD94E655}"/>
    <cellStyle name="Output 2 2 36 2 2_Volatility" xfId="25608" xr:uid="{2AEB97CE-C902-450A-90B0-E7B6AC19F8C2}"/>
    <cellStyle name="Output 2 2 36 2 3" xfId="25609" xr:uid="{89266943-A340-4857-B244-6CB4972538D8}"/>
    <cellStyle name="Output 2 2 36 2 3 2" xfId="25610" xr:uid="{758DB913-BDB0-434E-82FA-C4F0827CC79E}"/>
    <cellStyle name="Output 2 2 36 2 3 2 2" xfId="25611" xr:uid="{4D49F650-8B6B-44DF-BB9B-5580FF079B3D}"/>
    <cellStyle name="Output 2 2 36 2 3 2_Volatility" xfId="25612" xr:uid="{24B4E093-C40B-4643-B1BF-903EACB834E9}"/>
    <cellStyle name="Output 2 2 36 2 3 3" xfId="25613" xr:uid="{0B784AAA-36E6-4AAF-A391-7D31ADC0213C}"/>
    <cellStyle name="Output 2 2 36 2 3_Volatility" xfId="25614" xr:uid="{962A17B5-F884-48A4-96C2-C889C74A82F1}"/>
    <cellStyle name="Output 2 2 36 2 4" xfId="25615" xr:uid="{5F67D653-0ACF-4AC9-A86C-E35B5031E311}"/>
    <cellStyle name="Output 2 2 36 2 4 2" xfId="25616" xr:uid="{74614474-90F7-4629-BE37-ED57E97EB506}"/>
    <cellStyle name="Output 2 2 36 2 4_Volatility" xfId="25617" xr:uid="{2120139E-8552-4EF7-9E59-18F7A71CEF4C}"/>
    <cellStyle name="Output 2 2 36 2 5" xfId="25618" xr:uid="{38C75DFE-1247-46C8-9A56-4189E5D3A14D}"/>
    <cellStyle name="Output 2 2 36 2_Volatility" xfId="25619" xr:uid="{7D8D6438-A7F6-4F91-8471-DBEC36C6740C}"/>
    <cellStyle name="Output 2 2 36 3" xfId="25620" xr:uid="{C31E0309-1CE8-4F47-A734-EEE8EF8296DE}"/>
    <cellStyle name="Output 2 2 36 3 2" xfId="25621" xr:uid="{7C1CC038-360F-4751-8AFE-E8B49635D118}"/>
    <cellStyle name="Output 2 2 36 3 2 2" xfId="25622" xr:uid="{E3B6D098-54AB-4686-96B4-49A827EB16B2}"/>
    <cellStyle name="Output 2 2 36 3 2_Volatility" xfId="25623" xr:uid="{894AFE04-E752-4F1B-BA22-6418AA99C188}"/>
    <cellStyle name="Output 2 2 36 3 3" xfId="25624" xr:uid="{1D70D8B5-9DE2-497E-B5C5-86AE6111B614}"/>
    <cellStyle name="Output 2 2 36 3_Volatility" xfId="25625" xr:uid="{EA2A821A-6A96-422B-942E-123FB043D78C}"/>
    <cellStyle name="Output 2 2 36 4" xfId="25626" xr:uid="{8440C29A-C29A-48E3-AD9E-469586719033}"/>
    <cellStyle name="Output 2 2 36 4 2" xfId="25627" xr:uid="{EDCEE716-3658-44BC-B730-7BE45921F0E9}"/>
    <cellStyle name="Output 2 2 36 4_Volatility" xfId="25628" xr:uid="{A4E284B4-CA71-4311-BE80-E8B5CB9C1DC9}"/>
    <cellStyle name="Output 2 2 36 5" xfId="25629" xr:uid="{F3AF2679-DB9A-435B-BA43-5FB194F1179D}"/>
    <cellStyle name="Output 2 2 36_Volatility" xfId="25630" xr:uid="{902C2A66-BF69-4A97-84AF-07D4FE9C1027}"/>
    <cellStyle name="Output 2 2 37" xfId="25631" xr:uid="{4DFFBF2B-4526-4684-B990-3BA4D8C37EDD}"/>
    <cellStyle name="Output 2 2 37 2" xfId="25632" xr:uid="{AB15EEDD-4EB9-4C43-9352-BF051C27238B}"/>
    <cellStyle name="Output 2 2 37 2 2" xfId="25633" xr:uid="{0CBD8028-CCB7-4971-8F8F-FD706569EF72}"/>
    <cellStyle name="Output 2 2 37 2 2 2" xfId="25634" xr:uid="{C83DAD3E-1A25-4F3B-ABE8-B675ED915405}"/>
    <cellStyle name="Output 2 2 37 2 2 2 2" xfId="25635" xr:uid="{31CF8CDA-1145-443F-996C-51F4428310C1}"/>
    <cellStyle name="Output 2 2 37 2 2 2_Volatility" xfId="25636" xr:uid="{F5AC2B77-3DE2-4368-A74F-3A297AE30787}"/>
    <cellStyle name="Output 2 2 37 2 2 3" xfId="25637" xr:uid="{1C891B3C-555A-4341-837B-E6F820BEC586}"/>
    <cellStyle name="Output 2 2 37 2 2_Volatility" xfId="25638" xr:uid="{AE0BA155-C872-4437-8311-98785DB5BC2B}"/>
    <cellStyle name="Output 2 2 37 2 3" xfId="25639" xr:uid="{14253D12-FF8A-46DD-B414-EB6A749B97E0}"/>
    <cellStyle name="Output 2 2 37 2 3 2" xfId="25640" xr:uid="{E5EA06FC-50FB-4289-9E7A-CAB0946694C2}"/>
    <cellStyle name="Output 2 2 37 2 3 2 2" xfId="25641" xr:uid="{B3D9F896-D86F-4B5C-A692-FF4BB5DEC890}"/>
    <cellStyle name="Output 2 2 37 2 3 2_Volatility" xfId="25642" xr:uid="{B4073EE7-BC21-440D-B1F7-17162F72C319}"/>
    <cellStyle name="Output 2 2 37 2 3 3" xfId="25643" xr:uid="{64E09920-91E6-4D8D-BC30-EF9A13C41DAD}"/>
    <cellStyle name="Output 2 2 37 2 3_Volatility" xfId="25644" xr:uid="{2BE5E127-CD16-404A-A143-91393F9F33FA}"/>
    <cellStyle name="Output 2 2 37 2 4" xfId="25645" xr:uid="{52975977-3F91-4A2B-9682-6FA27C9A4F54}"/>
    <cellStyle name="Output 2 2 37 2 4 2" xfId="25646" xr:uid="{506761E0-250B-4349-8618-124C3608E5E6}"/>
    <cellStyle name="Output 2 2 37 2 4_Volatility" xfId="25647" xr:uid="{F84E76AD-2B3E-4552-8CAE-B6EC93DD9D41}"/>
    <cellStyle name="Output 2 2 37 2 5" xfId="25648" xr:uid="{99D98624-291E-4D15-A1FC-6B2B20B477EE}"/>
    <cellStyle name="Output 2 2 37 2_Volatility" xfId="25649" xr:uid="{ED375060-C3CB-44BA-A669-0B8E5A243847}"/>
    <cellStyle name="Output 2 2 37 3" xfId="25650" xr:uid="{C1842AE2-6F14-4BD8-BC49-1F653CC263EB}"/>
    <cellStyle name="Output 2 2 37 3 2" xfId="25651" xr:uid="{87577F08-A747-4FBC-BD07-E4BD10339A0F}"/>
    <cellStyle name="Output 2 2 37 3 2 2" xfId="25652" xr:uid="{B99D4164-8AFC-492B-B42D-9A36F0F507EE}"/>
    <cellStyle name="Output 2 2 37 3 2_Volatility" xfId="25653" xr:uid="{386894DD-2FCC-4FBB-B6D1-1D92B5E537BA}"/>
    <cellStyle name="Output 2 2 37 3 3" xfId="25654" xr:uid="{73039C7B-EC7D-4E09-AA23-119DBD301995}"/>
    <cellStyle name="Output 2 2 37 3_Volatility" xfId="25655" xr:uid="{BD0BF18A-9C9B-4D1D-8F9E-984521F44D44}"/>
    <cellStyle name="Output 2 2 37 4" xfId="25656" xr:uid="{F3CAF5A5-A3B7-4BF0-83C4-6AE49BAB1CF5}"/>
    <cellStyle name="Output 2 2 37 4 2" xfId="25657" xr:uid="{886CF086-40F4-4208-AAF6-2D68EC08FA47}"/>
    <cellStyle name="Output 2 2 37 4_Volatility" xfId="25658" xr:uid="{D4E58EEC-6C6C-42DB-AAB7-BEE929A55675}"/>
    <cellStyle name="Output 2 2 37 5" xfId="25659" xr:uid="{09C1E67B-6058-4E5E-B44F-22B30AB2B9BB}"/>
    <cellStyle name="Output 2 2 37_Volatility" xfId="25660" xr:uid="{6A59079F-1EDE-49AA-A883-310E1060FA08}"/>
    <cellStyle name="Output 2 2 38" xfId="25661" xr:uid="{52DB3E82-7116-40DC-BF7A-B6F10687CF46}"/>
    <cellStyle name="Output 2 2 38 2" xfId="25662" xr:uid="{81BAABA0-E11D-43C2-848E-58269A75AED0}"/>
    <cellStyle name="Output 2 2 38 2 2" xfId="25663" xr:uid="{DDEAF4CB-5824-43F6-BCD2-BE0C82600002}"/>
    <cellStyle name="Output 2 2 38 2 2 2" xfId="25664" xr:uid="{7C902B2F-EA24-413F-819A-ABA4A52E97C4}"/>
    <cellStyle name="Output 2 2 38 2 2 2 2" xfId="25665" xr:uid="{993DF8D4-220D-4FF8-BA61-617227552733}"/>
    <cellStyle name="Output 2 2 38 2 2 2_Volatility" xfId="25666" xr:uid="{FA52305F-47D2-4B8A-B00F-343F6B0BD45A}"/>
    <cellStyle name="Output 2 2 38 2 2 3" xfId="25667" xr:uid="{03206CD2-0997-4BF8-B261-C0B7764775A3}"/>
    <cellStyle name="Output 2 2 38 2 2_Volatility" xfId="25668" xr:uid="{E2E98F24-7442-4963-9F8D-BA9894D68BF7}"/>
    <cellStyle name="Output 2 2 38 2 3" xfId="25669" xr:uid="{9F7A73A9-20F5-4DA7-BB8A-A3FAFE8FD0B7}"/>
    <cellStyle name="Output 2 2 38 2 3 2" xfId="25670" xr:uid="{F460365F-05FC-4AC5-8BC5-F776131F36CB}"/>
    <cellStyle name="Output 2 2 38 2 3 2 2" xfId="25671" xr:uid="{E0526332-B5CD-4E38-9920-2C6AF5C886BD}"/>
    <cellStyle name="Output 2 2 38 2 3 2_Volatility" xfId="25672" xr:uid="{2946D532-0A4F-40F6-98BF-7C650B21F346}"/>
    <cellStyle name="Output 2 2 38 2 3 3" xfId="25673" xr:uid="{3DBB450B-2A2E-428C-9B13-1D32AB8C5344}"/>
    <cellStyle name="Output 2 2 38 2 3_Volatility" xfId="25674" xr:uid="{2C6C5B2F-CFEA-45C7-AAFF-2DD27C881384}"/>
    <cellStyle name="Output 2 2 38 2 4" xfId="25675" xr:uid="{3D50175F-3801-4DBA-A36E-05AFAA2864E2}"/>
    <cellStyle name="Output 2 2 38 2 4 2" xfId="25676" xr:uid="{BEF32AFF-1D21-45E7-9224-A37C126245D0}"/>
    <cellStyle name="Output 2 2 38 2 4_Volatility" xfId="25677" xr:uid="{61382DF9-A177-4E3B-ADAE-72729BCD922D}"/>
    <cellStyle name="Output 2 2 38 2 5" xfId="25678" xr:uid="{4FEF0C54-30FB-4768-88E8-5AFF95E2CE43}"/>
    <cellStyle name="Output 2 2 38 2_Volatility" xfId="25679" xr:uid="{6D6F9325-B63D-46D1-8865-8E6A6596603A}"/>
    <cellStyle name="Output 2 2 38 3" xfId="25680" xr:uid="{E478F1A3-9C75-488C-B241-CA9E302D1310}"/>
    <cellStyle name="Output 2 2 38 3 2" xfId="25681" xr:uid="{1289B423-1182-4EDB-8BFA-14414A2DA263}"/>
    <cellStyle name="Output 2 2 38 3 2 2" xfId="25682" xr:uid="{31E774C0-A1DA-41D2-82D3-BA4F1C38D908}"/>
    <cellStyle name="Output 2 2 38 3 2_Volatility" xfId="25683" xr:uid="{EA69B4EF-24DC-476A-9D0C-E1F60A495FDA}"/>
    <cellStyle name="Output 2 2 38 3 3" xfId="25684" xr:uid="{DC28E753-8BD1-4E6F-A479-7F50959C9CA8}"/>
    <cellStyle name="Output 2 2 38 3_Volatility" xfId="25685" xr:uid="{5531D8F7-4FD0-4FE4-893B-60AE4912CB09}"/>
    <cellStyle name="Output 2 2 38 4" xfId="25686" xr:uid="{18817EAA-E927-4AC9-B537-EB399C88094B}"/>
    <cellStyle name="Output 2 2 38 4 2" xfId="25687" xr:uid="{AF2F3DE3-8E0C-4F37-AA12-DF6FFCC4FADA}"/>
    <cellStyle name="Output 2 2 38 4_Volatility" xfId="25688" xr:uid="{6892D2E1-3729-4012-8B28-3EC8C4ADE7DB}"/>
    <cellStyle name="Output 2 2 38 5" xfId="25689" xr:uid="{444DB270-6815-4CEF-AD35-25CF8531CAD0}"/>
    <cellStyle name="Output 2 2 38_Volatility" xfId="25690" xr:uid="{7794F191-4673-4F62-BFAE-3AAFF5D82DBE}"/>
    <cellStyle name="Output 2 2 39" xfId="25691" xr:uid="{ABF9CDDD-3AA9-4DB2-9B5D-3A9FA553FA57}"/>
    <cellStyle name="Output 2 2 39 2" xfId="25692" xr:uid="{A21FA71D-FD05-4C69-B05F-684B03C8BC4F}"/>
    <cellStyle name="Output 2 2 39 2 2" xfId="25693" xr:uid="{FE94938B-A769-46DE-9552-0CDF95DDA356}"/>
    <cellStyle name="Output 2 2 39 2 2 2" xfId="25694" xr:uid="{ADD4876F-FA8B-445E-8C91-7444BFF7B4F0}"/>
    <cellStyle name="Output 2 2 39 2 2 2 2" xfId="25695" xr:uid="{F804CC44-4FAB-445D-B5D4-33CDB853DCB3}"/>
    <cellStyle name="Output 2 2 39 2 2 2_Volatility" xfId="25696" xr:uid="{E38A15B3-17B2-4D6C-A82A-45D92F7B5C4B}"/>
    <cellStyle name="Output 2 2 39 2 2 3" xfId="25697" xr:uid="{A54CB951-3FEC-4F68-9D6A-185F8935F8A9}"/>
    <cellStyle name="Output 2 2 39 2 2_Volatility" xfId="25698" xr:uid="{FFBAA23B-0B9C-4974-AF98-EC700E6983C5}"/>
    <cellStyle name="Output 2 2 39 2 3" xfId="25699" xr:uid="{7C1EAFA6-2799-49A1-A9EC-10230E76BD17}"/>
    <cellStyle name="Output 2 2 39 2 3 2" xfId="25700" xr:uid="{E3D2F264-E07B-44B3-B1C4-A62A2835E6AE}"/>
    <cellStyle name="Output 2 2 39 2 3 2 2" xfId="25701" xr:uid="{87E21FAE-747B-446B-AD59-5AF39FE19FB1}"/>
    <cellStyle name="Output 2 2 39 2 3 2_Volatility" xfId="25702" xr:uid="{69C326D7-72E0-4B2D-BD7A-3D80A52DC347}"/>
    <cellStyle name="Output 2 2 39 2 3 3" xfId="25703" xr:uid="{CFC1D769-D064-46A7-B2C5-F3C0BB034E92}"/>
    <cellStyle name="Output 2 2 39 2 3_Volatility" xfId="25704" xr:uid="{D2C5FD17-AA3C-4312-AF59-7247DE3FB4C9}"/>
    <cellStyle name="Output 2 2 39 2 4" xfId="25705" xr:uid="{17F4C009-4EE8-4487-B607-432CD73F0284}"/>
    <cellStyle name="Output 2 2 39 2 4 2" xfId="25706" xr:uid="{9661EEE5-E24A-4D23-9F81-A2EDA9A1B44B}"/>
    <cellStyle name="Output 2 2 39 2 4_Volatility" xfId="25707" xr:uid="{C0F99124-716E-4D61-AE47-67C3B9517165}"/>
    <cellStyle name="Output 2 2 39 2 5" xfId="25708" xr:uid="{4A93BA6D-0810-4040-999C-1A15F8E2E4FA}"/>
    <cellStyle name="Output 2 2 39 2_Volatility" xfId="25709" xr:uid="{65EE747B-AC68-4270-83B9-46DDA3227A8B}"/>
    <cellStyle name="Output 2 2 39 3" xfId="25710" xr:uid="{5DB71B57-56EB-4D90-9FC4-53F527E21BC8}"/>
    <cellStyle name="Output 2 2 39 3 2" xfId="25711" xr:uid="{1C5916E0-E46E-4143-9667-B65E97CFB4C9}"/>
    <cellStyle name="Output 2 2 39 3 2 2" xfId="25712" xr:uid="{E8567AFF-C950-4E05-AAC3-70F58B8C77C7}"/>
    <cellStyle name="Output 2 2 39 3 2_Volatility" xfId="25713" xr:uid="{12BF323A-F332-402C-AD5E-00D7ABDF2F43}"/>
    <cellStyle name="Output 2 2 39 3 3" xfId="25714" xr:uid="{5DEA2402-4CEF-454E-9BD2-3304DF543F56}"/>
    <cellStyle name="Output 2 2 39 3_Volatility" xfId="25715" xr:uid="{4F7A74CA-9D3B-458E-8075-FF932CDB178D}"/>
    <cellStyle name="Output 2 2 39 4" xfId="25716" xr:uid="{4623F1FF-B15D-4779-88C8-99A9966BBED0}"/>
    <cellStyle name="Output 2 2 39 4 2" xfId="25717" xr:uid="{284EEA98-FC28-4333-8DAE-9A243F2C0144}"/>
    <cellStyle name="Output 2 2 39 4_Volatility" xfId="25718" xr:uid="{1E8E65D8-6A87-44EE-A9FF-7772C18D05D8}"/>
    <cellStyle name="Output 2 2 39 5" xfId="25719" xr:uid="{4D9A568D-E05E-4B12-B2B0-7B410CDF5423}"/>
    <cellStyle name="Output 2 2 39_Volatility" xfId="25720" xr:uid="{B266CDA1-82C7-4672-AF02-1FD5030C666E}"/>
    <cellStyle name="Output 2 2 4" xfId="25721" xr:uid="{D964915C-9384-4B3F-8F4C-FD6EAB5D2B12}"/>
    <cellStyle name="Output 2 2 4 2" xfId="25722" xr:uid="{2A7E130F-BB09-41DB-86E8-3DF530177C69}"/>
    <cellStyle name="Output 2 2 4 2 2" xfId="25723" xr:uid="{DB91A04A-D86C-4D0F-84FC-6D208C60E3E8}"/>
    <cellStyle name="Output 2 2 4 2 2 2" xfId="25724" xr:uid="{45AA183E-A699-4060-BCFD-1AF59CA810CC}"/>
    <cellStyle name="Output 2 2 4 2 2 2 2" xfId="25725" xr:uid="{83E0F545-A659-44C4-A73F-195D85394AC4}"/>
    <cellStyle name="Output 2 2 4 2 2 2_Volatility" xfId="25726" xr:uid="{B5FF49E8-4C9B-4E5A-9C8C-7D46302A336E}"/>
    <cellStyle name="Output 2 2 4 2 2 3" xfId="25727" xr:uid="{F4911318-E8C2-4413-B518-A393724675DE}"/>
    <cellStyle name="Output 2 2 4 2 2_Volatility" xfId="25728" xr:uid="{AF691290-F27C-4FA8-A856-B031ED72F36E}"/>
    <cellStyle name="Output 2 2 4 2 3" xfId="25729" xr:uid="{71ED6F81-12D6-4877-9993-2075C4E0482B}"/>
    <cellStyle name="Output 2 2 4 2 3 2" xfId="25730" xr:uid="{D47D7159-FA9E-4BBF-9F82-0DA11E5E2D4B}"/>
    <cellStyle name="Output 2 2 4 2 3 2 2" xfId="25731" xr:uid="{13F83825-DBD3-4FF5-83B4-299D0AE12E55}"/>
    <cellStyle name="Output 2 2 4 2 3 2_Volatility" xfId="25732" xr:uid="{4943FE31-2D0A-4AC6-945F-E2FD85C03085}"/>
    <cellStyle name="Output 2 2 4 2 3 3" xfId="25733" xr:uid="{5362B312-64AC-4637-89BA-BBC3FFE6E5AE}"/>
    <cellStyle name="Output 2 2 4 2 3_Volatility" xfId="25734" xr:uid="{7557030A-4EA0-4D96-A61D-D41EDF03DF8F}"/>
    <cellStyle name="Output 2 2 4 2 4" xfId="25735" xr:uid="{93DDB931-8CEA-41FA-86DC-2E2988ACDC5C}"/>
    <cellStyle name="Output 2 2 4 2 4 2" xfId="25736" xr:uid="{5076276B-AB89-4D10-A6D8-6BA66CA483BD}"/>
    <cellStyle name="Output 2 2 4 2 4_Volatility" xfId="25737" xr:uid="{5F45B008-7894-4543-ACBF-0646BFB82E44}"/>
    <cellStyle name="Output 2 2 4 2 5" xfId="25738" xr:uid="{6D39AB3A-78D1-43D8-8469-ECEB71A7A504}"/>
    <cellStyle name="Output 2 2 4 2_Volatility" xfId="25739" xr:uid="{39265BFD-A21D-4655-B563-848361D613A6}"/>
    <cellStyle name="Output 2 2 4 3" xfId="25740" xr:uid="{FAE12D4F-2B08-4AF9-AB0A-98EE51EB9EDE}"/>
    <cellStyle name="Output 2 2 4 3 2" xfId="25741" xr:uid="{0B996B25-30FC-43A1-A27D-AFF692D99551}"/>
    <cellStyle name="Output 2 2 4 3 2 2" xfId="25742" xr:uid="{203B76EA-440A-4C3A-A05B-9B96F732A50B}"/>
    <cellStyle name="Output 2 2 4 3 2_Volatility" xfId="25743" xr:uid="{7E1B8722-CD64-4040-B75C-3180FE50C1C7}"/>
    <cellStyle name="Output 2 2 4 3 3" xfId="25744" xr:uid="{1721DDE9-B77E-45DF-BFC8-2D8F4AEA69BA}"/>
    <cellStyle name="Output 2 2 4 3_Volatility" xfId="25745" xr:uid="{4D72562E-81B5-4CD1-8A9C-CD574D5E3CEE}"/>
    <cellStyle name="Output 2 2 4 4" xfId="25746" xr:uid="{3A97F108-963B-45D1-AF41-9D036C9A88EF}"/>
    <cellStyle name="Output 2 2 4 4 2" xfId="25747" xr:uid="{A0DC5047-DB70-4459-B9AB-52BF11E0BDA8}"/>
    <cellStyle name="Output 2 2 4 4_Volatility" xfId="25748" xr:uid="{3637CD8B-DCBC-4D74-8761-7D3A0367AF80}"/>
    <cellStyle name="Output 2 2 4 5" xfId="25749" xr:uid="{171F2953-8117-43EB-9A49-32EBFCEDF32B}"/>
    <cellStyle name="Output 2 2 4_Volatility" xfId="25750" xr:uid="{01B50177-68A7-4B99-BD8C-06A97B3709CE}"/>
    <cellStyle name="Output 2 2 40" xfId="25751" xr:uid="{F03DD3E9-5E3A-4A19-B857-411005518EA2}"/>
    <cellStyle name="Output 2 2 40 2" xfId="25752" xr:uid="{E6187299-B894-41D4-84F2-8B4A57EF1676}"/>
    <cellStyle name="Output 2 2 40 2 2" xfId="25753" xr:uid="{7CC74561-667D-4208-8886-2997FF737918}"/>
    <cellStyle name="Output 2 2 40 2 2 2" xfId="25754" xr:uid="{CC3AFA8C-A91E-4D11-AD88-319C837BC80E}"/>
    <cellStyle name="Output 2 2 40 2 2 2 2" xfId="25755" xr:uid="{51F09D9F-52FB-419E-AEBD-5C4C592DE980}"/>
    <cellStyle name="Output 2 2 40 2 2 2_Volatility" xfId="25756" xr:uid="{1A11EE20-3AA2-4462-BD2D-B970FA63BBA4}"/>
    <cellStyle name="Output 2 2 40 2 2 3" xfId="25757" xr:uid="{3C8DC6D4-8CDF-4D35-A046-DF127EC2C755}"/>
    <cellStyle name="Output 2 2 40 2 2_Volatility" xfId="25758" xr:uid="{FF911F79-18C6-49B7-B80F-AA80F9B8C41A}"/>
    <cellStyle name="Output 2 2 40 2 3" xfId="25759" xr:uid="{30AD76AC-820A-4D52-8503-1ADFC5E5CA8F}"/>
    <cellStyle name="Output 2 2 40 2 3 2" xfId="25760" xr:uid="{2A1BD314-BE52-4CCC-B488-060601B020F3}"/>
    <cellStyle name="Output 2 2 40 2 3 2 2" xfId="25761" xr:uid="{71608527-9730-4678-AB03-0FE13F8D9094}"/>
    <cellStyle name="Output 2 2 40 2 3 2_Volatility" xfId="25762" xr:uid="{842BA394-73C3-4CD8-A84B-933624D60736}"/>
    <cellStyle name="Output 2 2 40 2 3 3" xfId="25763" xr:uid="{6416D7B3-EC39-4A8B-8221-E7BB6B4B5195}"/>
    <cellStyle name="Output 2 2 40 2 3_Volatility" xfId="25764" xr:uid="{DA37BADA-01EA-476D-8DBF-4D7681472510}"/>
    <cellStyle name="Output 2 2 40 2 4" xfId="25765" xr:uid="{CF359B41-154E-47DB-AE81-9A0C74C2B6F3}"/>
    <cellStyle name="Output 2 2 40 2 4 2" xfId="25766" xr:uid="{21F302D1-A50F-46E0-A84D-A9149D150A62}"/>
    <cellStyle name="Output 2 2 40 2 4_Volatility" xfId="25767" xr:uid="{05F0B1F0-2A98-43D0-92C9-3FDE14BC7BAA}"/>
    <cellStyle name="Output 2 2 40 2 5" xfId="25768" xr:uid="{ACA38E41-34C5-4575-9E1D-4276233ACE73}"/>
    <cellStyle name="Output 2 2 40 2_Volatility" xfId="25769" xr:uid="{AB823209-761E-4F54-AF8B-6BE527D9699E}"/>
    <cellStyle name="Output 2 2 40 3" xfId="25770" xr:uid="{FD6B1A3A-09A0-4082-8B0A-FB2BF2279487}"/>
    <cellStyle name="Output 2 2 40 3 2" xfId="25771" xr:uid="{40F2114B-A868-420C-99A9-BC762316DCB8}"/>
    <cellStyle name="Output 2 2 40 3 2 2" xfId="25772" xr:uid="{EAA1276D-3360-406D-8075-E188978D71A1}"/>
    <cellStyle name="Output 2 2 40 3 2_Volatility" xfId="25773" xr:uid="{1E4323B7-1A2A-4795-B99F-B1BDD43B14A5}"/>
    <cellStyle name="Output 2 2 40 3 3" xfId="25774" xr:uid="{81B66DFC-FCB5-4340-ADFB-176D3FCC267A}"/>
    <cellStyle name="Output 2 2 40 3_Volatility" xfId="25775" xr:uid="{0A7019BF-B06C-4CBC-9D70-D657589A9716}"/>
    <cellStyle name="Output 2 2 40 4" xfId="25776" xr:uid="{165DF8FA-6766-47F7-A0F5-C2DC2C7E8BCD}"/>
    <cellStyle name="Output 2 2 40 4 2" xfId="25777" xr:uid="{8AF09881-A341-42DF-8E91-45C9305C3A3D}"/>
    <cellStyle name="Output 2 2 40 4_Volatility" xfId="25778" xr:uid="{A7E1D53B-91C2-4F3E-8D76-CD91317358C3}"/>
    <cellStyle name="Output 2 2 40 5" xfId="25779" xr:uid="{C18E53EF-B557-4853-8623-A237F6269776}"/>
    <cellStyle name="Output 2 2 40_Volatility" xfId="25780" xr:uid="{A1CA2D52-B097-4223-9638-70C6A7B97E97}"/>
    <cellStyle name="Output 2 2 41" xfId="25781" xr:uid="{3EA1153C-C272-4451-846D-2747AAC05C46}"/>
    <cellStyle name="Output 2 2 41 2" xfId="25782" xr:uid="{F423264E-735C-4BBF-AC3B-F593AD28560E}"/>
    <cellStyle name="Output 2 2 41 2 2" xfId="25783" xr:uid="{4C1EA0A1-A3F7-43BC-8301-EFD633A5FBD4}"/>
    <cellStyle name="Output 2 2 41 2 2 2" xfId="25784" xr:uid="{E001761F-15A4-44C0-9A88-C3DA1ECEEE30}"/>
    <cellStyle name="Output 2 2 41 2 2 2 2" xfId="25785" xr:uid="{0924D665-54AE-4897-80A6-04520A5A6AD9}"/>
    <cellStyle name="Output 2 2 41 2 2 2_Volatility" xfId="25786" xr:uid="{40FF763A-BA17-4278-A1DF-824D5CAA7E15}"/>
    <cellStyle name="Output 2 2 41 2 2 3" xfId="25787" xr:uid="{58CCBC0C-ACF9-4E1A-B899-B21D0948F277}"/>
    <cellStyle name="Output 2 2 41 2 2_Volatility" xfId="25788" xr:uid="{181182F3-A250-44D8-8553-57C6E068E371}"/>
    <cellStyle name="Output 2 2 41 2 3" xfId="25789" xr:uid="{77625799-2F53-4347-8E6C-600D353B4CCE}"/>
    <cellStyle name="Output 2 2 41 2 3 2" xfId="25790" xr:uid="{6FD32CD5-F8C8-498E-B120-9E5C2607EC7F}"/>
    <cellStyle name="Output 2 2 41 2 3 2 2" xfId="25791" xr:uid="{5D4D9B67-5870-4A93-ACD3-0EAC7A9F7335}"/>
    <cellStyle name="Output 2 2 41 2 3 2_Volatility" xfId="25792" xr:uid="{EB957399-DEB7-4423-B833-2F2DEBE20C8B}"/>
    <cellStyle name="Output 2 2 41 2 3 3" xfId="25793" xr:uid="{319302EE-D8CF-4E96-BACB-90E331F07DB7}"/>
    <cellStyle name="Output 2 2 41 2 3_Volatility" xfId="25794" xr:uid="{C2071B76-CC14-4C70-86E9-4780796416B2}"/>
    <cellStyle name="Output 2 2 41 2 4" xfId="25795" xr:uid="{DF52AE20-5727-4301-BE34-04CD492B843A}"/>
    <cellStyle name="Output 2 2 41 2 4 2" xfId="25796" xr:uid="{8ECB733D-84E3-43CD-AF6C-7A6D4F58559C}"/>
    <cellStyle name="Output 2 2 41 2 4_Volatility" xfId="25797" xr:uid="{29CCFCA2-0B6F-471F-B7EE-739934EDDF88}"/>
    <cellStyle name="Output 2 2 41 2 5" xfId="25798" xr:uid="{0B7A9071-9181-4731-A297-C803019BB28C}"/>
    <cellStyle name="Output 2 2 41 2_Volatility" xfId="25799" xr:uid="{F3B09DF6-F321-4CBD-8010-DD94D430E5D1}"/>
    <cellStyle name="Output 2 2 41 3" xfId="25800" xr:uid="{7D458D6F-1C62-4214-918D-944EDC58BAA4}"/>
    <cellStyle name="Output 2 2 41 3 2" xfId="25801" xr:uid="{1CF208E3-2C1C-4CC6-AFB7-70C068D8AD22}"/>
    <cellStyle name="Output 2 2 41 3 2 2" xfId="25802" xr:uid="{6EA74B4E-95A2-4248-B3E7-F7A0151D91C0}"/>
    <cellStyle name="Output 2 2 41 3 2_Volatility" xfId="25803" xr:uid="{ECD168E6-9AD6-4A32-94F8-38D24B0A5512}"/>
    <cellStyle name="Output 2 2 41 3 3" xfId="25804" xr:uid="{5377E016-ED34-49D6-A45D-58D01A9C3370}"/>
    <cellStyle name="Output 2 2 41 3_Volatility" xfId="25805" xr:uid="{BD723152-334F-4E8B-AAAE-A2A2ABB1EC98}"/>
    <cellStyle name="Output 2 2 41 4" xfId="25806" xr:uid="{249DAC34-3EB3-4D46-880C-E29BB41ACA55}"/>
    <cellStyle name="Output 2 2 41 4 2" xfId="25807" xr:uid="{650F0107-9EA9-40FB-B4FD-32D107002B0C}"/>
    <cellStyle name="Output 2 2 41 4_Volatility" xfId="25808" xr:uid="{1A7A2BF2-5092-47A0-8F08-A71A4B05D009}"/>
    <cellStyle name="Output 2 2 41 5" xfId="25809" xr:uid="{38EAA94C-49E1-4DDE-93F9-3D115BA38F95}"/>
    <cellStyle name="Output 2 2 41_Volatility" xfId="25810" xr:uid="{C0E928B9-459A-4CD8-82B5-F5BDF42403C2}"/>
    <cellStyle name="Output 2 2 42" xfId="25811" xr:uid="{51EBCE11-041C-4FB5-BF47-F4CEC8B13B97}"/>
    <cellStyle name="Output 2 2 42 2" xfId="25812" xr:uid="{3B86F5BE-56C4-49F5-8C87-CE3798DBAA80}"/>
    <cellStyle name="Output 2 2 42 2 2" xfId="25813" xr:uid="{DCA77C1D-D398-487C-9FA7-48141D81DA9E}"/>
    <cellStyle name="Output 2 2 42 2 2 2" xfId="25814" xr:uid="{BBF4743D-87F4-45CD-A878-C0935A828F17}"/>
    <cellStyle name="Output 2 2 42 2 2 2 2" xfId="25815" xr:uid="{4282F2CB-0B1C-48AE-985F-AF06FD901C35}"/>
    <cellStyle name="Output 2 2 42 2 2 2_Volatility" xfId="25816" xr:uid="{786E55CE-2B0D-4556-821C-05472D45ADF6}"/>
    <cellStyle name="Output 2 2 42 2 2 3" xfId="25817" xr:uid="{DF6D2C86-EE58-44AD-873C-94F95BD548E2}"/>
    <cellStyle name="Output 2 2 42 2 2_Volatility" xfId="25818" xr:uid="{9EF64D6C-D68F-4750-9C4F-4A3B81A101C6}"/>
    <cellStyle name="Output 2 2 42 2 3" xfId="25819" xr:uid="{E9EF9A47-ED86-40CB-8472-59F906A0BAA1}"/>
    <cellStyle name="Output 2 2 42 2 3 2" xfId="25820" xr:uid="{4D149370-EBF1-4EED-946F-892EAF728064}"/>
    <cellStyle name="Output 2 2 42 2 3 2 2" xfId="25821" xr:uid="{B80A3FF0-FF25-440A-B77C-2B65AC86CB4E}"/>
    <cellStyle name="Output 2 2 42 2 3 2_Volatility" xfId="25822" xr:uid="{03DC65B2-E675-47F2-9BD8-D1F55BB61384}"/>
    <cellStyle name="Output 2 2 42 2 3 3" xfId="25823" xr:uid="{2507BA5D-B39A-4D21-9C65-C547576DC713}"/>
    <cellStyle name="Output 2 2 42 2 3_Volatility" xfId="25824" xr:uid="{CDF7E8D9-F47B-4F24-A93A-322D9DE152A4}"/>
    <cellStyle name="Output 2 2 42 2 4" xfId="25825" xr:uid="{8D66243D-C331-4C4C-AF35-631798DAD3B2}"/>
    <cellStyle name="Output 2 2 42 2 4 2" xfId="25826" xr:uid="{1501B9AE-7DEE-4331-8306-2F6D1B459B6F}"/>
    <cellStyle name="Output 2 2 42 2 4_Volatility" xfId="25827" xr:uid="{535BB243-E4A7-413B-881E-6D4AF83A16CD}"/>
    <cellStyle name="Output 2 2 42 2 5" xfId="25828" xr:uid="{C37B9A05-8199-4713-B663-FC9E548647EB}"/>
    <cellStyle name="Output 2 2 42 2_Volatility" xfId="25829" xr:uid="{5EDE0805-2CB7-46FC-AE0D-BD90D0DF61FB}"/>
    <cellStyle name="Output 2 2 42 3" xfId="25830" xr:uid="{7E65539C-DBFB-427A-9B8A-29CF2ED8299A}"/>
    <cellStyle name="Output 2 2 42 3 2" xfId="25831" xr:uid="{AAECDF36-C633-484E-A6C0-63BDD92C1CC3}"/>
    <cellStyle name="Output 2 2 42 3 2 2" xfId="25832" xr:uid="{BB7CE322-FB8E-4118-8D85-8821C0CEBE2F}"/>
    <cellStyle name="Output 2 2 42 3 2_Volatility" xfId="25833" xr:uid="{73B11C87-09B9-4EF1-BD3C-A798A7C3DACD}"/>
    <cellStyle name="Output 2 2 42 3 3" xfId="25834" xr:uid="{42743F7F-49B1-4178-ADF4-B0502FE1FD91}"/>
    <cellStyle name="Output 2 2 42 3_Volatility" xfId="25835" xr:uid="{03829B1F-173D-4EAC-8713-A198C25B12DD}"/>
    <cellStyle name="Output 2 2 42 4" xfId="25836" xr:uid="{5CC50356-8CA9-4B3E-9250-6FF0926B2630}"/>
    <cellStyle name="Output 2 2 42 4 2" xfId="25837" xr:uid="{F2D15968-15F3-430D-BCD9-4BE75FDC3929}"/>
    <cellStyle name="Output 2 2 42 4_Volatility" xfId="25838" xr:uid="{2CD7AD6C-EDDD-4568-B32B-E27A3B00C6C1}"/>
    <cellStyle name="Output 2 2 42 5" xfId="25839" xr:uid="{909CCCBD-F465-4E29-9A36-D9927FF13CBA}"/>
    <cellStyle name="Output 2 2 42_Volatility" xfId="25840" xr:uid="{8E02AF0D-F67E-4FAD-B1D1-1809594189A4}"/>
    <cellStyle name="Output 2 2 43" xfId="25841" xr:uid="{4CFABFFA-AFCF-4CF8-855A-30F7554CD5E8}"/>
    <cellStyle name="Output 2 2 43 2" xfId="25842" xr:uid="{4AD17990-227A-4EFC-8CFA-DA4CBCD1D325}"/>
    <cellStyle name="Output 2 2 43 2 2" xfId="25843" xr:uid="{B323A901-4F7E-48D2-9F12-1D18D3F28219}"/>
    <cellStyle name="Output 2 2 43 2 2 2" xfId="25844" xr:uid="{6040C6C4-5763-4786-AC5D-8CD88818568C}"/>
    <cellStyle name="Output 2 2 43 2 2 2 2" xfId="25845" xr:uid="{1F71ED04-0AE6-4D80-9F52-8BA6D04B0999}"/>
    <cellStyle name="Output 2 2 43 2 2 2_Volatility" xfId="25846" xr:uid="{9B04D715-9FED-4B60-B041-6ED7FCB0FC43}"/>
    <cellStyle name="Output 2 2 43 2 2 3" xfId="25847" xr:uid="{CA0EC023-FF9E-4425-8556-D567DE5AFE7E}"/>
    <cellStyle name="Output 2 2 43 2 2_Volatility" xfId="25848" xr:uid="{F965EE9A-6996-4501-B5D5-6AE5F5472FFC}"/>
    <cellStyle name="Output 2 2 43 2 3" xfId="25849" xr:uid="{2AAA0378-1191-4A16-A2EB-2769462952FA}"/>
    <cellStyle name="Output 2 2 43 2 3 2" xfId="25850" xr:uid="{B6ACE8C7-2A1B-4A50-8BBC-054CF6412CB0}"/>
    <cellStyle name="Output 2 2 43 2 3 2 2" xfId="25851" xr:uid="{32CE96A5-6862-462E-854C-5853D065C0DB}"/>
    <cellStyle name="Output 2 2 43 2 3 2_Volatility" xfId="25852" xr:uid="{DA1F0708-D904-4A02-A41D-AD0E4FD3F4FF}"/>
    <cellStyle name="Output 2 2 43 2 3 3" xfId="25853" xr:uid="{569994CB-88A0-44F7-B08A-32C48B0BD415}"/>
    <cellStyle name="Output 2 2 43 2 3_Volatility" xfId="25854" xr:uid="{1B934478-DA9C-4DD4-805C-0089FDFECF8A}"/>
    <cellStyle name="Output 2 2 43 2 4" xfId="25855" xr:uid="{4CB9B2F8-7000-40B9-B201-993C40CFE6E6}"/>
    <cellStyle name="Output 2 2 43 2 4 2" xfId="25856" xr:uid="{7AC980C1-4862-4576-B895-C4FF63801E06}"/>
    <cellStyle name="Output 2 2 43 2 4_Volatility" xfId="25857" xr:uid="{3CAACE32-DE26-447C-AEAF-78F73CC54AF9}"/>
    <cellStyle name="Output 2 2 43 2 5" xfId="25858" xr:uid="{CD7134A8-BADB-4F7C-9820-F18405364618}"/>
    <cellStyle name="Output 2 2 43 2_Volatility" xfId="25859" xr:uid="{AFD169C7-44D0-431A-8194-EA1A04F486F8}"/>
    <cellStyle name="Output 2 2 43 3" xfId="25860" xr:uid="{95638613-96A3-4195-82C0-7B2E441ADABE}"/>
    <cellStyle name="Output 2 2 43 3 2" xfId="25861" xr:uid="{AB8BEBE7-094D-4165-B59D-22ADDAD7D661}"/>
    <cellStyle name="Output 2 2 43 3 2 2" xfId="25862" xr:uid="{F853A6E4-AFEF-4066-9127-448C0F82079D}"/>
    <cellStyle name="Output 2 2 43 3 2_Volatility" xfId="25863" xr:uid="{384FBB1B-7747-4F3F-86B5-D9EFAD6E4BD0}"/>
    <cellStyle name="Output 2 2 43 3 3" xfId="25864" xr:uid="{36DD5B4F-F6C4-4835-AB67-62133CDA7A71}"/>
    <cellStyle name="Output 2 2 43 3_Volatility" xfId="25865" xr:uid="{26563742-7D9E-4670-8D9B-3864A73D456D}"/>
    <cellStyle name="Output 2 2 43 4" xfId="25866" xr:uid="{38383F21-A151-4B7F-A884-FE08DF033E74}"/>
    <cellStyle name="Output 2 2 43 4 2" xfId="25867" xr:uid="{85674955-85D5-4EE9-8A1E-8F42CF33F4EB}"/>
    <cellStyle name="Output 2 2 43 4_Volatility" xfId="25868" xr:uid="{F6895BDC-99A0-4CF1-B1D8-F5E36FEC178B}"/>
    <cellStyle name="Output 2 2 43 5" xfId="25869" xr:uid="{02119EF8-FC82-4AE5-AF9F-175CA211461F}"/>
    <cellStyle name="Output 2 2 43_Volatility" xfId="25870" xr:uid="{1F41F973-244A-4331-A4A5-71C8FE25BCAE}"/>
    <cellStyle name="Output 2 2 44" xfId="25871" xr:uid="{6E04017C-62FC-4C9A-8F4A-6CA491D6C617}"/>
    <cellStyle name="Output 2 2 44 2" xfId="25872" xr:uid="{2D59C90A-42F6-48F6-BDE5-CEB5FACD9E48}"/>
    <cellStyle name="Output 2 2 44 2 2" xfId="25873" xr:uid="{A0B53C6C-7224-4DE3-86EC-457BEA9671DE}"/>
    <cellStyle name="Output 2 2 44 2 2 2" xfId="25874" xr:uid="{C71CA774-C877-4D50-8A43-A186B15082FC}"/>
    <cellStyle name="Output 2 2 44 2 2 2 2" xfId="25875" xr:uid="{27EF051A-D835-4E1F-B164-5AF86A99CD7A}"/>
    <cellStyle name="Output 2 2 44 2 2 2_Volatility" xfId="25876" xr:uid="{BE9DD794-7122-4CA4-B3D1-47A5CF2BEB0D}"/>
    <cellStyle name="Output 2 2 44 2 2 3" xfId="25877" xr:uid="{9B23F9F8-5865-442F-A66C-998E905A5AC3}"/>
    <cellStyle name="Output 2 2 44 2 2_Volatility" xfId="25878" xr:uid="{B4E5D61E-7156-4BF4-B5F4-5571EDB35700}"/>
    <cellStyle name="Output 2 2 44 2 3" xfId="25879" xr:uid="{03CB9D76-1186-481B-949E-D9040EA6EBFD}"/>
    <cellStyle name="Output 2 2 44 2 3 2" xfId="25880" xr:uid="{226C6806-604B-4A7E-BBA2-A7CABE380D8F}"/>
    <cellStyle name="Output 2 2 44 2 3 2 2" xfId="25881" xr:uid="{B9804F0A-F429-4734-A6B6-B21EC31D8C11}"/>
    <cellStyle name="Output 2 2 44 2 3 2_Volatility" xfId="25882" xr:uid="{8E1F2850-A658-4559-A7B2-6CFC69937C82}"/>
    <cellStyle name="Output 2 2 44 2 3 3" xfId="25883" xr:uid="{18BB0F5C-04CC-413F-B5A6-8141E1633E33}"/>
    <cellStyle name="Output 2 2 44 2 3_Volatility" xfId="25884" xr:uid="{9DB7FBEC-EB77-4097-AD4E-D86C0953F3F8}"/>
    <cellStyle name="Output 2 2 44 2 4" xfId="25885" xr:uid="{5CB29CD9-4C4E-470C-8497-DB6A8E9148EE}"/>
    <cellStyle name="Output 2 2 44 2 4 2" xfId="25886" xr:uid="{E0D9C056-CAA2-4EDD-A63E-416EEC88D3AE}"/>
    <cellStyle name="Output 2 2 44 2 4_Volatility" xfId="25887" xr:uid="{FD4CCF26-BABC-420C-82CE-075A1E27B4E0}"/>
    <cellStyle name="Output 2 2 44 2 5" xfId="25888" xr:uid="{A6948333-CEAE-4E05-9019-9B8CC4D91335}"/>
    <cellStyle name="Output 2 2 44 2_Volatility" xfId="25889" xr:uid="{69B73631-9636-437E-9CB1-97569D4033C7}"/>
    <cellStyle name="Output 2 2 44 3" xfId="25890" xr:uid="{5360F726-4B88-4C69-A1D2-5B6A75D14DC2}"/>
    <cellStyle name="Output 2 2 44 3 2" xfId="25891" xr:uid="{168F023C-F109-43DA-AC23-B8F9A5501C2A}"/>
    <cellStyle name="Output 2 2 44 3 2 2" xfId="25892" xr:uid="{57931682-98F8-49EA-A40E-4291AF8727AA}"/>
    <cellStyle name="Output 2 2 44 3 2_Volatility" xfId="25893" xr:uid="{1F97C93D-D923-456F-9217-04F5B2FC6186}"/>
    <cellStyle name="Output 2 2 44 3 3" xfId="25894" xr:uid="{29FF7A1A-E877-4FEE-914A-94818489FA81}"/>
    <cellStyle name="Output 2 2 44 3_Volatility" xfId="25895" xr:uid="{28287863-A842-4348-A5AF-A65FF293DBB6}"/>
    <cellStyle name="Output 2 2 44 4" xfId="25896" xr:uid="{EE55B8DF-4B7B-45A9-90A1-3857FE4130EC}"/>
    <cellStyle name="Output 2 2 44 4 2" xfId="25897" xr:uid="{9C79548E-BBEA-4C8B-A4A2-E2AD3818E329}"/>
    <cellStyle name="Output 2 2 44 4_Volatility" xfId="25898" xr:uid="{6F8102CA-32CB-4AF7-979B-95670985A5A7}"/>
    <cellStyle name="Output 2 2 44 5" xfId="25899" xr:uid="{83C9A8F3-6E83-4BC6-BF37-54B59B63EE1E}"/>
    <cellStyle name="Output 2 2 44_Volatility" xfId="25900" xr:uid="{E17394EA-C882-454E-8261-D8E35150826B}"/>
    <cellStyle name="Output 2 2 45" xfId="25901" xr:uid="{A5B9979F-3BFC-4F7E-BFFB-9973C2B3A1C2}"/>
    <cellStyle name="Output 2 2 45 2" xfId="25902" xr:uid="{26D043FA-09A1-43A4-8E9A-935BC15CCD10}"/>
    <cellStyle name="Output 2 2 45 2 2" xfId="25903" xr:uid="{0DA27BB9-4C55-4B8C-A142-8DA3C82FAEB4}"/>
    <cellStyle name="Output 2 2 45 2 2 2" xfId="25904" xr:uid="{E78CD478-43C2-47C6-BF54-E1EFA3B03C93}"/>
    <cellStyle name="Output 2 2 45 2 2 2 2" xfId="25905" xr:uid="{639DB639-193A-4A8F-8AEB-3ABBFC7F75E1}"/>
    <cellStyle name="Output 2 2 45 2 2 2_Volatility" xfId="25906" xr:uid="{F4412E2A-7F78-43C6-B696-11D9D27AFE43}"/>
    <cellStyle name="Output 2 2 45 2 2 3" xfId="25907" xr:uid="{4BD0FD3A-7439-475A-8D82-D08CFD014148}"/>
    <cellStyle name="Output 2 2 45 2 2_Volatility" xfId="25908" xr:uid="{D11279EB-CE1D-4177-817B-6742A365C641}"/>
    <cellStyle name="Output 2 2 45 2 3" xfId="25909" xr:uid="{89008733-B014-4D38-B0B8-B5D6033BDF1A}"/>
    <cellStyle name="Output 2 2 45 2 3 2" xfId="25910" xr:uid="{5D48DE53-63E1-477C-9031-6A9E908C5413}"/>
    <cellStyle name="Output 2 2 45 2 3 2 2" xfId="25911" xr:uid="{3D890D6A-A67F-4BB4-96B8-9BB85E6E391A}"/>
    <cellStyle name="Output 2 2 45 2 3 2_Volatility" xfId="25912" xr:uid="{1532EAB1-C204-4B6A-91C3-107A72B116FE}"/>
    <cellStyle name="Output 2 2 45 2 3 3" xfId="25913" xr:uid="{B075C9B9-C89C-4D65-B7CC-ECAD883562D7}"/>
    <cellStyle name="Output 2 2 45 2 3_Volatility" xfId="25914" xr:uid="{F02F1DD5-1D5B-448F-9B21-7E7FEDA1EE3D}"/>
    <cellStyle name="Output 2 2 45 2 4" xfId="25915" xr:uid="{C68F6E73-B5D4-4655-925C-5EB2F67F9C46}"/>
    <cellStyle name="Output 2 2 45 2 4 2" xfId="25916" xr:uid="{0AD350BC-1519-4722-9A94-2C644CE3EB92}"/>
    <cellStyle name="Output 2 2 45 2 4_Volatility" xfId="25917" xr:uid="{F2207FCA-D571-4CA5-A857-36AA409052BE}"/>
    <cellStyle name="Output 2 2 45 2 5" xfId="25918" xr:uid="{0C96D1A8-C967-4896-945C-D0D1ACF39397}"/>
    <cellStyle name="Output 2 2 45 2_Volatility" xfId="25919" xr:uid="{6622C8B2-7B42-4B84-9D0A-7F49259E305F}"/>
    <cellStyle name="Output 2 2 45 3" xfId="25920" xr:uid="{60052540-74E4-4C0B-AA1E-067C90F7486D}"/>
    <cellStyle name="Output 2 2 45 3 2" xfId="25921" xr:uid="{098C7CDD-3B99-4E48-B91F-57DE148F4D51}"/>
    <cellStyle name="Output 2 2 45 3 2 2" xfId="25922" xr:uid="{F3BD4F4B-EB78-437C-A7B4-CF1D51710EE3}"/>
    <cellStyle name="Output 2 2 45 3 2_Volatility" xfId="25923" xr:uid="{629CEDE6-5751-4A4B-9DF2-AFFF453C5F58}"/>
    <cellStyle name="Output 2 2 45 3 3" xfId="25924" xr:uid="{516A8127-84DD-4E7E-84B1-22068062D790}"/>
    <cellStyle name="Output 2 2 45 3_Volatility" xfId="25925" xr:uid="{FD7497D6-6BD4-43F9-8084-884E90E801E7}"/>
    <cellStyle name="Output 2 2 45 4" xfId="25926" xr:uid="{70149D14-9F6D-4E78-B67A-58E28F9E78D1}"/>
    <cellStyle name="Output 2 2 45 4 2" xfId="25927" xr:uid="{C40AC095-B659-42B0-ACD8-E891D5A59214}"/>
    <cellStyle name="Output 2 2 45 4_Volatility" xfId="25928" xr:uid="{60A118BF-70CD-4F3C-BE64-A5D03ED6EA4C}"/>
    <cellStyle name="Output 2 2 45 5" xfId="25929" xr:uid="{F6CD5B6B-3E71-4737-A360-CD7344DC25B9}"/>
    <cellStyle name="Output 2 2 45_Volatility" xfId="25930" xr:uid="{DE87152F-3427-448F-8B48-23BD11CD528F}"/>
    <cellStyle name="Output 2 2 46" xfId="25931" xr:uid="{7B305E69-216F-45A2-81E8-85DD1C125134}"/>
    <cellStyle name="Output 2 2 46 2" xfId="25932" xr:uid="{84E010B1-3D3A-4C57-9C8D-4DE1CA7BE9A9}"/>
    <cellStyle name="Output 2 2 46 2 2" xfId="25933" xr:uid="{35CB8924-7E62-4E40-9CDE-FC22EEDC5942}"/>
    <cellStyle name="Output 2 2 46 2 2 2" xfId="25934" xr:uid="{1FAC693E-A8BE-4833-80E7-85B4553AD9D7}"/>
    <cellStyle name="Output 2 2 46 2 2 2 2" xfId="25935" xr:uid="{D6B99086-BE4B-48B1-B7EA-DA7E72166437}"/>
    <cellStyle name="Output 2 2 46 2 2 2_Volatility" xfId="25936" xr:uid="{09A64F48-D59C-4358-A246-36E6D4B494C5}"/>
    <cellStyle name="Output 2 2 46 2 2 3" xfId="25937" xr:uid="{77F2AACD-E128-45E1-B8FA-C57511550668}"/>
    <cellStyle name="Output 2 2 46 2 2_Volatility" xfId="25938" xr:uid="{50AA2286-CECB-4BD5-8278-3D33FD5CFB84}"/>
    <cellStyle name="Output 2 2 46 2 3" xfId="25939" xr:uid="{E36DC7A8-268E-4D55-8BAE-2FC85C9EEB71}"/>
    <cellStyle name="Output 2 2 46 2 3 2" xfId="25940" xr:uid="{DEA12878-E8ED-43EF-9984-8426514C9EC6}"/>
    <cellStyle name="Output 2 2 46 2 3 2 2" xfId="25941" xr:uid="{0532E434-3262-444B-9264-B7E6D13559E6}"/>
    <cellStyle name="Output 2 2 46 2 3 2_Volatility" xfId="25942" xr:uid="{4903EFEB-29CA-48AC-9982-1F05F3D8CEA6}"/>
    <cellStyle name="Output 2 2 46 2 3 3" xfId="25943" xr:uid="{4C65A0AA-2D27-440E-8600-2E54F9808F98}"/>
    <cellStyle name="Output 2 2 46 2 3_Volatility" xfId="25944" xr:uid="{0B12C351-1101-4F73-BE0F-690C9DA64FB4}"/>
    <cellStyle name="Output 2 2 46 2 4" xfId="25945" xr:uid="{64341C78-365D-464F-9663-5F984033499A}"/>
    <cellStyle name="Output 2 2 46 2 4 2" xfId="25946" xr:uid="{317D48E5-03C3-4C29-A0E7-FCA3B5410CD3}"/>
    <cellStyle name="Output 2 2 46 2 4_Volatility" xfId="25947" xr:uid="{8FB21F2E-D5B6-4452-87D1-0C4A9C1479CB}"/>
    <cellStyle name="Output 2 2 46 2 5" xfId="25948" xr:uid="{1FDD06A3-3A72-4CC5-B1B0-4D7BD3DEFB06}"/>
    <cellStyle name="Output 2 2 46 2_Volatility" xfId="25949" xr:uid="{41CA280C-DEEC-4FC4-963F-88DDE366DBDA}"/>
    <cellStyle name="Output 2 2 46 3" xfId="25950" xr:uid="{12C65BD6-B575-400E-8836-ACE10BF3FA96}"/>
    <cellStyle name="Output 2 2 46 3 2" xfId="25951" xr:uid="{D0891A86-F5E7-467E-81A5-832F852ED472}"/>
    <cellStyle name="Output 2 2 46 3 2 2" xfId="25952" xr:uid="{DAD595D0-61C0-41FC-935C-3F961294D398}"/>
    <cellStyle name="Output 2 2 46 3 2_Volatility" xfId="25953" xr:uid="{BC356B7D-4CFD-4157-930B-030D85F6038E}"/>
    <cellStyle name="Output 2 2 46 3 3" xfId="25954" xr:uid="{453BD68E-E22B-4BEA-8B42-EFA4B8206167}"/>
    <cellStyle name="Output 2 2 46 3_Volatility" xfId="25955" xr:uid="{4A92CDCB-F107-485F-8A3F-8D5B30938335}"/>
    <cellStyle name="Output 2 2 46 4" xfId="25956" xr:uid="{4C4D72D5-369A-4DA0-9430-42BC310CA342}"/>
    <cellStyle name="Output 2 2 46 4 2" xfId="25957" xr:uid="{016957F0-4902-4262-8007-5A6B5EC070B8}"/>
    <cellStyle name="Output 2 2 46 4_Volatility" xfId="25958" xr:uid="{29967DAF-4671-4950-9F74-4642AB15D0C6}"/>
    <cellStyle name="Output 2 2 46 5" xfId="25959" xr:uid="{AA0798F8-A430-45F8-8E32-8D805FAE1451}"/>
    <cellStyle name="Output 2 2 46_Volatility" xfId="25960" xr:uid="{0551A271-2445-49D6-ABA5-F080CB63E34D}"/>
    <cellStyle name="Output 2 2 47" xfId="25961" xr:uid="{94DE36EB-8168-4FE0-91BF-209F71A0D48C}"/>
    <cellStyle name="Output 2 2 47 2" xfId="25962" xr:uid="{68D1FAEB-8E63-4BFE-B4FB-6F6C6F870AAE}"/>
    <cellStyle name="Output 2 2 47 2 2" xfId="25963" xr:uid="{356DFFB8-3025-45A0-A46B-2550788B0408}"/>
    <cellStyle name="Output 2 2 47 2 2 2" xfId="25964" xr:uid="{8069D9B1-EF10-4297-BC44-C84E34FE5989}"/>
    <cellStyle name="Output 2 2 47 2 2_Volatility" xfId="25965" xr:uid="{D1642F28-75C0-4C16-989B-A4EF54921D49}"/>
    <cellStyle name="Output 2 2 47 2 3" xfId="25966" xr:uid="{9A361F7F-455B-4EA3-B7BB-7357F3F5AC53}"/>
    <cellStyle name="Output 2 2 47 2_Volatility" xfId="25967" xr:uid="{E323A418-13FD-45C0-9CCE-D6F1CC88FFC7}"/>
    <cellStyle name="Output 2 2 47 3" xfId="25968" xr:uid="{927A2187-4926-484B-A69B-93FFCD542D99}"/>
    <cellStyle name="Output 2 2 47 3 2" xfId="25969" xr:uid="{89811E1F-99E6-4336-8DD9-53265B4FC2D6}"/>
    <cellStyle name="Output 2 2 47 3 2 2" xfId="25970" xr:uid="{44907786-ADF5-4AD6-A241-70F8B93FE78A}"/>
    <cellStyle name="Output 2 2 47 3 2_Volatility" xfId="25971" xr:uid="{76BB2875-4FE3-4FE6-AB44-1F2408439742}"/>
    <cellStyle name="Output 2 2 47 3 3" xfId="25972" xr:uid="{BECFEB99-1DE1-4E9C-8018-0D7E85A769FA}"/>
    <cellStyle name="Output 2 2 47 3_Volatility" xfId="25973" xr:uid="{8AC302CA-8941-4466-88AB-F1135759C07E}"/>
    <cellStyle name="Output 2 2 47 4" xfId="25974" xr:uid="{7488F542-2F81-4C19-9CC6-26A302F8A006}"/>
    <cellStyle name="Output 2 2 47 4 2" xfId="25975" xr:uid="{827ECEC8-4D8C-4ACC-A09D-7DC6E6E64ED5}"/>
    <cellStyle name="Output 2 2 47 4_Volatility" xfId="25976" xr:uid="{377B1D8D-9A50-4F10-89DA-BCB18D99C902}"/>
    <cellStyle name="Output 2 2 47 5" xfId="25977" xr:uid="{236DD2F7-E8DE-4E8A-A57D-06A911D793F8}"/>
    <cellStyle name="Output 2 2 47_Volatility" xfId="25978" xr:uid="{E73737F8-F16C-4E18-9BBA-697CAD5EB787}"/>
    <cellStyle name="Output 2 2 48" xfId="25979" xr:uid="{72770556-0321-488C-AD0D-ED477D2369BA}"/>
    <cellStyle name="Output 2 2 48 2" xfId="25980" xr:uid="{E425BD94-9ADD-4501-9CDE-9235DA51E797}"/>
    <cellStyle name="Output 2 2 48 2 2" xfId="25981" xr:uid="{B5630F30-719A-409E-B486-CA988EC943B2}"/>
    <cellStyle name="Output 2 2 48 2_Volatility" xfId="25982" xr:uid="{F56F6AAB-5B76-4B47-AC66-19BE89CEBEEA}"/>
    <cellStyle name="Output 2 2 48 3" xfId="25983" xr:uid="{76B22C23-92AE-489A-8E8D-66DC7890290E}"/>
    <cellStyle name="Output 2 2 48_Volatility" xfId="25984" xr:uid="{BA6D66C5-5517-48BF-9039-9A9B12BD4A9E}"/>
    <cellStyle name="Output 2 2 49" xfId="25985" xr:uid="{DBFD2A2F-E0FE-496C-BDA0-D9AF3F5D76B3}"/>
    <cellStyle name="Output 2 2 49 2" xfId="25986" xr:uid="{3D190FEF-0282-4722-8C50-911BCC34832A}"/>
    <cellStyle name="Output 2 2 49_Volatility" xfId="25987" xr:uid="{056D2B4A-8800-435F-9748-CD7721AC1508}"/>
    <cellStyle name="Output 2 2 5" xfId="25988" xr:uid="{4213AA79-8EBC-4C11-B0BC-76842C6FE2EF}"/>
    <cellStyle name="Output 2 2 5 2" xfId="25989" xr:uid="{1F3FB5E8-4287-4015-8740-61D7670C1BC6}"/>
    <cellStyle name="Output 2 2 5 2 2" xfId="25990" xr:uid="{5C17AA71-7152-43EA-9009-A1A9D49072E3}"/>
    <cellStyle name="Output 2 2 5 2 2 2" xfId="25991" xr:uid="{EDC77564-A3BE-4447-B1D3-D886722BC683}"/>
    <cellStyle name="Output 2 2 5 2 2 2 2" xfId="25992" xr:uid="{8A6F8AE2-C516-4D6B-AB84-308999AE8866}"/>
    <cellStyle name="Output 2 2 5 2 2 2_Volatility" xfId="25993" xr:uid="{411E12DA-ADFB-4B1F-9371-F2A3F85A0A3B}"/>
    <cellStyle name="Output 2 2 5 2 2 3" xfId="25994" xr:uid="{356A9DE6-8180-4113-9B3F-5BE48441D06E}"/>
    <cellStyle name="Output 2 2 5 2 2_Volatility" xfId="25995" xr:uid="{83E340E4-270A-4C0F-A3FD-351A88CE27C0}"/>
    <cellStyle name="Output 2 2 5 2 3" xfId="25996" xr:uid="{37CA79AD-7EA8-424E-A4FD-0D35F6B32056}"/>
    <cellStyle name="Output 2 2 5 2 3 2" xfId="25997" xr:uid="{0D58EBAF-3CC7-4F99-8B06-B6DCD2A64B1A}"/>
    <cellStyle name="Output 2 2 5 2 3 2 2" xfId="25998" xr:uid="{24B004EA-402C-4128-8D96-96AA54425A98}"/>
    <cellStyle name="Output 2 2 5 2 3 2_Volatility" xfId="25999" xr:uid="{712FE4F9-2124-4D1C-AB5A-A07CDBAD8381}"/>
    <cellStyle name="Output 2 2 5 2 3 3" xfId="26000" xr:uid="{733E7043-34A4-4549-ADD5-00DE1587E956}"/>
    <cellStyle name="Output 2 2 5 2 3_Volatility" xfId="26001" xr:uid="{875E6134-0A0E-4F6E-87DD-7F890C414753}"/>
    <cellStyle name="Output 2 2 5 2 4" xfId="26002" xr:uid="{87D862E1-5DAC-4375-AE75-103D26417578}"/>
    <cellStyle name="Output 2 2 5 2 4 2" xfId="26003" xr:uid="{E345DAC6-3ECD-42C9-A25A-54400F5DEE81}"/>
    <cellStyle name="Output 2 2 5 2 4_Volatility" xfId="26004" xr:uid="{B4E9A9F8-60C1-447C-A4BC-A9A410C00F27}"/>
    <cellStyle name="Output 2 2 5 2 5" xfId="26005" xr:uid="{4B374E0D-4C81-47A3-94A9-A88A071AA763}"/>
    <cellStyle name="Output 2 2 5 2_Volatility" xfId="26006" xr:uid="{BC62EDC0-B746-4F3C-81D4-A367F331E09B}"/>
    <cellStyle name="Output 2 2 5 3" xfId="26007" xr:uid="{402C9344-DE8D-4937-A81A-765AD17BCAD0}"/>
    <cellStyle name="Output 2 2 5 3 2" xfId="26008" xr:uid="{971FE7DE-21BA-4F7D-875D-1665BF0117C9}"/>
    <cellStyle name="Output 2 2 5 3 2 2" xfId="26009" xr:uid="{78EEF505-6FB3-41D6-9038-C79AD48F5520}"/>
    <cellStyle name="Output 2 2 5 3 2_Volatility" xfId="26010" xr:uid="{1E724164-7E73-4AA4-AEB8-380BB5D9B018}"/>
    <cellStyle name="Output 2 2 5 3 3" xfId="26011" xr:uid="{8F5426D9-F62C-418D-BAEA-A2CE15352DEF}"/>
    <cellStyle name="Output 2 2 5 3_Volatility" xfId="26012" xr:uid="{8079F6B0-F2DA-4957-9262-DA4675E75A17}"/>
    <cellStyle name="Output 2 2 5 4" xfId="26013" xr:uid="{DD4C4F07-2D9F-43E9-948D-38E852BC7FB9}"/>
    <cellStyle name="Output 2 2 5 4 2" xfId="26014" xr:uid="{70B30AEA-DA0A-4029-BF47-42A4AF905284}"/>
    <cellStyle name="Output 2 2 5 4_Volatility" xfId="26015" xr:uid="{4407DF67-6CF2-4C5A-B30B-28C6111B2BC9}"/>
    <cellStyle name="Output 2 2 5 5" xfId="26016" xr:uid="{0B1F3D6B-7253-405D-A3BE-DCFE27956F43}"/>
    <cellStyle name="Output 2 2 5_Volatility" xfId="26017" xr:uid="{BC163731-D0EE-4D31-91A2-537D66F8EAF0}"/>
    <cellStyle name="Output 2 2 50" xfId="26018" xr:uid="{4B3EB93E-83D1-40E5-84CB-D4F282981A2A}"/>
    <cellStyle name="Output 2 2 51" xfId="26019" xr:uid="{60AB39C9-D622-4416-8B1C-A64A7B35B08A}"/>
    <cellStyle name="Output 2 2 52" xfId="26020" xr:uid="{7A63128F-8C1A-4328-B235-7843C83D60B2}"/>
    <cellStyle name="Output 2 2 6" xfId="26021" xr:uid="{1143380D-FD57-4ABC-B9A9-D68FC5B78057}"/>
    <cellStyle name="Output 2 2 6 2" xfId="26022" xr:uid="{B87CEED8-A677-44E5-858E-518487E1FF68}"/>
    <cellStyle name="Output 2 2 6 2 2" xfId="26023" xr:uid="{1DD3F6B9-3E3B-4A60-B7F6-6D2641C62757}"/>
    <cellStyle name="Output 2 2 6 2 2 2" xfId="26024" xr:uid="{8E381A2E-EBCB-4D44-864F-073CF7C91AE9}"/>
    <cellStyle name="Output 2 2 6 2 2 2 2" xfId="26025" xr:uid="{DBC11C22-8D03-4656-A14E-EB8A46001CD5}"/>
    <cellStyle name="Output 2 2 6 2 2 2_Volatility" xfId="26026" xr:uid="{3D037C27-68C2-44F3-AB86-E9EBDAB2692A}"/>
    <cellStyle name="Output 2 2 6 2 2 3" xfId="26027" xr:uid="{B0038555-4090-4378-8FF9-8133C2B3A62A}"/>
    <cellStyle name="Output 2 2 6 2 2_Volatility" xfId="26028" xr:uid="{06BB0780-B6C4-4D98-A933-C7144B317EC6}"/>
    <cellStyle name="Output 2 2 6 2 3" xfId="26029" xr:uid="{2E530617-12DE-4B90-8518-F1E62B744593}"/>
    <cellStyle name="Output 2 2 6 2 3 2" xfId="26030" xr:uid="{60CBE1B1-883B-43BA-BF44-79AC83C2E013}"/>
    <cellStyle name="Output 2 2 6 2 3 2 2" xfId="26031" xr:uid="{0644CC3E-C3B9-4670-839D-AB42971CC7B7}"/>
    <cellStyle name="Output 2 2 6 2 3 2_Volatility" xfId="26032" xr:uid="{7AEA95E1-6F4F-44FF-8F98-77491560A482}"/>
    <cellStyle name="Output 2 2 6 2 3 3" xfId="26033" xr:uid="{D4C75E8D-1515-4562-873B-2519CE0860C3}"/>
    <cellStyle name="Output 2 2 6 2 3_Volatility" xfId="26034" xr:uid="{50865325-6987-40E2-8239-304EA2095393}"/>
    <cellStyle name="Output 2 2 6 2 4" xfId="26035" xr:uid="{C76F5123-5330-4041-949B-228B00D2D811}"/>
    <cellStyle name="Output 2 2 6 2 4 2" xfId="26036" xr:uid="{9443A236-7B71-427E-8A83-E4F99486F66F}"/>
    <cellStyle name="Output 2 2 6 2 4_Volatility" xfId="26037" xr:uid="{6E3D94BE-A2DE-40C0-964E-E95142ECEAC9}"/>
    <cellStyle name="Output 2 2 6 2 5" xfId="26038" xr:uid="{E912411F-3747-47A8-B290-E58A9C9BD351}"/>
    <cellStyle name="Output 2 2 6 2_Volatility" xfId="26039" xr:uid="{44B9F89A-D178-46F9-8924-E14A89AF307E}"/>
    <cellStyle name="Output 2 2 6 3" xfId="26040" xr:uid="{594BA8F2-75F3-4158-9E0F-E793D0FC8530}"/>
    <cellStyle name="Output 2 2 6 3 2" xfId="26041" xr:uid="{2AF829E0-7F45-40FC-99B1-EEE812403257}"/>
    <cellStyle name="Output 2 2 6 3 2 2" xfId="26042" xr:uid="{BF4EC9F2-9BAB-4440-A994-17000D7BA5A3}"/>
    <cellStyle name="Output 2 2 6 3 2_Volatility" xfId="26043" xr:uid="{5F00E613-0275-4240-9FCB-39B35682A74C}"/>
    <cellStyle name="Output 2 2 6 3 3" xfId="26044" xr:uid="{C3081A81-C532-4DC3-A0EC-9C642019EB78}"/>
    <cellStyle name="Output 2 2 6 3_Volatility" xfId="26045" xr:uid="{86BE2027-1CA0-4C29-9908-52EAFB94DDC6}"/>
    <cellStyle name="Output 2 2 6 4" xfId="26046" xr:uid="{7790B2E5-BBC6-4230-8A21-F200A6308A41}"/>
    <cellStyle name="Output 2 2 6 4 2" xfId="26047" xr:uid="{5AFE3370-1D90-480A-98F0-F3D4B794999B}"/>
    <cellStyle name="Output 2 2 6 4_Volatility" xfId="26048" xr:uid="{D61FA44A-A6E5-4801-8EDF-7614878F6D31}"/>
    <cellStyle name="Output 2 2 6 5" xfId="26049" xr:uid="{73671183-8B7B-455D-85A0-3793A84D1F72}"/>
    <cellStyle name="Output 2 2 6_Volatility" xfId="26050" xr:uid="{B15A1C3F-E1A8-4004-A13F-9E1C4DBA8BC1}"/>
    <cellStyle name="Output 2 2 7" xfId="26051" xr:uid="{AA9F787B-2A38-4644-8479-ED23AEA66EEC}"/>
    <cellStyle name="Output 2 2 7 2" xfId="26052" xr:uid="{479F3212-0BC5-4295-9049-D9804C1F9BD6}"/>
    <cellStyle name="Output 2 2 7 2 2" xfId="26053" xr:uid="{2ACFBE39-3610-4B04-BDF2-E1377C456579}"/>
    <cellStyle name="Output 2 2 7 2 2 2" xfId="26054" xr:uid="{61157BAC-821B-4D67-A558-15CBC1B3FB85}"/>
    <cellStyle name="Output 2 2 7 2 2 2 2" xfId="26055" xr:uid="{02D5D4DA-F389-40D1-8573-849F8E952149}"/>
    <cellStyle name="Output 2 2 7 2 2 2_Volatility" xfId="26056" xr:uid="{EFC116ED-05BB-4150-896E-71244B8E7249}"/>
    <cellStyle name="Output 2 2 7 2 2 3" xfId="26057" xr:uid="{40F60C4F-9316-487A-9D40-C9820D946BC4}"/>
    <cellStyle name="Output 2 2 7 2 2_Volatility" xfId="26058" xr:uid="{88261227-0AB1-4D22-ADCA-CD7A6A348F81}"/>
    <cellStyle name="Output 2 2 7 2 3" xfId="26059" xr:uid="{CA377D6F-8C43-4577-B73F-59DE8F7ED4E2}"/>
    <cellStyle name="Output 2 2 7 2 3 2" xfId="26060" xr:uid="{A8DF03C9-0260-49BD-A792-F26A78B46B43}"/>
    <cellStyle name="Output 2 2 7 2 3 2 2" xfId="26061" xr:uid="{F2C99AA4-6FD8-465A-A55E-92A8BC96B9CE}"/>
    <cellStyle name="Output 2 2 7 2 3 2_Volatility" xfId="26062" xr:uid="{9221F64E-A44D-4728-8FE5-2929675685BE}"/>
    <cellStyle name="Output 2 2 7 2 3 3" xfId="26063" xr:uid="{66F64E07-A0CF-4A18-AA23-83A0A61DD0A0}"/>
    <cellStyle name="Output 2 2 7 2 3_Volatility" xfId="26064" xr:uid="{EFA43884-40B5-409A-A795-E5BDD58689D9}"/>
    <cellStyle name="Output 2 2 7 2 4" xfId="26065" xr:uid="{0996FE60-EE38-4051-9712-96EE0E078A42}"/>
    <cellStyle name="Output 2 2 7 2 4 2" xfId="26066" xr:uid="{626CC6F7-E6FF-45AA-997D-C1900D8D6BE8}"/>
    <cellStyle name="Output 2 2 7 2 4_Volatility" xfId="26067" xr:uid="{9256BE86-07C0-4A5B-B667-C09D1CA0D0DD}"/>
    <cellStyle name="Output 2 2 7 2 5" xfId="26068" xr:uid="{A672C7E1-C619-4ECF-AD39-F089CEA73A5D}"/>
    <cellStyle name="Output 2 2 7 2_Volatility" xfId="26069" xr:uid="{3ABE1677-5AC0-447E-84C5-8DF6BBB544F8}"/>
    <cellStyle name="Output 2 2 7 3" xfId="26070" xr:uid="{9FBEEC39-B147-4CC3-98B4-A6F905242E8C}"/>
    <cellStyle name="Output 2 2 7 3 2" xfId="26071" xr:uid="{02ABDFD7-7E6D-4B7B-828B-2623755866F6}"/>
    <cellStyle name="Output 2 2 7 3 2 2" xfId="26072" xr:uid="{AAB4F27B-412F-4524-BC06-ECDBC0E8BDBF}"/>
    <cellStyle name="Output 2 2 7 3 2_Volatility" xfId="26073" xr:uid="{A7BFB8E8-1406-4AF5-A868-119664DCE52A}"/>
    <cellStyle name="Output 2 2 7 3 3" xfId="26074" xr:uid="{952FC6D9-2604-4A35-857F-82157E405E3C}"/>
    <cellStyle name="Output 2 2 7 3_Volatility" xfId="26075" xr:uid="{5A96BFA9-7BD2-43B9-A29B-976BE7698F77}"/>
    <cellStyle name="Output 2 2 7 4" xfId="26076" xr:uid="{B749A9C1-5318-435A-814C-B93EB58D0FFC}"/>
    <cellStyle name="Output 2 2 7 4 2" xfId="26077" xr:uid="{C8CBE741-C649-4700-AD4A-DADAD6F308C7}"/>
    <cellStyle name="Output 2 2 7 4_Volatility" xfId="26078" xr:uid="{CD563F55-76F6-4D1A-A538-F17C137890C9}"/>
    <cellStyle name="Output 2 2 7 5" xfId="26079" xr:uid="{7B8CEE4A-9660-4381-BAAA-DAA688B2CAEF}"/>
    <cellStyle name="Output 2 2 7_Volatility" xfId="26080" xr:uid="{2EE70308-313B-4594-BD37-97BA3C0CA3E4}"/>
    <cellStyle name="Output 2 2 8" xfId="26081" xr:uid="{6117DCBD-4BBE-4CAE-B974-959BA2B130D5}"/>
    <cellStyle name="Output 2 2 8 2" xfId="26082" xr:uid="{1214DFE2-B034-40A9-A663-C9DCDEBDED3E}"/>
    <cellStyle name="Output 2 2 8 2 2" xfId="26083" xr:uid="{D51D4A8D-8195-4FEE-935B-3768AF8B4D35}"/>
    <cellStyle name="Output 2 2 8 2 2 2" xfId="26084" xr:uid="{6C547C3D-5924-4C21-B621-F188B939F698}"/>
    <cellStyle name="Output 2 2 8 2 2 2 2" xfId="26085" xr:uid="{5B32620C-CE94-49F3-8006-B973C906F8D3}"/>
    <cellStyle name="Output 2 2 8 2 2 2_Volatility" xfId="26086" xr:uid="{B60E479C-687D-4DDB-A789-0ECC6FC97C20}"/>
    <cellStyle name="Output 2 2 8 2 2 3" xfId="26087" xr:uid="{0E7F2E01-A1AB-43B6-A611-FE17D2A814C3}"/>
    <cellStyle name="Output 2 2 8 2 2_Volatility" xfId="26088" xr:uid="{626F59AB-EA6D-4100-AE8F-ED3D26F90041}"/>
    <cellStyle name="Output 2 2 8 2 3" xfId="26089" xr:uid="{70B61C1D-FC9A-469D-AE95-51E2BC47FB47}"/>
    <cellStyle name="Output 2 2 8 2 3 2" xfId="26090" xr:uid="{D75267B6-5E9F-4E33-97E8-409C4B93D79C}"/>
    <cellStyle name="Output 2 2 8 2 3 2 2" xfId="26091" xr:uid="{20AFF9E7-995C-450C-BB19-021C512E54A4}"/>
    <cellStyle name="Output 2 2 8 2 3 2_Volatility" xfId="26092" xr:uid="{7CE1BC5A-A586-4AC4-B354-11EC732E3BAA}"/>
    <cellStyle name="Output 2 2 8 2 3 3" xfId="26093" xr:uid="{F35C67C3-14A0-4608-AF56-2620D11E6599}"/>
    <cellStyle name="Output 2 2 8 2 3_Volatility" xfId="26094" xr:uid="{95C61E71-4CA2-4299-A0CE-6A2044D73AAE}"/>
    <cellStyle name="Output 2 2 8 2 4" xfId="26095" xr:uid="{15DB60BA-508A-48F3-AAB5-601E3B77FE37}"/>
    <cellStyle name="Output 2 2 8 2 4 2" xfId="26096" xr:uid="{AF778B08-4FCA-4BE1-B007-5150AB7ABD66}"/>
    <cellStyle name="Output 2 2 8 2 4_Volatility" xfId="26097" xr:uid="{02FA233C-7557-48DB-888E-BF7727EBF5AB}"/>
    <cellStyle name="Output 2 2 8 2 5" xfId="26098" xr:uid="{BDF569F4-00BA-49F2-88FC-441735017AEA}"/>
    <cellStyle name="Output 2 2 8 2_Volatility" xfId="26099" xr:uid="{89D17A22-B095-421B-B9C3-B34B9A96A160}"/>
    <cellStyle name="Output 2 2 8 3" xfId="26100" xr:uid="{9949FB1E-2E71-4448-ADE0-EE9E24EB07C2}"/>
    <cellStyle name="Output 2 2 8 3 2" xfId="26101" xr:uid="{BEF28D57-930E-45F3-A67A-7C53E1845E9F}"/>
    <cellStyle name="Output 2 2 8 3 2 2" xfId="26102" xr:uid="{BD50F796-85B0-4E19-8B78-BEF2807F6E6C}"/>
    <cellStyle name="Output 2 2 8 3 2_Volatility" xfId="26103" xr:uid="{EB8F810F-BA77-4099-B744-13BFC7565801}"/>
    <cellStyle name="Output 2 2 8 3 3" xfId="26104" xr:uid="{7A3B41EC-7809-430D-B935-D6C126C69F2B}"/>
    <cellStyle name="Output 2 2 8 3_Volatility" xfId="26105" xr:uid="{E40CD6F9-B99E-4745-9C6B-CAB32B5A8347}"/>
    <cellStyle name="Output 2 2 8 4" xfId="26106" xr:uid="{D3C066DE-D89B-4521-B1B2-8F2BF00B0413}"/>
    <cellStyle name="Output 2 2 8 4 2" xfId="26107" xr:uid="{6342FE34-C92C-45B9-903A-207CBAD30F45}"/>
    <cellStyle name="Output 2 2 8 4_Volatility" xfId="26108" xr:uid="{51AC94CE-EE7B-4C2E-A61B-9D9F96161B64}"/>
    <cellStyle name="Output 2 2 8 5" xfId="26109" xr:uid="{EF011250-4149-4B97-8FC2-CEA8CDF7100E}"/>
    <cellStyle name="Output 2 2 8_Volatility" xfId="26110" xr:uid="{81658697-2EB2-46A8-95D2-C39C5F434DC0}"/>
    <cellStyle name="Output 2 2 9" xfId="26111" xr:uid="{BBEC6E58-C6B8-4258-9F53-ECD420968468}"/>
    <cellStyle name="Output 2 2 9 2" xfId="26112" xr:uid="{85021388-A756-4172-96A4-D896393029D2}"/>
    <cellStyle name="Output 2 2 9 2 2" xfId="26113" xr:uid="{3404D181-CCED-468E-804D-0B51CEC3714C}"/>
    <cellStyle name="Output 2 2 9 2 2 2" xfId="26114" xr:uid="{96F78E53-8F1C-4A9A-BAD3-1F0B595F38D5}"/>
    <cellStyle name="Output 2 2 9 2 2 2 2" xfId="26115" xr:uid="{97E64BDD-8901-4EEE-8B79-F4ED40AE1BD3}"/>
    <cellStyle name="Output 2 2 9 2 2 2_Volatility" xfId="26116" xr:uid="{B431CAFE-ADE5-4181-A09C-2FE916914C57}"/>
    <cellStyle name="Output 2 2 9 2 2 3" xfId="26117" xr:uid="{6131B9B6-A644-4A1B-B0D6-95D38C90D7B1}"/>
    <cellStyle name="Output 2 2 9 2 2_Volatility" xfId="26118" xr:uid="{EF62F367-ACA8-40D7-84B8-CBB578AF6B98}"/>
    <cellStyle name="Output 2 2 9 2 3" xfId="26119" xr:uid="{3E0E7936-6A4C-4DE4-88D8-4A24C3F8AADB}"/>
    <cellStyle name="Output 2 2 9 2 3 2" xfId="26120" xr:uid="{A447A5ED-09A2-4DA3-BAE6-1AD91BCEC69C}"/>
    <cellStyle name="Output 2 2 9 2 3 2 2" xfId="26121" xr:uid="{057AF4CE-E48D-476F-9941-63831F1C0BE0}"/>
    <cellStyle name="Output 2 2 9 2 3 2_Volatility" xfId="26122" xr:uid="{7A7857D2-9BBF-41A8-A4CE-955C0AEA4712}"/>
    <cellStyle name="Output 2 2 9 2 3 3" xfId="26123" xr:uid="{D6D76AEA-9E3B-43C7-9247-45D9FCB18D3B}"/>
    <cellStyle name="Output 2 2 9 2 3_Volatility" xfId="26124" xr:uid="{BD4F1D32-8B4F-468A-99BC-C1588E0361DD}"/>
    <cellStyle name="Output 2 2 9 2 4" xfId="26125" xr:uid="{CB53BA2A-43E5-423F-A501-3A2BFD49572B}"/>
    <cellStyle name="Output 2 2 9 2 4 2" xfId="26126" xr:uid="{00D3E0D6-566B-49EF-9B76-2F8589764EE9}"/>
    <cellStyle name="Output 2 2 9 2 4_Volatility" xfId="26127" xr:uid="{228DC303-D500-4C44-9146-AA93345D0A89}"/>
    <cellStyle name="Output 2 2 9 2 5" xfId="26128" xr:uid="{A19D8D58-A22F-4B04-A1D1-BFE6269DC13C}"/>
    <cellStyle name="Output 2 2 9 2_Volatility" xfId="26129" xr:uid="{35912799-BB8B-4A27-A9A7-1291D26B2F85}"/>
    <cellStyle name="Output 2 2 9 3" xfId="26130" xr:uid="{823F5C7E-0B66-45DF-8DDD-25CB9953DA3A}"/>
    <cellStyle name="Output 2 2 9 3 2" xfId="26131" xr:uid="{9A5B25B1-D33A-4B10-9F38-323428907B4F}"/>
    <cellStyle name="Output 2 2 9 3 2 2" xfId="26132" xr:uid="{A2F9DBE8-6BDC-4778-A49F-B1BDECEC9384}"/>
    <cellStyle name="Output 2 2 9 3 2_Volatility" xfId="26133" xr:uid="{5464ECBF-3A4F-4062-A67A-3BD961A06665}"/>
    <cellStyle name="Output 2 2 9 3 3" xfId="26134" xr:uid="{F16E01BD-505F-4AD8-B343-61C583AB152B}"/>
    <cellStyle name="Output 2 2 9 3_Volatility" xfId="26135" xr:uid="{4B460108-2BA5-48D0-8D39-AC9D278AABA5}"/>
    <cellStyle name="Output 2 2 9 4" xfId="26136" xr:uid="{50B60CE1-4E95-438B-BDCF-BB84C647F21D}"/>
    <cellStyle name="Output 2 2 9 4 2" xfId="26137" xr:uid="{2973383F-9821-4639-AB20-38E701E21078}"/>
    <cellStyle name="Output 2 2 9 4_Volatility" xfId="26138" xr:uid="{DCCE1026-B898-4028-A4AC-C4EB55F04730}"/>
    <cellStyle name="Output 2 2 9 5" xfId="26139" xr:uid="{13758D92-5C1E-4F91-8F5E-3A65A0FF9AE0}"/>
    <cellStyle name="Output 2 2 9_Volatility" xfId="26140" xr:uid="{9A6E5F78-A150-4DD8-A2AC-117383FCD4E4}"/>
    <cellStyle name="Output 2 2_Summary_Gap_Balance_exNIB" xfId="26141" xr:uid="{9AA8310E-AF68-4C66-AE36-66CC3423F549}"/>
    <cellStyle name="Output 2 3" xfId="26142" xr:uid="{751400D0-F540-4800-93EF-3031FC03487D}"/>
    <cellStyle name="Output 2 3 2" xfId="26143" xr:uid="{BD63D14D-86FE-4B3E-AD17-1B926B4A0FB3}"/>
    <cellStyle name="Output 2 3 2 2" xfId="26144" xr:uid="{BF3F1E46-1F5B-4FE4-AF7D-A581F4EEE662}"/>
    <cellStyle name="Output 2 3 2_Volatility" xfId="26145" xr:uid="{20755CE2-FD25-4F31-AC69-767813AC24C8}"/>
    <cellStyle name="Output 2 3 3" xfId="26146" xr:uid="{9EDA30EB-FC4C-4087-91FE-7B7B68478120}"/>
    <cellStyle name="Output 2 3_Volatility" xfId="26147" xr:uid="{ED88B15D-1276-4572-9C5B-BD53F3B5CAEF}"/>
    <cellStyle name="Output 2 4" xfId="26148" xr:uid="{08DB0BF7-FECD-4AC2-A6E8-036D173E8825}"/>
    <cellStyle name="Output 2 4 2" xfId="26149" xr:uid="{2C321AEE-936C-4678-9528-FB3BEFD70932}"/>
    <cellStyle name="Output 2 4_Volatility" xfId="26150" xr:uid="{04A1009B-8720-4A16-87C7-6736B48BD7FF}"/>
    <cellStyle name="Output 2 5" xfId="26151" xr:uid="{F0324FA3-D914-455B-9E83-1D2B3F071729}"/>
    <cellStyle name="Output 2 6" xfId="26152" xr:uid="{307699BB-4297-4FBF-8A6E-CE7CE1058912}"/>
    <cellStyle name="Output 2_CAD-L.C." xfId="26153" xr:uid="{5CA88F34-FA3C-4912-A76D-06CBCEF86D24}"/>
    <cellStyle name="Output 3" xfId="26154" xr:uid="{88C05D52-CA44-47F2-8762-3527F6FA56BB}"/>
    <cellStyle name="Output 3 10" xfId="26155" xr:uid="{1FD2A9A6-E814-4BC2-82BC-90514F5FD21E}"/>
    <cellStyle name="Output 3 10 2" xfId="26156" xr:uid="{0E42BECC-824F-42B6-A8B7-048D4D977974}"/>
    <cellStyle name="Output 3 10 2 2" xfId="26157" xr:uid="{BECAA134-ACC4-4ABE-8D50-5E7E3FB67E10}"/>
    <cellStyle name="Output 3 10 2 2 2" xfId="26158" xr:uid="{86A04432-5A4D-4CE4-8E4B-067C777A8143}"/>
    <cellStyle name="Output 3 10 2 2 2 2" xfId="26159" xr:uid="{B58F4B89-8927-4E29-A616-AF1BC1931D49}"/>
    <cellStyle name="Output 3 10 2 2 2_Volatility" xfId="26160" xr:uid="{7AB7B71E-6324-42E5-B5A6-76CD3E213FE1}"/>
    <cellStyle name="Output 3 10 2 2 3" xfId="26161" xr:uid="{34D52F9D-5076-4B47-A4A1-45E13FE66D85}"/>
    <cellStyle name="Output 3 10 2 2_Volatility" xfId="26162" xr:uid="{C6BA8629-347F-4C9A-A36F-C88FC03A4767}"/>
    <cellStyle name="Output 3 10 2 3" xfId="26163" xr:uid="{AD6AD5A8-D62E-480C-8B8C-CC4AC0513D57}"/>
    <cellStyle name="Output 3 10 2 3 2" xfId="26164" xr:uid="{45365ADD-BBF3-41E3-9F53-25200C9E8483}"/>
    <cellStyle name="Output 3 10 2 3 2 2" xfId="26165" xr:uid="{6E1B80A4-3672-41F5-9C59-EC835066821E}"/>
    <cellStyle name="Output 3 10 2 3 2_Volatility" xfId="26166" xr:uid="{0220C726-1299-4EE9-946A-85F9D0E0E57C}"/>
    <cellStyle name="Output 3 10 2 3 3" xfId="26167" xr:uid="{C626BF69-BC90-42C9-8F0F-6620822E793B}"/>
    <cellStyle name="Output 3 10 2 3_Volatility" xfId="26168" xr:uid="{F018653D-4937-4016-BEBA-AC075AE70D48}"/>
    <cellStyle name="Output 3 10 2 4" xfId="26169" xr:uid="{90DC5927-09E7-4B02-9A01-F34AC3295126}"/>
    <cellStyle name="Output 3 10 2 4 2" xfId="26170" xr:uid="{35B72989-28BB-4F54-8F3E-175B835DE7BE}"/>
    <cellStyle name="Output 3 10 2 4_Volatility" xfId="26171" xr:uid="{DD7BDA48-D624-43EF-81C6-ABFA61235D99}"/>
    <cellStyle name="Output 3 10 2 5" xfId="26172" xr:uid="{4D03384D-8754-4C64-8D03-BE467A0FA6FB}"/>
    <cellStyle name="Output 3 10 2_Volatility" xfId="26173" xr:uid="{082C5A8E-1AD1-4268-9BC0-BAA4E6C0EADF}"/>
    <cellStyle name="Output 3 10 3" xfId="26174" xr:uid="{1ABD903A-CA92-489E-816B-7CF4B77317EB}"/>
    <cellStyle name="Output 3 10 3 2" xfId="26175" xr:uid="{068866C9-32E4-4351-94C7-E9B11356449F}"/>
    <cellStyle name="Output 3 10 3 2 2" xfId="26176" xr:uid="{7F2B2D1F-5DA8-4CE3-8481-AB44EAAFB19F}"/>
    <cellStyle name="Output 3 10 3 2_Volatility" xfId="26177" xr:uid="{257BD491-A456-499A-913B-CF59E7BEC023}"/>
    <cellStyle name="Output 3 10 3 3" xfId="26178" xr:uid="{0685AC28-38C3-467C-A82E-1EED4BD41174}"/>
    <cellStyle name="Output 3 10 3_Volatility" xfId="26179" xr:uid="{CA265A37-C683-462F-830A-FD481A08157B}"/>
    <cellStyle name="Output 3 10 4" xfId="26180" xr:uid="{E6B20606-AB45-40AE-A8B6-C14AF997D8D1}"/>
    <cellStyle name="Output 3 10 4 2" xfId="26181" xr:uid="{28E3408A-29E3-43EC-A861-10E857857BD4}"/>
    <cellStyle name="Output 3 10 4_Volatility" xfId="26182" xr:uid="{FE6133CB-4E3F-4AE2-AE43-2A7F01794489}"/>
    <cellStyle name="Output 3 10 5" xfId="26183" xr:uid="{FF17C64D-91F5-462A-AFB1-3C82152869A4}"/>
    <cellStyle name="Output 3 10_Volatility" xfId="26184" xr:uid="{C83C6E5D-6C7A-4195-B25E-9004ADD08D58}"/>
    <cellStyle name="Output 3 11" xfId="26185" xr:uid="{69275BC0-E6C4-4864-92B7-CD997C3D3384}"/>
    <cellStyle name="Output 3 11 2" xfId="26186" xr:uid="{05781B30-8E8A-4C50-BC44-7B788B3F8DAF}"/>
    <cellStyle name="Output 3 11 2 2" xfId="26187" xr:uid="{D1B8C971-3AE8-403C-B649-274B984DADE5}"/>
    <cellStyle name="Output 3 11 2 2 2" xfId="26188" xr:uid="{93E92140-22AB-4B06-B61B-15A71547526F}"/>
    <cellStyle name="Output 3 11 2 2 2 2" xfId="26189" xr:uid="{2D6A9DD7-8780-4175-90C0-A7D20E2E62F2}"/>
    <cellStyle name="Output 3 11 2 2 2_Volatility" xfId="26190" xr:uid="{DBBBD99C-CA44-4132-8F0F-152BB163CD74}"/>
    <cellStyle name="Output 3 11 2 2 3" xfId="26191" xr:uid="{A4935E82-461A-49C4-9617-A995C3CD5358}"/>
    <cellStyle name="Output 3 11 2 2_Volatility" xfId="26192" xr:uid="{85B93BFB-9510-454F-BADB-E4D6AE914245}"/>
    <cellStyle name="Output 3 11 2 3" xfId="26193" xr:uid="{DAC888AC-11A4-446B-95B6-4D6F14B5B2D6}"/>
    <cellStyle name="Output 3 11 2 3 2" xfId="26194" xr:uid="{AD17164C-A2AA-4D2B-9CA1-BBF8DCFFEA7F}"/>
    <cellStyle name="Output 3 11 2 3 2 2" xfId="26195" xr:uid="{942CD9D7-828E-41C1-A959-9F470AAFC382}"/>
    <cellStyle name="Output 3 11 2 3 2_Volatility" xfId="26196" xr:uid="{86A8C5E3-9E32-43BC-8902-66E241BE0CEA}"/>
    <cellStyle name="Output 3 11 2 3 3" xfId="26197" xr:uid="{D2CC5769-18B8-42E1-BF50-0278EC119D88}"/>
    <cellStyle name="Output 3 11 2 3_Volatility" xfId="26198" xr:uid="{85C4F7A2-CDAB-4086-9448-4B52075E7E47}"/>
    <cellStyle name="Output 3 11 2 4" xfId="26199" xr:uid="{3D0C4863-5DEF-417D-B90E-001960A70E65}"/>
    <cellStyle name="Output 3 11 2 4 2" xfId="26200" xr:uid="{335E1160-E71E-4666-8234-BA7C1543AF6E}"/>
    <cellStyle name="Output 3 11 2 4_Volatility" xfId="26201" xr:uid="{75E26475-FD02-4440-A737-E76D5B934882}"/>
    <cellStyle name="Output 3 11 2 5" xfId="26202" xr:uid="{E37D2D9E-9A6A-47D3-917E-BE4D1EC0AB25}"/>
    <cellStyle name="Output 3 11 2_Volatility" xfId="26203" xr:uid="{07EAAC43-C485-48D8-BAA0-A0D8DE2C3D87}"/>
    <cellStyle name="Output 3 11 3" xfId="26204" xr:uid="{DFA75EFC-DAC6-4775-8AB5-4E820D7210F7}"/>
    <cellStyle name="Output 3 11 3 2" xfId="26205" xr:uid="{52BAC9C0-CB27-4668-9868-C48AE77C51AF}"/>
    <cellStyle name="Output 3 11 3 2 2" xfId="26206" xr:uid="{64B05D85-0F0B-4798-8414-63068DC253F1}"/>
    <cellStyle name="Output 3 11 3 2_Volatility" xfId="26207" xr:uid="{367EA391-34DA-48AD-BFDB-67AB94D96154}"/>
    <cellStyle name="Output 3 11 3 3" xfId="26208" xr:uid="{817B526C-473D-40E5-80FF-BBDF53256DBF}"/>
    <cellStyle name="Output 3 11 3_Volatility" xfId="26209" xr:uid="{79CCDC8E-8057-44C7-8025-4ADC48A25DA3}"/>
    <cellStyle name="Output 3 11 4" xfId="26210" xr:uid="{A12C71C0-A7E8-4A15-B7A4-B6FF88532228}"/>
    <cellStyle name="Output 3 11 4 2" xfId="26211" xr:uid="{8F8A731F-DB4F-4979-850D-1BC18885A3DB}"/>
    <cellStyle name="Output 3 11 4_Volatility" xfId="26212" xr:uid="{52C74771-297A-41F5-9241-15216C6C251B}"/>
    <cellStyle name="Output 3 11 5" xfId="26213" xr:uid="{9DD9B355-6F95-4C4A-8B6F-D42DDE11A536}"/>
    <cellStyle name="Output 3 11_Volatility" xfId="26214" xr:uid="{EF4B0B57-7D06-4A71-9AED-9F25774F4894}"/>
    <cellStyle name="Output 3 12" xfId="26215" xr:uid="{C1876EEF-A6DB-43C1-BF61-062A3967C8AD}"/>
    <cellStyle name="Output 3 12 2" xfId="26216" xr:uid="{99FCCFDF-20B1-4CD1-AB71-78762C348E9C}"/>
    <cellStyle name="Output 3 12 2 2" xfId="26217" xr:uid="{EE4C99F5-E1D4-4887-8FFE-5E646031250D}"/>
    <cellStyle name="Output 3 12 2 2 2" xfId="26218" xr:uid="{2E0FFDC1-997C-4303-A397-D74C609055BA}"/>
    <cellStyle name="Output 3 12 2 2 2 2" xfId="26219" xr:uid="{9ABD0789-6D34-4751-AA8E-588D7E56DF36}"/>
    <cellStyle name="Output 3 12 2 2 2_Volatility" xfId="26220" xr:uid="{3C64CD16-73EA-4BEA-B018-FD7E6939AFAC}"/>
    <cellStyle name="Output 3 12 2 2 3" xfId="26221" xr:uid="{DC3E9B49-CA47-43AD-B1F4-7AF44D2434BE}"/>
    <cellStyle name="Output 3 12 2 2_Volatility" xfId="26222" xr:uid="{F56A6DFF-6E34-45D7-BB49-CDE4DAFE90AF}"/>
    <cellStyle name="Output 3 12 2 3" xfId="26223" xr:uid="{D02852BB-1088-480B-9F19-8082667D0B9F}"/>
    <cellStyle name="Output 3 12 2 3 2" xfId="26224" xr:uid="{58C065C0-5D78-405E-9F20-8F21625CC0EE}"/>
    <cellStyle name="Output 3 12 2 3 2 2" xfId="26225" xr:uid="{56462F7D-7CD2-4CAF-AEE3-99BD98F00D63}"/>
    <cellStyle name="Output 3 12 2 3 2_Volatility" xfId="26226" xr:uid="{BB506209-B183-495E-B066-D23780696048}"/>
    <cellStyle name="Output 3 12 2 3 3" xfId="26227" xr:uid="{8C77CC15-9C67-4F14-AD21-E28CC2E41CC6}"/>
    <cellStyle name="Output 3 12 2 3_Volatility" xfId="26228" xr:uid="{52C1E0D9-867B-49D8-A282-25FC7FA504A2}"/>
    <cellStyle name="Output 3 12 2 4" xfId="26229" xr:uid="{9A946C31-802F-457E-AB1B-832EEB9A828B}"/>
    <cellStyle name="Output 3 12 2 4 2" xfId="26230" xr:uid="{6A1B199C-D15F-4BCD-8EFC-7DA18841E3D6}"/>
    <cellStyle name="Output 3 12 2 4_Volatility" xfId="26231" xr:uid="{D7A0DDE9-D5E9-4E0E-9012-DC6D5AB59692}"/>
    <cellStyle name="Output 3 12 2 5" xfId="26232" xr:uid="{138B4FC5-7622-4D03-8E93-1748CA7285BD}"/>
    <cellStyle name="Output 3 12 2_Volatility" xfId="26233" xr:uid="{6618320E-49CD-4296-A741-0B46B946007B}"/>
    <cellStyle name="Output 3 12 3" xfId="26234" xr:uid="{FAF354E0-DFA4-41AA-A0EF-1A266B870583}"/>
    <cellStyle name="Output 3 12 3 2" xfId="26235" xr:uid="{77EE7CAC-0491-4A43-BD33-94A826138EB1}"/>
    <cellStyle name="Output 3 12 3 2 2" xfId="26236" xr:uid="{37A74AB3-9E51-4FAB-A771-0BE9651A581C}"/>
    <cellStyle name="Output 3 12 3 2_Volatility" xfId="26237" xr:uid="{45A58587-A703-42CB-8E25-A7E3F9D9B34C}"/>
    <cellStyle name="Output 3 12 3 3" xfId="26238" xr:uid="{A97E91AD-E336-43D9-989B-2ECE58FFD7FB}"/>
    <cellStyle name="Output 3 12 3_Volatility" xfId="26239" xr:uid="{99C6C650-5AD4-45A1-B74C-CBD64D3D0244}"/>
    <cellStyle name="Output 3 12 4" xfId="26240" xr:uid="{A95BCBA7-AB7E-4269-B10C-754ECFE2EFF9}"/>
    <cellStyle name="Output 3 12 4 2" xfId="26241" xr:uid="{FA61E9F0-B2BB-4654-8AE5-A84521F93E3E}"/>
    <cellStyle name="Output 3 12 4_Volatility" xfId="26242" xr:uid="{0B8D6F77-74E4-4582-A9A7-F7DE982FCAED}"/>
    <cellStyle name="Output 3 12 5" xfId="26243" xr:uid="{15DB789C-71D8-4285-A8C1-A8FA0ED57D58}"/>
    <cellStyle name="Output 3 12_Volatility" xfId="26244" xr:uid="{70EFF31D-124A-4539-8DCA-3885511DFA00}"/>
    <cellStyle name="Output 3 13" xfId="26245" xr:uid="{FC35B5EB-F94B-4C88-985F-1D7B0AB7DFE2}"/>
    <cellStyle name="Output 3 13 2" xfId="26246" xr:uid="{108EB66B-72C0-40E3-9D9C-1B364439A04A}"/>
    <cellStyle name="Output 3 13 2 2" xfId="26247" xr:uid="{B318483A-196B-489B-BF27-25937C21B175}"/>
    <cellStyle name="Output 3 13 2 2 2" xfId="26248" xr:uid="{9275CE4E-6DBB-4414-A82D-4C7727287A7B}"/>
    <cellStyle name="Output 3 13 2 2 2 2" xfId="26249" xr:uid="{47A006C8-13F1-4353-A9C0-7F6CC2C9FA69}"/>
    <cellStyle name="Output 3 13 2 2 2_Volatility" xfId="26250" xr:uid="{047A275E-C8FD-4A80-A489-C853F9D16D06}"/>
    <cellStyle name="Output 3 13 2 2 3" xfId="26251" xr:uid="{A46C0561-F4FD-47B9-A53E-C1C4E4000896}"/>
    <cellStyle name="Output 3 13 2 2_Volatility" xfId="26252" xr:uid="{C5E44E05-7393-4034-B7A3-E5401381F269}"/>
    <cellStyle name="Output 3 13 2 3" xfId="26253" xr:uid="{B09785B5-258A-42AF-BB66-AC30C0FC7C5D}"/>
    <cellStyle name="Output 3 13 2 3 2" xfId="26254" xr:uid="{7C267977-60EE-4AE4-A7D3-3B092101BAEB}"/>
    <cellStyle name="Output 3 13 2 3 2 2" xfId="26255" xr:uid="{4AFBE19B-E18E-468A-8B07-649D7F475263}"/>
    <cellStyle name="Output 3 13 2 3 2_Volatility" xfId="26256" xr:uid="{A8192DAB-D686-4C8C-B04E-A623ECBDD028}"/>
    <cellStyle name="Output 3 13 2 3 3" xfId="26257" xr:uid="{363922D2-9685-477A-9460-7E363804388A}"/>
    <cellStyle name="Output 3 13 2 3_Volatility" xfId="26258" xr:uid="{5E238550-FC58-4025-BC98-5652E8C3C86D}"/>
    <cellStyle name="Output 3 13 2 4" xfId="26259" xr:uid="{C2782244-7C11-4F6F-8E7D-EA5BE62A06EF}"/>
    <cellStyle name="Output 3 13 2 4 2" xfId="26260" xr:uid="{67DF3A17-8958-4343-A021-A7DC3FA78BBF}"/>
    <cellStyle name="Output 3 13 2 4_Volatility" xfId="26261" xr:uid="{BE832896-B641-413A-B8A9-4E1AD7E08BCE}"/>
    <cellStyle name="Output 3 13 2 5" xfId="26262" xr:uid="{77D1238A-8611-4A8B-A316-BF13564AF723}"/>
    <cellStyle name="Output 3 13 2_Volatility" xfId="26263" xr:uid="{4E2E3BEC-D861-4358-972A-0D52AD16BA73}"/>
    <cellStyle name="Output 3 13 3" xfId="26264" xr:uid="{FE8C8069-5BFE-46D2-B712-6EA5E03CA4ED}"/>
    <cellStyle name="Output 3 13 3 2" xfId="26265" xr:uid="{E24B58EF-34E0-4AA5-A1CA-023C2F1E067F}"/>
    <cellStyle name="Output 3 13 3 2 2" xfId="26266" xr:uid="{0B66FBF4-F753-4B79-9487-250869A282E0}"/>
    <cellStyle name="Output 3 13 3 2_Volatility" xfId="26267" xr:uid="{9748A4C5-241A-4B8E-A7E4-0ACB6D43F107}"/>
    <cellStyle name="Output 3 13 3 3" xfId="26268" xr:uid="{53F6D3FB-9231-4CBE-8CB5-A573EB7D5334}"/>
    <cellStyle name="Output 3 13 3_Volatility" xfId="26269" xr:uid="{AB33C321-B3BE-4FC0-81E5-CA2A5FF6E62E}"/>
    <cellStyle name="Output 3 13 4" xfId="26270" xr:uid="{4B74E0E1-897E-4395-86FC-2DF52A1B33E8}"/>
    <cellStyle name="Output 3 13 4 2" xfId="26271" xr:uid="{5CC61ADC-3EB7-44F5-AA79-C80DF71B0980}"/>
    <cellStyle name="Output 3 13 4_Volatility" xfId="26272" xr:uid="{4212EB4D-953C-476A-AED1-46659566917D}"/>
    <cellStyle name="Output 3 13 5" xfId="26273" xr:uid="{0F17B9A4-F30B-42EB-A7E6-10799FEA9560}"/>
    <cellStyle name="Output 3 13_Volatility" xfId="26274" xr:uid="{837E391B-FA81-47EB-8F6B-74183356EA2D}"/>
    <cellStyle name="Output 3 14" xfId="26275" xr:uid="{51C96BE5-9C03-4C98-9456-08E8E4B4530C}"/>
    <cellStyle name="Output 3 14 2" xfId="26276" xr:uid="{F4EFCA52-4695-4E5D-8D2B-A4426B0966F6}"/>
    <cellStyle name="Output 3 14 2 2" xfId="26277" xr:uid="{7444BD23-0F9D-4C3F-BE94-CB982E70A9E4}"/>
    <cellStyle name="Output 3 14 2 2 2" xfId="26278" xr:uid="{AABDA353-F76F-4CFC-BB06-86375CE679DB}"/>
    <cellStyle name="Output 3 14 2 2 2 2" xfId="26279" xr:uid="{F52C77F7-76F8-4F3C-93E5-23BDF95D1D80}"/>
    <cellStyle name="Output 3 14 2 2 2_Volatility" xfId="26280" xr:uid="{A8ACC85E-19F5-4C5E-8585-B49C59145C8C}"/>
    <cellStyle name="Output 3 14 2 2 3" xfId="26281" xr:uid="{DF0DE658-8A79-47F2-A913-BC44A0340B71}"/>
    <cellStyle name="Output 3 14 2 2_Volatility" xfId="26282" xr:uid="{52B66FD8-D978-439D-BB8C-BE8AC36E4E6A}"/>
    <cellStyle name="Output 3 14 2 3" xfId="26283" xr:uid="{157BCF12-3974-492F-8833-3D0C36312A2C}"/>
    <cellStyle name="Output 3 14 2 3 2" xfId="26284" xr:uid="{0D904829-C62D-44F6-A6F9-900DC2F42547}"/>
    <cellStyle name="Output 3 14 2 3 2 2" xfId="26285" xr:uid="{BB636BB9-1BCE-40A9-95DD-302E14C95F0B}"/>
    <cellStyle name="Output 3 14 2 3 2_Volatility" xfId="26286" xr:uid="{8EF151BD-6A9D-4A8D-A203-8977EBDB9A83}"/>
    <cellStyle name="Output 3 14 2 3 3" xfId="26287" xr:uid="{55F69525-FEE8-45B9-A85A-2ABE49C3293D}"/>
    <cellStyle name="Output 3 14 2 3_Volatility" xfId="26288" xr:uid="{F5353BB2-6711-4C41-A9F7-0393E0C77A60}"/>
    <cellStyle name="Output 3 14 2 4" xfId="26289" xr:uid="{CBFB1BE5-6E9E-4846-BED6-E79DC7223F11}"/>
    <cellStyle name="Output 3 14 2 4 2" xfId="26290" xr:uid="{94165819-235E-4966-8E99-7CBBAF6BCDD6}"/>
    <cellStyle name="Output 3 14 2 4_Volatility" xfId="26291" xr:uid="{93FE5B53-4C24-445D-A2F1-0C7179333166}"/>
    <cellStyle name="Output 3 14 2 5" xfId="26292" xr:uid="{49CF8AD9-65F5-4C66-829F-9E808273FE7B}"/>
    <cellStyle name="Output 3 14 2_Volatility" xfId="26293" xr:uid="{D8BFDBD6-AF9F-40D4-AC2A-6865664658A8}"/>
    <cellStyle name="Output 3 14 3" xfId="26294" xr:uid="{E07D505A-CF4C-460B-A04F-51E6EC4B1434}"/>
    <cellStyle name="Output 3 14 3 2" xfId="26295" xr:uid="{CD9C9789-2B3A-4A58-901B-06402E893F75}"/>
    <cellStyle name="Output 3 14 3 2 2" xfId="26296" xr:uid="{F6311E20-0260-4C59-884D-34EB3725505F}"/>
    <cellStyle name="Output 3 14 3 2_Volatility" xfId="26297" xr:uid="{3D6F5950-8973-4F6D-A80A-D3D0B3CA6D5C}"/>
    <cellStyle name="Output 3 14 3 3" xfId="26298" xr:uid="{F0952896-145B-44C1-AA20-1155D0A35F27}"/>
    <cellStyle name="Output 3 14 3_Volatility" xfId="26299" xr:uid="{10C60742-9255-4E4D-A16E-A245915FB4D7}"/>
    <cellStyle name="Output 3 14 4" xfId="26300" xr:uid="{F9959CD5-BB49-4D66-A344-760315266D4D}"/>
    <cellStyle name="Output 3 14 4 2" xfId="26301" xr:uid="{D07F5AD1-81DB-4827-8222-CDFC22E70D41}"/>
    <cellStyle name="Output 3 14 4_Volatility" xfId="26302" xr:uid="{6DA0ECAF-A5B9-456A-8875-BA7595266D37}"/>
    <cellStyle name="Output 3 14 5" xfId="26303" xr:uid="{6DD4F48A-5DFC-485F-ABA5-0740C0AAEF67}"/>
    <cellStyle name="Output 3 14_Volatility" xfId="26304" xr:uid="{471A2836-CD88-4EAD-B4A6-A3C64161A6AB}"/>
    <cellStyle name="Output 3 15" xfId="26305" xr:uid="{5C2D838D-9859-4AEC-9A7A-1510BA1B2401}"/>
    <cellStyle name="Output 3 15 2" xfId="26306" xr:uid="{9D0CBA6B-0C00-441A-AD72-61EB49459984}"/>
    <cellStyle name="Output 3 15 2 2" xfId="26307" xr:uid="{A445971A-1163-46CF-8ED7-B9D4D85CB395}"/>
    <cellStyle name="Output 3 15 2 2 2" xfId="26308" xr:uid="{55474C30-A887-4AEE-B5DA-4F6077D6507C}"/>
    <cellStyle name="Output 3 15 2 2 2 2" xfId="26309" xr:uid="{46C28934-78BF-481B-AD1D-74862AEBA5C7}"/>
    <cellStyle name="Output 3 15 2 2 2_Volatility" xfId="26310" xr:uid="{1509696C-09F3-4E6E-8FFF-2C0F901C7FDB}"/>
    <cellStyle name="Output 3 15 2 2 3" xfId="26311" xr:uid="{D13E4EF2-AFC8-4743-B9FE-8D7284FB9A66}"/>
    <cellStyle name="Output 3 15 2 2_Volatility" xfId="26312" xr:uid="{E7D115A7-7DBD-448F-8130-82C87948624F}"/>
    <cellStyle name="Output 3 15 2 3" xfId="26313" xr:uid="{DCD55CE0-1A5A-4062-94C0-F2090D1C3E27}"/>
    <cellStyle name="Output 3 15 2 3 2" xfId="26314" xr:uid="{AAEEC19C-066A-478C-ABA0-DFF243EC0949}"/>
    <cellStyle name="Output 3 15 2 3 2 2" xfId="26315" xr:uid="{037DF362-4563-4622-A3EA-5BC05C96BC9E}"/>
    <cellStyle name="Output 3 15 2 3 2_Volatility" xfId="26316" xr:uid="{97AF9D74-5168-45EC-B32F-B91C10CFE4A6}"/>
    <cellStyle name="Output 3 15 2 3 3" xfId="26317" xr:uid="{C740798F-ED75-4962-B9F9-CE2B9EACCC50}"/>
    <cellStyle name="Output 3 15 2 3_Volatility" xfId="26318" xr:uid="{CF5ADC64-4B9A-4F4A-8EE1-B4990D596549}"/>
    <cellStyle name="Output 3 15 2 4" xfId="26319" xr:uid="{0E10DD2B-EAAA-479A-BC79-55025C90ECF7}"/>
    <cellStyle name="Output 3 15 2 4 2" xfId="26320" xr:uid="{3DE45443-EF87-4FEA-834D-5849659C7B4C}"/>
    <cellStyle name="Output 3 15 2 4_Volatility" xfId="26321" xr:uid="{4F547C0C-EC10-4A02-A683-50A31083D0E9}"/>
    <cellStyle name="Output 3 15 2 5" xfId="26322" xr:uid="{9DB32F97-B94C-4980-9F5E-A4D495A1EEAF}"/>
    <cellStyle name="Output 3 15 2_Volatility" xfId="26323" xr:uid="{971A2F37-B839-4614-BFEC-279AEC6D5683}"/>
    <cellStyle name="Output 3 15 3" xfId="26324" xr:uid="{7EC602EC-3A9A-4184-9481-ABF17D64B4C2}"/>
    <cellStyle name="Output 3 15 3 2" xfId="26325" xr:uid="{6BB50049-7843-46C2-8638-C90D7C6C39BC}"/>
    <cellStyle name="Output 3 15 3 2 2" xfId="26326" xr:uid="{428F25E3-1467-40CF-A566-1E410DEC4FFE}"/>
    <cellStyle name="Output 3 15 3 2_Volatility" xfId="26327" xr:uid="{67EABA75-90A1-45FC-88DA-EB95B943F6D4}"/>
    <cellStyle name="Output 3 15 3 3" xfId="26328" xr:uid="{A6725AB1-FD7C-4312-B39A-E432751BCF39}"/>
    <cellStyle name="Output 3 15 3_Volatility" xfId="26329" xr:uid="{4F1A0773-38CE-4A4A-9B07-1716974C287F}"/>
    <cellStyle name="Output 3 15 4" xfId="26330" xr:uid="{6D7B1E55-7921-43F1-9853-7EAFE283004B}"/>
    <cellStyle name="Output 3 15 4 2" xfId="26331" xr:uid="{92585BF3-98E6-4F8C-BB38-257BD7E9B8C9}"/>
    <cellStyle name="Output 3 15 4_Volatility" xfId="26332" xr:uid="{DC7BFEEB-33E1-4229-B20C-2B9B8ACA71E3}"/>
    <cellStyle name="Output 3 15 5" xfId="26333" xr:uid="{5A87015D-EB40-4F0C-BA82-A799306F1007}"/>
    <cellStyle name="Output 3 15_Volatility" xfId="26334" xr:uid="{CD0E908B-DCB1-4B9D-B0C4-BAEFF810BDCC}"/>
    <cellStyle name="Output 3 16" xfId="26335" xr:uid="{AD627077-497E-4B67-B76F-38C93E58BD27}"/>
    <cellStyle name="Output 3 16 2" xfId="26336" xr:uid="{644A8AA5-C16E-4550-892F-D5722345D9DE}"/>
    <cellStyle name="Output 3 16 2 2" xfId="26337" xr:uid="{66B3041B-6128-42A4-A41E-3B362954B886}"/>
    <cellStyle name="Output 3 16 2 2 2" xfId="26338" xr:uid="{33310524-5BBF-4B80-AECE-BAB8D69B7016}"/>
    <cellStyle name="Output 3 16 2 2 2 2" xfId="26339" xr:uid="{0FBCDEA5-3283-4BD3-ABC0-F3447B567F9A}"/>
    <cellStyle name="Output 3 16 2 2 2_Volatility" xfId="26340" xr:uid="{FA712700-E840-4541-A3D7-8498FE2E94D1}"/>
    <cellStyle name="Output 3 16 2 2 3" xfId="26341" xr:uid="{5EA3F38E-9C66-4FEC-ACA9-0A1CE7F13101}"/>
    <cellStyle name="Output 3 16 2 2_Volatility" xfId="26342" xr:uid="{D1E4A2E7-105C-494D-A30B-538459DAE531}"/>
    <cellStyle name="Output 3 16 2 3" xfId="26343" xr:uid="{B2F8298B-062D-4F7D-AE92-F42338B61EBF}"/>
    <cellStyle name="Output 3 16 2 3 2" xfId="26344" xr:uid="{C8E829D2-26CA-4314-A2A4-D98A84531746}"/>
    <cellStyle name="Output 3 16 2 3 2 2" xfId="26345" xr:uid="{BDDFFC64-1059-4D1C-95D8-2391842EB0A2}"/>
    <cellStyle name="Output 3 16 2 3 2_Volatility" xfId="26346" xr:uid="{59A1DADF-DE43-47CC-A527-ECD4484234A9}"/>
    <cellStyle name="Output 3 16 2 3 3" xfId="26347" xr:uid="{F782F1EA-4356-47BA-A060-465B30BDA83D}"/>
    <cellStyle name="Output 3 16 2 3_Volatility" xfId="26348" xr:uid="{DB501943-1F19-4A1A-B6E8-828465C828F8}"/>
    <cellStyle name="Output 3 16 2 4" xfId="26349" xr:uid="{98078800-E95D-4FCC-8926-D740CCE27A81}"/>
    <cellStyle name="Output 3 16 2 4 2" xfId="26350" xr:uid="{4995A546-C78A-46CF-A229-13F6ED47F7E8}"/>
    <cellStyle name="Output 3 16 2 4_Volatility" xfId="26351" xr:uid="{7F85B9F8-EA48-4A48-AC25-86D279AA1D70}"/>
    <cellStyle name="Output 3 16 2 5" xfId="26352" xr:uid="{F6D721DA-9CA4-4DAE-A7A2-1C1B804B95E9}"/>
    <cellStyle name="Output 3 16 2_Volatility" xfId="26353" xr:uid="{132841A6-9491-4A86-BE94-EEE8AA9D264C}"/>
    <cellStyle name="Output 3 16 3" xfId="26354" xr:uid="{9D7975CC-DE71-44B0-BB4C-6814506BC6A3}"/>
    <cellStyle name="Output 3 16 3 2" xfId="26355" xr:uid="{49A3335D-34B7-4573-A59E-F800A75F436A}"/>
    <cellStyle name="Output 3 16 3 2 2" xfId="26356" xr:uid="{876F733D-77AB-4549-AF13-E51587C82D09}"/>
    <cellStyle name="Output 3 16 3 2_Volatility" xfId="26357" xr:uid="{FF79CB26-9AFE-4FFE-921E-AEA54F393538}"/>
    <cellStyle name="Output 3 16 3 3" xfId="26358" xr:uid="{09961EDD-EB25-4256-BDBF-3A8D5B357F83}"/>
    <cellStyle name="Output 3 16 3_Volatility" xfId="26359" xr:uid="{780D7387-41BC-49AC-95C3-3FC4E154DDF2}"/>
    <cellStyle name="Output 3 16 4" xfId="26360" xr:uid="{083EFF28-23B5-4F55-BADD-2B48EBD29676}"/>
    <cellStyle name="Output 3 16 4 2" xfId="26361" xr:uid="{08274226-830E-4333-8153-DF8C6800DDEC}"/>
    <cellStyle name="Output 3 16 4_Volatility" xfId="26362" xr:uid="{0FA64AD8-6AC4-4B0B-B850-41FE18416FD6}"/>
    <cellStyle name="Output 3 16 5" xfId="26363" xr:uid="{5E9339DB-2CC6-4AC9-9E52-BD1CF062AFAE}"/>
    <cellStyle name="Output 3 16_Volatility" xfId="26364" xr:uid="{174128E1-447C-4A0A-B788-7178154D5E15}"/>
    <cellStyle name="Output 3 17" xfId="26365" xr:uid="{5BC37D40-7700-4820-BCA3-899BB1F2C2E4}"/>
    <cellStyle name="Output 3 17 2" xfId="26366" xr:uid="{2D33FBD5-1048-4760-B0BF-BB20E901B2B5}"/>
    <cellStyle name="Output 3 17 2 2" xfId="26367" xr:uid="{1666C158-A7CF-48E3-B9C8-20D7013DFCBA}"/>
    <cellStyle name="Output 3 17 2 2 2" xfId="26368" xr:uid="{73D465F2-469E-4ACD-9AFE-236C608B7DDE}"/>
    <cellStyle name="Output 3 17 2 2 2 2" xfId="26369" xr:uid="{408FF89D-B424-426A-91E3-8FFF36FB6838}"/>
    <cellStyle name="Output 3 17 2 2 2_Volatility" xfId="26370" xr:uid="{B5DD6E5D-ADF5-4A45-A976-D947F40098BF}"/>
    <cellStyle name="Output 3 17 2 2 3" xfId="26371" xr:uid="{0F04CA9B-9497-48D9-9751-526C7C77D7E8}"/>
    <cellStyle name="Output 3 17 2 2_Volatility" xfId="26372" xr:uid="{17E50D94-CDF8-49E9-8292-AF19906BAF0A}"/>
    <cellStyle name="Output 3 17 2 3" xfId="26373" xr:uid="{277F2726-732A-49A1-A4D3-BF0EBD28B555}"/>
    <cellStyle name="Output 3 17 2 3 2" xfId="26374" xr:uid="{C7ED8172-284B-4ABD-A11F-6F0729710C77}"/>
    <cellStyle name="Output 3 17 2 3 2 2" xfId="26375" xr:uid="{3CA66D17-0521-4299-90DB-E283936F51FF}"/>
    <cellStyle name="Output 3 17 2 3 2_Volatility" xfId="26376" xr:uid="{BA4CE60C-910A-4A89-B362-42B6A3B506ED}"/>
    <cellStyle name="Output 3 17 2 3 3" xfId="26377" xr:uid="{DE186E10-EFA9-4187-AE03-3BA2E1F48C4D}"/>
    <cellStyle name="Output 3 17 2 3_Volatility" xfId="26378" xr:uid="{6E23CBC9-1836-4206-9EAC-A099B191BE95}"/>
    <cellStyle name="Output 3 17 2 4" xfId="26379" xr:uid="{3CF610D3-2AAA-4797-9887-416F526C0C72}"/>
    <cellStyle name="Output 3 17 2 4 2" xfId="26380" xr:uid="{FEFD3DE0-1742-4F72-BD0C-29E9622DBC6C}"/>
    <cellStyle name="Output 3 17 2 4_Volatility" xfId="26381" xr:uid="{F43CDB2A-ACC8-4628-95AF-DAAA6CC0AF93}"/>
    <cellStyle name="Output 3 17 2 5" xfId="26382" xr:uid="{6D910C45-6ED1-43A4-AC6F-8F5DD66260E9}"/>
    <cellStyle name="Output 3 17 2_Volatility" xfId="26383" xr:uid="{8742BC04-7C14-4F49-BF61-08FDF7797216}"/>
    <cellStyle name="Output 3 17 3" xfId="26384" xr:uid="{A3599D97-238C-44A4-B4E5-78DA82F9DFA7}"/>
    <cellStyle name="Output 3 17 3 2" xfId="26385" xr:uid="{A3F8F762-5D60-48E7-9E47-97F01EB4E4DC}"/>
    <cellStyle name="Output 3 17 3 2 2" xfId="26386" xr:uid="{46EC44F6-AAC0-456F-96A6-6D3314FC0B30}"/>
    <cellStyle name="Output 3 17 3 2_Volatility" xfId="26387" xr:uid="{0AC1ED62-4F66-47F4-9609-61F52DFCCD52}"/>
    <cellStyle name="Output 3 17 3 3" xfId="26388" xr:uid="{8399AAFA-FF0C-4D7A-BFF1-3FD7B0D05BDB}"/>
    <cellStyle name="Output 3 17 3_Volatility" xfId="26389" xr:uid="{70EBEDE3-B46D-47D4-BD94-1A9752872995}"/>
    <cellStyle name="Output 3 17 4" xfId="26390" xr:uid="{CBF9A4AF-E92D-4946-8806-C01775B724F8}"/>
    <cellStyle name="Output 3 17 4 2" xfId="26391" xr:uid="{BC524EDB-8BBD-44D9-A830-197ADDD716FB}"/>
    <cellStyle name="Output 3 17 4_Volatility" xfId="26392" xr:uid="{E45F825A-7EB4-4FC2-B0DA-67FD4F42DA07}"/>
    <cellStyle name="Output 3 17 5" xfId="26393" xr:uid="{496B7932-F194-4EB2-A5FD-BAB932C42072}"/>
    <cellStyle name="Output 3 17_Volatility" xfId="26394" xr:uid="{B0754F9F-288C-4C87-85CF-4480F24A4DB9}"/>
    <cellStyle name="Output 3 18" xfId="26395" xr:uid="{26C6C321-AEED-467F-97CB-ADF249646057}"/>
    <cellStyle name="Output 3 18 2" xfId="26396" xr:uid="{860385C3-1582-4BA1-9E0F-4A75442B417C}"/>
    <cellStyle name="Output 3 18 2 2" xfId="26397" xr:uid="{9409B885-FB2F-43D4-8393-8DFE07B1C232}"/>
    <cellStyle name="Output 3 18 2 2 2" xfId="26398" xr:uid="{17854AFF-3EB1-45AF-B8DA-BAE2229CE76F}"/>
    <cellStyle name="Output 3 18 2 2 2 2" xfId="26399" xr:uid="{BE821EB4-8668-4DB5-96E3-198BA1F83608}"/>
    <cellStyle name="Output 3 18 2 2 2_Volatility" xfId="26400" xr:uid="{99711B13-1430-4E92-84BC-BF273F49C683}"/>
    <cellStyle name="Output 3 18 2 2 3" xfId="26401" xr:uid="{A899DBA1-52F3-4464-B940-704CE5ED51FD}"/>
    <cellStyle name="Output 3 18 2 2_Volatility" xfId="26402" xr:uid="{E4934CA4-10F9-4595-A659-5CD81D45D8DE}"/>
    <cellStyle name="Output 3 18 2 3" xfId="26403" xr:uid="{30B64828-9EDA-4A54-B4E8-830F6CB32F0C}"/>
    <cellStyle name="Output 3 18 2 3 2" xfId="26404" xr:uid="{2BE02104-9EAC-4C82-A741-04B999EEA7F1}"/>
    <cellStyle name="Output 3 18 2 3 2 2" xfId="26405" xr:uid="{BD6FA937-6652-4B74-BE14-FC54966B555F}"/>
    <cellStyle name="Output 3 18 2 3 2_Volatility" xfId="26406" xr:uid="{21A86C47-6FAA-487A-AD51-77F95FADB71B}"/>
    <cellStyle name="Output 3 18 2 3 3" xfId="26407" xr:uid="{A96B18E2-C68F-46FF-8450-CEAD78171652}"/>
    <cellStyle name="Output 3 18 2 3_Volatility" xfId="26408" xr:uid="{5B2F4923-E631-4754-B46A-5EFBB24234D7}"/>
    <cellStyle name="Output 3 18 2 4" xfId="26409" xr:uid="{C63E9FBC-0AF4-4697-8B75-401DBBA70596}"/>
    <cellStyle name="Output 3 18 2 4 2" xfId="26410" xr:uid="{75F94318-1BB6-43AE-BD5A-7BF6A4CD6CD1}"/>
    <cellStyle name="Output 3 18 2 4_Volatility" xfId="26411" xr:uid="{4F3BE08D-5D5A-4646-A7FF-574B9A22FC75}"/>
    <cellStyle name="Output 3 18 2 5" xfId="26412" xr:uid="{413ED6D7-948B-4F5F-8629-2662B8B42B83}"/>
    <cellStyle name="Output 3 18 2_Volatility" xfId="26413" xr:uid="{0D5D75D4-77E2-40EC-9D4B-CF3250AB334A}"/>
    <cellStyle name="Output 3 18 3" xfId="26414" xr:uid="{F6FFF964-3D0D-4EA2-860B-A0A84F660E79}"/>
    <cellStyle name="Output 3 18 3 2" xfId="26415" xr:uid="{52D11EA7-B693-4EF7-9DE5-165DFA036E9F}"/>
    <cellStyle name="Output 3 18 3 2 2" xfId="26416" xr:uid="{BFF26D86-140F-4077-8919-DB20209BCE6D}"/>
    <cellStyle name="Output 3 18 3 2_Volatility" xfId="26417" xr:uid="{6F7C3B05-84E8-4194-97D0-2FDAB83282CE}"/>
    <cellStyle name="Output 3 18 3 3" xfId="26418" xr:uid="{42E8DBA5-584D-4DED-8874-1DAB7114362B}"/>
    <cellStyle name="Output 3 18 3_Volatility" xfId="26419" xr:uid="{8319018C-DDBD-434C-8C37-8CB66CBB95EB}"/>
    <cellStyle name="Output 3 18 4" xfId="26420" xr:uid="{D7E200BC-C7B5-42C7-B881-7329AEAC676B}"/>
    <cellStyle name="Output 3 18 4 2" xfId="26421" xr:uid="{727D1C61-BE2A-44A7-B193-CA4699E89483}"/>
    <cellStyle name="Output 3 18 4_Volatility" xfId="26422" xr:uid="{034CDDBC-7A9A-4A48-958F-4EA127E65D93}"/>
    <cellStyle name="Output 3 18 5" xfId="26423" xr:uid="{1FE269D2-BADE-430B-AB0E-287CEE789864}"/>
    <cellStyle name="Output 3 18_Volatility" xfId="26424" xr:uid="{17200B6B-05CF-4EF3-88DF-2C32A238F20B}"/>
    <cellStyle name="Output 3 19" xfId="26425" xr:uid="{064A9DC6-A7EE-401A-A1B4-F7B577449B38}"/>
    <cellStyle name="Output 3 19 2" xfId="26426" xr:uid="{0F5BACE3-0EA8-4F17-8029-64AE63C49A82}"/>
    <cellStyle name="Output 3 19 2 2" xfId="26427" xr:uid="{03C64A1E-90E8-4B51-85F6-8324BFE0C17C}"/>
    <cellStyle name="Output 3 19 2 2 2" xfId="26428" xr:uid="{861D6D2A-50D4-42D8-B89D-BFD697A87D71}"/>
    <cellStyle name="Output 3 19 2 2 2 2" xfId="26429" xr:uid="{21A825AA-E439-47C1-A2E8-8692DFDD8036}"/>
    <cellStyle name="Output 3 19 2 2 2_Volatility" xfId="26430" xr:uid="{0C878993-4F92-4DD2-B0DA-B135C3352043}"/>
    <cellStyle name="Output 3 19 2 2 3" xfId="26431" xr:uid="{F3F3112C-71FC-4D7B-BDE7-D09EBD453CCC}"/>
    <cellStyle name="Output 3 19 2 2_Volatility" xfId="26432" xr:uid="{CEAF9D3B-337D-4818-ABB4-E1DB58FFA3C7}"/>
    <cellStyle name="Output 3 19 2 3" xfId="26433" xr:uid="{C4E3D6BB-DF61-43B2-89E6-09D8244A4F44}"/>
    <cellStyle name="Output 3 19 2 3 2" xfId="26434" xr:uid="{89E031A4-0D04-46B8-8A98-78DC31C5621C}"/>
    <cellStyle name="Output 3 19 2 3 2 2" xfId="26435" xr:uid="{E99C4263-6978-4CB3-91D5-BEBA7CDEA009}"/>
    <cellStyle name="Output 3 19 2 3 2_Volatility" xfId="26436" xr:uid="{E6D81203-1863-42C2-86DD-D9C1228583CC}"/>
    <cellStyle name="Output 3 19 2 3 3" xfId="26437" xr:uid="{19D48C32-40E5-4D19-AAA5-AA9FC65D5204}"/>
    <cellStyle name="Output 3 19 2 3_Volatility" xfId="26438" xr:uid="{1FE15B8B-2380-4C17-B3E4-D400FF16D2F4}"/>
    <cellStyle name="Output 3 19 2 4" xfId="26439" xr:uid="{302048AD-6313-46DB-8757-A4428BBD7237}"/>
    <cellStyle name="Output 3 19 2 4 2" xfId="26440" xr:uid="{1D76586D-2B73-46A4-BF0D-5C0EC74AB52B}"/>
    <cellStyle name="Output 3 19 2 4_Volatility" xfId="26441" xr:uid="{341165E3-8477-4AE5-8D35-004D6653F334}"/>
    <cellStyle name="Output 3 19 2 5" xfId="26442" xr:uid="{56266FEE-FC63-4B04-922D-519F124EB321}"/>
    <cellStyle name="Output 3 19 2_Volatility" xfId="26443" xr:uid="{FCDED1B9-DF38-4A8A-A425-D455F69DEDA6}"/>
    <cellStyle name="Output 3 19 3" xfId="26444" xr:uid="{DF012703-6361-482D-8CE0-9F6AE9FC71AF}"/>
    <cellStyle name="Output 3 19 3 2" xfId="26445" xr:uid="{21FF0F91-D5CF-46B1-AD61-003DE42C20D6}"/>
    <cellStyle name="Output 3 19 3 2 2" xfId="26446" xr:uid="{549A22CE-66B2-41CA-8034-CE4971FBA21B}"/>
    <cellStyle name="Output 3 19 3 2_Volatility" xfId="26447" xr:uid="{7DB16DB7-C032-4CF9-BCD9-A953262C84D3}"/>
    <cellStyle name="Output 3 19 3 3" xfId="26448" xr:uid="{28489F29-577C-41DE-A7A3-A3182C8642E1}"/>
    <cellStyle name="Output 3 19 3_Volatility" xfId="26449" xr:uid="{C482EFFB-9219-433A-B9E4-6BE1A8E2364B}"/>
    <cellStyle name="Output 3 19 4" xfId="26450" xr:uid="{6D60ACDC-44EC-47F5-8282-18B7C19ADF6E}"/>
    <cellStyle name="Output 3 19 4 2" xfId="26451" xr:uid="{D1C03447-7E52-4BA7-8E48-C13C04AAA582}"/>
    <cellStyle name="Output 3 19 4_Volatility" xfId="26452" xr:uid="{D0975D4A-E0B2-4BAB-93E1-F2EA66EDA8E4}"/>
    <cellStyle name="Output 3 19 5" xfId="26453" xr:uid="{7B5F9EAA-C6F2-41C0-8141-0AE679011D1D}"/>
    <cellStyle name="Output 3 19_Volatility" xfId="26454" xr:uid="{EB57A952-F887-4762-A38A-3D6F5C36F077}"/>
    <cellStyle name="Output 3 2" xfId="26455" xr:uid="{BBB56B4A-13D6-4E02-8936-F1D6B273ECA9}"/>
    <cellStyle name="Output 3 2 2" xfId="26456" xr:uid="{B96004A9-D3F6-41DD-8901-5A9E15A16908}"/>
    <cellStyle name="Output 3 2 2 2" xfId="26457" xr:uid="{A95DCB87-5021-4964-A370-78C32FDEC3D3}"/>
    <cellStyle name="Output 3 2 2 2 2" xfId="26458" xr:uid="{190DA900-1115-4C2D-A1C7-DEE05F15BBFD}"/>
    <cellStyle name="Output 3 2 2 2 2 2" xfId="26459" xr:uid="{D6CDA131-C8B2-4B44-9879-299D8EB3D945}"/>
    <cellStyle name="Output 3 2 2 2 2_Volatility" xfId="26460" xr:uid="{E40A0B4B-731B-4AA1-9D59-8B9C95626CD0}"/>
    <cellStyle name="Output 3 2 2 2 3" xfId="26461" xr:uid="{084315B8-B98F-436B-AEC3-53CB5DB6DC9E}"/>
    <cellStyle name="Output 3 2 2 2_Volatility" xfId="26462" xr:uid="{0DB5C779-3396-4CED-8BFD-75039ADA30BF}"/>
    <cellStyle name="Output 3 2 2 3" xfId="26463" xr:uid="{4C7F04A8-6E7F-4CCA-9D71-5C32903D7827}"/>
    <cellStyle name="Output 3 2 2 3 2" xfId="26464" xr:uid="{E49CDC18-8BCF-465E-BE1F-03400165F093}"/>
    <cellStyle name="Output 3 2 2 3 2 2" xfId="26465" xr:uid="{68D6F506-0637-4906-BC20-8ADB4ED12B3A}"/>
    <cellStyle name="Output 3 2 2 3 2_Volatility" xfId="26466" xr:uid="{5A6DB3DC-79DF-42D1-9A98-519D9E411FA6}"/>
    <cellStyle name="Output 3 2 2 3 3" xfId="26467" xr:uid="{C342C8D2-C61C-4676-84F4-5C2F858020D0}"/>
    <cellStyle name="Output 3 2 2 3_Volatility" xfId="26468" xr:uid="{6CBB50C3-8884-4D0C-9DBB-CEE826A19930}"/>
    <cellStyle name="Output 3 2 2 4" xfId="26469" xr:uid="{278F4B7A-E190-426F-9CBB-328F9F7D8400}"/>
    <cellStyle name="Output 3 2 2 4 2" xfId="26470" xr:uid="{188BB6D9-DB80-41DC-8A53-DC9091474489}"/>
    <cellStyle name="Output 3 2 2 4_Volatility" xfId="26471" xr:uid="{47CFCF23-E8CB-40C8-9E53-735C846A6061}"/>
    <cellStyle name="Output 3 2 2 5" xfId="26472" xr:uid="{79523F78-5A95-41C4-AC31-E9F49F2881CC}"/>
    <cellStyle name="Output 3 2 2_Volatility" xfId="26473" xr:uid="{E32932FE-A624-42B1-AA78-F5297DE52401}"/>
    <cellStyle name="Output 3 2 3" xfId="26474" xr:uid="{DE502DDC-8D7D-4695-BFCF-D2A6DACB6004}"/>
    <cellStyle name="Output 3 2 3 2" xfId="26475" xr:uid="{2C6E9A65-CFEB-46B9-9A7D-7E3094466156}"/>
    <cellStyle name="Output 3 2 3 2 2" xfId="26476" xr:uid="{0DAAC8B0-65F0-4D29-B078-39ED80D82422}"/>
    <cellStyle name="Output 3 2 3 2_Volatility" xfId="26477" xr:uid="{2672195A-4C80-4C56-8179-0FCAF53EA07A}"/>
    <cellStyle name="Output 3 2 3 3" xfId="26478" xr:uid="{DEDB6043-98DA-4384-8564-CDD3ECF2F4E6}"/>
    <cellStyle name="Output 3 2 3_Volatility" xfId="26479" xr:uid="{B57DE34F-325F-4400-A6D4-DFCE359B73A6}"/>
    <cellStyle name="Output 3 2 4" xfId="26480" xr:uid="{0BE4D219-8BED-4FA4-A170-7893C9C38B89}"/>
    <cellStyle name="Output 3 2 4 2" xfId="26481" xr:uid="{AE14E7E0-D2CA-45BF-B848-B44D26A46575}"/>
    <cellStyle name="Output 3 2 4_Volatility" xfId="26482" xr:uid="{D31A82DE-1D8C-4FD9-BBCE-55C0E8DF9132}"/>
    <cellStyle name="Output 3 2 5" xfId="26483" xr:uid="{42D18949-9B12-4866-B69D-2FEE67F921D4}"/>
    <cellStyle name="Output 3 2 6" xfId="26484" xr:uid="{5A7C7106-B78D-48FE-BDFC-4697AADFD16C}"/>
    <cellStyle name="Output 3 2 7" xfId="26485" xr:uid="{C3CC82AB-34C4-4917-97F9-785B9C9919E5}"/>
    <cellStyle name="Output 3 2_Summary_Gap_Balance_exNIB" xfId="26486" xr:uid="{F54A2804-7604-42EB-9511-DC584BB30297}"/>
    <cellStyle name="Output 3 20" xfId="26487" xr:uid="{43ED3869-5322-4F2A-8C42-57E04747A68D}"/>
    <cellStyle name="Output 3 20 2" xfId="26488" xr:uid="{4DF5BF25-FB19-4BB8-B524-A616F1DFA995}"/>
    <cellStyle name="Output 3 20 2 2" xfId="26489" xr:uid="{5913E8E2-72AD-4513-AAD8-559A045C58AF}"/>
    <cellStyle name="Output 3 20 2 2 2" xfId="26490" xr:uid="{EF2CD25C-1BE4-492B-9E7F-E8C757FFAC31}"/>
    <cellStyle name="Output 3 20 2 2 2 2" xfId="26491" xr:uid="{534CE4F6-C9F9-4861-9AB1-DAB66FD61718}"/>
    <cellStyle name="Output 3 20 2 2 2_Volatility" xfId="26492" xr:uid="{54EFAC6A-43FC-446D-BF22-F170BAA89E26}"/>
    <cellStyle name="Output 3 20 2 2 3" xfId="26493" xr:uid="{D1C0617F-1275-4D2D-8C3C-6E5BD4281ED2}"/>
    <cellStyle name="Output 3 20 2 2_Volatility" xfId="26494" xr:uid="{D3F1880F-E91E-45F4-8557-336EC35A863C}"/>
    <cellStyle name="Output 3 20 2 3" xfId="26495" xr:uid="{8FB9F6FC-8934-40D6-9F06-3D4EF91C0BC0}"/>
    <cellStyle name="Output 3 20 2 3 2" xfId="26496" xr:uid="{BEE6E1B7-214F-4870-BD5A-BCCD3928C221}"/>
    <cellStyle name="Output 3 20 2 3 2 2" xfId="26497" xr:uid="{863B0077-4BD1-47EB-A329-8F69171B41F4}"/>
    <cellStyle name="Output 3 20 2 3 2_Volatility" xfId="26498" xr:uid="{7326271E-F9C6-4FA4-A4FA-90338AB39243}"/>
    <cellStyle name="Output 3 20 2 3 3" xfId="26499" xr:uid="{D2472CE4-E5E3-47FE-8B9B-D065759D1D91}"/>
    <cellStyle name="Output 3 20 2 3_Volatility" xfId="26500" xr:uid="{21A8509C-A89C-4F7D-AB6C-EBB071239BB7}"/>
    <cellStyle name="Output 3 20 2 4" xfId="26501" xr:uid="{26FAF3B8-6F0E-494C-9331-1BC1A27F0CDD}"/>
    <cellStyle name="Output 3 20 2 4 2" xfId="26502" xr:uid="{E9ABD563-C61F-4266-A086-7B6210EBAC24}"/>
    <cellStyle name="Output 3 20 2 4_Volatility" xfId="26503" xr:uid="{9A7B9EA1-6506-407E-A8B8-BB968A0E9F10}"/>
    <cellStyle name="Output 3 20 2 5" xfId="26504" xr:uid="{A6E0CD2B-A8D5-429C-89DF-711B89F13138}"/>
    <cellStyle name="Output 3 20 2_Volatility" xfId="26505" xr:uid="{08E2B57E-40F0-42DD-98D9-E69788BE62EE}"/>
    <cellStyle name="Output 3 20 3" xfId="26506" xr:uid="{15395CEB-A38E-442E-B434-9F324FFB673E}"/>
    <cellStyle name="Output 3 20 3 2" xfId="26507" xr:uid="{CADFD781-3CC1-4293-BE91-0BC9D9F19BC0}"/>
    <cellStyle name="Output 3 20 3 2 2" xfId="26508" xr:uid="{DBAC28F9-CDBD-452E-AFB0-440F7F6FE3F5}"/>
    <cellStyle name="Output 3 20 3 2_Volatility" xfId="26509" xr:uid="{36954DFE-45BE-4A95-A28F-952845979129}"/>
    <cellStyle name="Output 3 20 3 3" xfId="26510" xr:uid="{2E8638C2-323E-4161-97F7-7550039573C7}"/>
    <cellStyle name="Output 3 20 3_Volatility" xfId="26511" xr:uid="{13F9A7DD-E3F2-4FD7-9200-974F225D72C5}"/>
    <cellStyle name="Output 3 20 4" xfId="26512" xr:uid="{61925AD3-6DE7-4D11-98AC-F6933BEE5C60}"/>
    <cellStyle name="Output 3 20 4 2" xfId="26513" xr:uid="{3B732AF0-2E32-4B8A-9392-E688360E5D63}"/>
    <cellStyle name="Output 3 20 4_Volatility" xfId="26514" xr:uid="{28DCA451-1D8A-4777-920A-C73B23F71669}"/>
    <cellStyle name="Output 3 20 5" xfId="26515" xr:uid="{7E911FC7-7A7F-4D79-BA20-3B0C4535CC19}"/>
    <cellStyle name="Output 3 20_Volatility" xfId="26516" xr:uid="{FA072A11-7084-4B8A-9527-52028F58264F}"/>
    <cellStyle name="Output 3 21" xfId="26517" xr:uid="{0A8E0898-7948-486D-8EAD-203F977F4783}"/>
    <cellStyle name="Output 3 21 2" xfId="26518" xr:uid="{40F4F793-C207-4E9C-8CCF-7448946D0EA8}"/>
    <cellStyle name="Output 3 21 2 2" xfId="26519" xr:uid="{76CB41BE-2743-4919-AAED-219CB3548EC7}"/>
    <cellStyle name="Output 3 21 2 2 2" xfId="26520" xr:uid="{A28E3D34-0D64-465D-8C6D-6A7D3C2E37A9}"/>
    <cellStyle name="Output 3 21 2 2 2 2" xfId="26521" xr:uid="{53C31AD5-39BE-4432-B306-034BC531DEB0}"/>
    <cellStyle name="Output 3 21 2 2 2_Volatility" xfId="26522" xr:uid="{56174743-A363-4951-83D0-37724D6C591B}"/>
    <cellStyle name="Output 3 21 2 2 3" xfId="26523" xr:uid="{B5FC67F0-1454-43D9-B6E7-784819634CF3}"/>
    <cellStyle name="Output 3 21 2 2_Volatility" xfId="26524" xr:uid="{23A785A1-ACE4-457B-9F63-57D55793D301}"/>
    <cellStyle name="Output 3 21 2 3" xfId="26525" xr:uid="{E1B7A279-2F26-444A-AF62-D3EE7A8A5C6B}"/>
    <cellStyle name="Output 3 21 2 3 2" xfId="26526" xr:uid="{4264C06C-8C1F-420A-86D1-0E5B4C62D710}"/>
    <cellStyle name="Output 3 21 2 3 2 2" xfId="26527" xr:uid="{E9346357-5800-46AF-9F5F-E78FF4349190}"/>
    <cellStyle name="Output 3 21 2 3 2_Volatility" xfId="26528" xr:uid="{AB3B0141-61B5-46AB-9126-483EEE54A9E4}"/>
    <cellStyle name="Output 3 21 2 3 3" xfId="26529" xr:uid="{9DDC5702-CC16-4A01-B09C-F4B013ABF2CF}"/>
    <cellStyle name="Output 3 21 2 3_Volatility" xfId="26530" xr:uid="{00901990-419F-4960-9A85-059C6F84155A}"/>
    <cellStyle name="Output 3 21 2 4" xfId="26531" xr:uid="{6C8F5FC6-B347-43B8-9019-162E9562AB20}"/>
    <cellStyle name="Output 3 21 2 4 2" xfId="26532" xr:uid="{26B1C5A3-A61E-44F7-BA30-9614605BC3AE}"/>
    <cellStyle name="Output 3 21 2 4_Volatility" xfId="26533" xr:uid="{B84E4050-FBAB-4B06-91C3-A74E59926491}"/>
    <cellStyle name="Output 3 21 2 5" xfId="26534" xr:uid="{5183E694-A245-4F84-B45B-6B85023BAFFA}"/>
    <cellStyle name="Output 3 21 2_Volatility" xfId="26535" xr:uid="{591C2E32-2B1D-4609-BF3A-A8152F92050F}"/>
    <cellStyle name="Output 3 21 3" xfId="26536" xr:uid="{891EF0A2-7B29-4DB0-826D-662907B0CE68}"/>
    <cellStyle name="Output 3 21 3 2" xfId="26537" xr:uid="{3E9ED246-2AE9-4386-9D0D-946D3E1EC924}"/>
    <cellStyle name="Output 3 21 3 2 2" xfId="26538" xr:uid="{853F21F1-309B-43BC-86B7-715C2EE7EA1C}"/>
    <cellStyle name="Output 3 21 3 2_Volatility" xfId="26539" xr:uid="{CCAD5F7E-4159-4D13-BA51-928BE6497D97}"/>
    <cellStyle name="Output 3 21 3 3" xfId="26540" xr:uid="{97061C9A-7AF5-4411-B990-F9369C3E6AC4}"/>
    <cellStyle name="Output 3 21 3_Volatility" xfId="26541" xr:uid="{88CA9BE7-DC8C-4F16-97A5-0CA9B934A4F2}"/>
    <cellStyle name="Output 3 21 4" xfId="26542" xr:uid="{2D1EFB31-B064-4977-B8AB-2F81889AE229}"/>
    <cellStyle name="Output 3 21 4 2" xfId="26543" xr:uid="{133709EE-5242-458A-91EE-DC905731EBAA}"/>
    <cellStyle name="Output 3 21 4_Volatility" xfId="26544" xr:uid="{653D05F2-24D4-429C-8939-4675ADC037AA}"/>
    <cellStyle name="Output 3 21 5" xfId="26545" xr:uid="{531FA2E4-8E7B-4DA6-9C2A-75A30F9CEDD7}"/>
    <cellStyle name="Output 3 21_Volatility" xfId="26546" xr:uid="{29F2A439-952D-4E2C-87F9-B13BCCCCC1A5}"/>
    <cellStyle name="Output 3 22" xfId="26547" xr:uid="{B6330819-94EB-4790-B3B5-2B1A9BC6FBCF}"/>
    <cellStyle name="Output 3 22 2" xfId="26548" xr:uid="{E19024BC-D5B9-4FE9-9F26-21DF2F2491BC}"/>
    <cellStyle name="Output 3 22 2 2" xfId="26549" xr:uid="{58203DB9-E91E-4DE5-8B6D-5FCFB10571AA}"/>
    <cellStyle name="Output 3 22 2 2 2" xfId="26550" xr:uid="{BBE9AE36-00B8-41AC-88C0-EBC5A8EDF82A}"/>
    <cellStyle name="Output 3 22 2 2 2 2" xfId="26551" xr:uid="{1AE2CB0A-6D7A-4C25-8F5D-08DE2A174ACF}"/>
    <cellStyle name="Output 3 22 2 2 2_Volatility" xfId="26552" xr:uid="{ECFB01E2-FCC5-4A7E-B6E2-9ED538643BCF}"/>
    <cellStyle name="Output 3 22 2 2 3" xfId="26553" xr:uid="{BEAC00A0-2D22-4214-A042-A85621A357F2}"/>
    <cellStyle name="Output 3 22 2 2_Volatility" xfId="26554" xr:uid="{E6628B4F-D14E-4B6A-BA1E-08691D72AE44}"/>
    <cellStyle name="Output 3 22 2 3" xfId="26555" xr:uid="{C0CF83E7-A954-4321-8AEF-5F9A75FEAF9F}"/>
    <cellStyle name="Output 3 22 2 3 2" xfId="26556" xr:uid="{B798C2EB-EA4E-405D-B92A-C7B82FBA20FB}"/>
    <cellStyle name="Output 3 22 2 3 2 2" xfId="26557" xr:uid="{712887E2-4DED-4981-9113-31962F7FFCBC}"/>
    <cellStyle name="Output 3 22 2 3 2_Volatility" xfId="26558" xr:uid="{B9A8363B-2BD5-4AD2-93F4-78850EBA04CA}"/>
    <cellStyle name="Output 3 22 2 3 3" xfId="26559" xr:uid="{A3BE0927-4CA8-4564-85ED-B73C1A6ECC51}"/>
    <cellStyle name="Output 3 22 2 3_Volatility" xfId="26560" xr:uid="{E7582DC8-A054-4893-BFB7-753655CE0415}"/>
    <cellStyle name="Output 3 22 2 4" xfId="26561" xr:uid="{3C160C50-20B0-45E4-AEE7-ED248BD39E61}"/>
    <cellStyle name="Output 3 22 2 4 2" xfId="26562" xr:uid="{1433509A-7FA4-469B-9E87-661D4F6B9ADB}"/>
    <cellStyle name="Output 3 22 2 4_Volatility" xfId="26563" xr:uid="{7406E0BD-3881-422C-BE84-A0596C9A4930}"/>
    <cellStyle name="Output 3 22 2 5" xfId="26564" xr:uid="{AD0A6415-B31C-462C-891C-5D0FFEE6842C}"/>
    <cellStyle name="Output 3 22 2_Volatility" xfId="26565" xr:uid="{971D06DF-7AB5-4B6D-8BF8-EEA66F28FF6E}"/>
    <cellStyle name="Output 3 22 3" xfId="26566" xr:uid="{F555B9A5-2405-49D5-B299-98D920AA10C3}"/>
    <cellStyle name="Output 3 22 3 2" xfId="26567" xr:uid="{196798B3-BAEB-4495-BF0F-2DA86C596B47}"/>
    <cellStyle name="Output 3 22 3 2 2" xfId="26568" xr:uid="{69877872-F616-4575-BA8C-D03C93A7AF8A}"/>
    <cellStyle name="Output 3 22 3 2_Volatility" xfId="26569" xr:uid="{42604F51-B964-431F-BC33-012119FB5706}"/>
    <cellStyle name="Output 3 22 3 3" xfId="26570" xr:uid="{0D269C4B-3F75-4B27-99BA-6046393B4B5D}"/>
    <cellStyle name="Output 3 22 3_Volatility" xfId="26571" xr:uid="{0D19BB4A-9780-4E99-B473-FBE975D6EE0A}"/>
    <cellStyle name="Output 3 22 4" xfId="26572" xr:uid="{09715536-3F1C-46E1-8C1F-A26550F015C3}"/>
    <cellStyle name="Output 3 22 4 2" xfId="26573" xr:uid="{69DF30D8-F4CA-481E-807B-4BEDE157B2E7}"/>
    <cellStyle name="Output 3 22 4_Volatility" xfId="26574" xr:uid="{EFFF4D26-55C6-449F-B8ED-6D5D04DB5F8D}"/>
    <cellStyle name="Output 3 22 5" xfId="26575" xr:uid="{18A686CB-FA2B-41B2-9693-F8FDABF9A7FF}"/>
    <cellStyle name="Output 3 22_Volatility" xfId="26576" xr:uid="{F7D7DF1C-9927-48CD-87A4-B05CD9085192}"/>
    <cellStyle name="Output 3 23" xfId="26577" xr:uid="{9C752834-3720-4383-86D5-DEA707B38788}"/>
    <cellStyle name="Output 3 23 2" xfId="26578" xr:uid="{85241198-668F-48E0-A001-7C7B349AC38F}"/>
    <cellStyle name="Output 3 23 2 2" xfId="26579" xr:uid="{41EADD21-F1A0-446D-AE6C-AE06219AAD60}"/>
    <cellStyle name="Output 3 23 2 2 2" xfId="26580" xr:uid="{8128D5D2-8E34-4B92-A079-7474D456B52E}"/>
    <cellStyle name="Output 3 23 2 2 2 2" xfId="26581" xr:uid="{9AAD803C-8AEB-477E-AC78-52117AF7B928}"/>
    <cellStyle name="Output 3 23 2 2 2_Volatility" xfId="26582" xr:uid="{AA6C7311-CA1C-4E89-886B-D8EE085C2166}"/>
    <cellStyle name="Output 3 23 2 2 3" xfId="26583" xr:uid="{7949B3D2-6FF5-4D6D-9A9D-6235610EEF52}"/>
    <cellStyle name="Output 3 23 2 2_Volatility" xfId="26584" xr:uid="{5DCDA90B-61A3-4CAC-A13F-DEFE33CE398B}"/>
    <cellStyle name="Output 3 23 2 3" xfId="26585" xr:uid="{119E1E82-D9A4-47DD-AF5E-C81BA3A4397E}"/>
    <cellStyle name="Output 3 23 2 3 2" xfId="26586" xr:uid="{87548D9E-FA00-4853-915E-3ABC5713C01D}"/>
    <cellStyle name="Output 3 23 2 3 2 2" xfId="26587" xr:uid="{6D273DDA-8F4E-46B0-AC02-B5CD9FAAD706}"/>
    <cellStyle name="Output 3 23 2 3 2_Volatility" xfId="26588" xr:uid="{0F001F77-2440-47AD-85AD-DD545832243B}"/>
    <cellStyle name="Output 3 23 2 3 3" xfId="26589" xr:uid="{C28ED966-48CE-488A-9EE0-AB0B927142EB}"/>
    <cellStyle name="Output 3 23 2 3_Volatility" xfId="26590" xr:uid="{CBB990EE-F49B-41D1-8F75-038ADE4F0F1F}"/>
    <cellStyle name="Output 3 23 2 4" xfId="26591" xr:uid="{E798B8D9-3C43-4821-87B3-4E8A930D92CA}"/>
    <cellStyle name="Output 3 23 2 4 2" xfId="26592" xr:uid="{5C21C8CA-4D13-4D59-99E2-C7D7E76A5813}"/>
    <cellStyle name="Output 3 23 2 4_Volatility" xfId="26593" xr:uid="{BA5E7E63-A3C8-4FA3-9F04-7B7D61A90EBD}"/>
    <cellStyle name="Output 3 23 2 5" xfId="26594" xr:uid="{2B690EA5-F334-4201-B6BC-B001C8F783D9}"/>
    <cellStyle name="Output 3 23 2_Volatility" xfId="26595" xr:uid="{51F90652-96C7-4FD4-B687-32A2C30CB21C}"/>
    <cellStyle name="Output 3 23 3" xfId="26596" xr:uid="{7A283370-B287-472D-A704-B00957E0CD1F}"/>
    <cellStyle name="Output 3 23 3 2" xfId="26597" xr:uid="{A622B4C7-7487-43C6-A3C2-ABB35A16BB08}"/>
    <cellStyle name="Output 3 23 3 2 2" xfId="26598" xr:uid="{A8D6B4FF-4910-44A8-AC2E-F2AA2D13EFDD}"/>
    <cellStyle name="Output 3 23 3 2_Volatility" xfId="26599" xr:uid="{ECB1BC9D-B7EC-4F64-A5F3-95D15D39A66D}"/>
    <cellStyle name="Output 3 23 3 3" xfId="26600" xr:uid="{270D10C9-E0CE-480A-80EC-914736329C62}"/>
    <cellStyle name="Output 3 23 3_Volatility" xfId="26601" xr:uid="{E537A48C-5B93-4A7A-A404-98BC2A6BE47E}"/>
    <cellStyle name="Output 3 23 4" xfId="26602" xr:uid="{DB4AA425-D5F0-494A-807E-B99726F9E69B}"/>
    <cellStyle name="Output 3 23 4 2" xfId="26603" xr:uid="{4913A0C5-D4C3-461B-8BD1-1AE2CC8F4534}"/>
    <cellStyle name="Output 3 23 4_Volatility" xfId="26604" xr:uid="{072EF4B6-555C-4C63-9F2E-B502252708FD}"/>
    <cellStyle name="Output 3 23 5" xfId="26605" xr:uid="{3E8FDC26-2739-4F55-8C6B-BBB1BF7EE7A6}"/>
    <cellStyle name="Output 3 23_Volatility" xfId="26606" xr:uid="{C0DE6D54-B3EF-4F70-85F7-87330530F891}"/>
    <cellStyle name="Output 3 24" xfId="26607" xr:uid="{A6905CE8-3E25-48AA-A85B-709345015E44}"/>
    <cellStyle name="Output 3 24 2" xfId="26608" xr:uid="{CE3B9E40-5833-428F-A539-88C073007314}"/>
    <cellStyle name="Output 3 24 2 2" xfId="26609" xr:uid="{52E0CD64-AAFF-4DB1-84F8-63625715A0F8}"/>
    <cellStyle name="Output 3 24 2 2 2" xfId="26610" xr:uid="{20B4D40C-1118-4602-8D49-A32741747D51}"/>
    <cellStyle name="Output 3 24 2 2 2 2" xfId="26611" xr:uid="{2DAAF28F-646C-4ED3-8F57-48A09B9EDC89}"/>
    <cellStyle name="Output 3 24 2 2 2_Volatility" xfId="26612" xr:uid="{A371BE68-9C99-4777-9CFD-36C3E7F2F718}"/>
    <cellStyle name="Output 3 24 2 2 3" xfId="26613" xr:uid="{126C2508-0528-485C-85D0-9102420921DC}"/>
    <cellStyle name="Output 3 24 2 2_Volatility" xfId="26614" xr:uid="{49D88C8E-97C3-4E43-89E5-036DBBDB3098}"/>
    <cellStyle name="Output 3 24 2 3" xfId="26615" xr:uid="{A0DBB02A-80C6-4C24-B307-E578B5B044A5}"/>
    <cellStyle name="Output 3 24 2 3 2" xfId="26616" xr:uid="{4B867C82-9FCC-42D0-A102-CBD3C6C96B09}"/>
    <cellStyle name="Output 3 24 2 3 2 2" xfId="26617" xr:uid="{BABE3B9F-4BAB-4176-83B5-EB7B38BCA06C}"/>
    <cellStyle name="Output 3 24 2 3 2_Volatility" xfId="26618" xr:uid="{8DCF96C3-6271-406D-B1DE-1E4A34999FD7}"/>
    <cellStyle name="Output 3 24 2 3 3" xfId="26619" xr:uid="{406688E7-8FC5-4D0F-B4D1-E2B288B18E64}"/>
    <cellStyle name="Output 3 24 2 3_Volatility" xfId="26620" xr:uid="{B5DD8762-D22B-4EE7-BC25-E408FD0D260B}"/>
    <cellStyle name="Output 3 24 2 4" xfId="26621" xr:uid="{F28F8108-7C54-4A72-91D2-82D0A77A603A}"/>
    <cellStyle name="Output 3 24 2 4 2" xfId="26622" xr:uid="{DB7FBC6A-5948-4E68-806D-A15CB3316B3C}"/>
    <cellStyle name="Output 3 24 2 4_Volatility" xfId="26623" xr:uid="{FBEB5369-E418-4DD4-B740-4A357CE9C014}"/>
    <cellStyle name="Output 3 24 2 5" xfId="26624" xr:uid="{59184338-E1BF-4FC8-9DB1-36C4941F8CE7}"/>
    <cellStyle name="Output 3 24 2_Volatility" xfId="26625" xr:uid="{DF68FADB-CB69-4380-9911-3A3EEFDFEFBC}"/>
    <cellStyle name="Output 3 24 3" xfId="26626" xr:uid="{9250AE1B-222C-4EA1-82AF-B81AE2ACE6D0}"/>
    <cellStyle name="Output 3 24 3 2" xfId="26627" xr:uid="{2DEC6FDD-EA70-46AC-BDA2-A443CA8130C1}"/>
    <cellStyle name="Output 3 24 3 2 2" xfId="26628" xr:uid="{E5FAFC14-A6AC-4A48-802A-D97E24F79CB6}"/>
    <cellStyle name="Output 3 24 3 2_Volatility" xfId="26629" xr:uid="{1E1A442E-BA3E-488C-B957-F467E788AA67}"/>
    <cellStyle name="Output 3 24 3 3" xfId="26630" xr:uid="{F83CDBA8-0522-4360-968E-E67D6BF66BCF}"/>
    <cellStyle name="Output 3 24 3_Volatility" xfId="26631" xr:uid="{0A9EA624-91A4-4928-B15B-A89205047D0A}"/>
    <cellStyle name="Output 3 24 4" xfId="26632" xr:uid="{E035F688-5707-4AB6-BB09-2E042C661114}"/>
    <cellStyle name="Output 3 24 4 2" xfId="26633" xr:uid="{71AE7DA5-6D24-4C8F-B6A3-EAD27BC933A2}"/>
    <cellStyle name="Output 3 24 4_Volatility" xfId="26634" xr:uid="{863928E7-7444-457F-9053-BD22028A0995}"/>
    <cellStyle name="Output 3 24 5" xfId="26635" xr:uid="{0403BE3C-6BED-431B-951A-D267C8C3B75E}"/>
    <cellStyle name="Output 3 24_Volatility" xfId="26636" xr:uid="{BE800EA6-F374-4AD0-AC04-6FE4F2BA13A1}"/>
    <cellStyle name="Output 3 25" xfId="26637" xr:uid="{2F89BD35-16B7-469F-B657-F9DBF3E64BF0}"/>
    <cellStyle name="Output 3 25 2" xfId="26638" xr:uid="{6A23BA15-C5E7-4170-93F7-D93D94CF711E}"/>
    <cellStyle name="Output 3 25 2 2" xfId="26639" xr:uid="{3ADF028E-A2AF-4A73-AF92-0EE5D171703F}"/>
    <cellStyle name="Output 3 25 2 2 2" xfId="26640" xr:uid="{C8077029-6BB9-4E04-AB23-EF48F0B6DFF2}"/>
    <cellStyle name="Output 3 25 2 2 2 2" xfId="26641" xr:uid="{14E43F1D-A25D-429D-855F-3E38336A801B}"/>
    <cellStyle name="Output 3 25 2 2 2_Volatility" xfId="26642" xr:uid="{78CD3071-37DE-4F3D-A803-35384CCB10D7}"/>
    <cellStyle name="Output 3 25 2 2 3" xfId="26643" xr:uid="{C5701936-88AF-4428-90A1-5F64527B263F}"/>
    <cellStyle name="Output 3 25 2 2_Volatility" xfId="26644" xr:uid="{B3C4B603-586E-4428-81FA-220C00C20AB3}"/>
    <cellStyle name="Output 3 25 2 3" xfId="26645" xr:uid="{CF666906-5048-48BF-8DF8-BC0996D150BE}"/>
    <cellStyle name="Output 3 25 2 3 2" xfId="26646" xr:uid="{BE0574FC-2255-401C-B229-7DE943A6352F}"/>
    <cellStyle name="Output 3 25 2 3 2 2" xfId="26647" xr:uid="{FD30A383-6D20-4707-9553-F0A75056E71C}"/>
    <cellStyle name="Output 3 25 2 3 2_Volatility" xfId="26648" xr:uid="{28F71047-8A2D-4519-9989-E6DA318E9BD0}"/>
    <cellStyle name="Output 3 25 2 3 3" xfId="26649" xr:uid="{6155E427-B468-422A-B247-5C8807563C2D}"/>
    <cellStyle name="Output 3 25 2 3_Volatility" xfId="26650" xr:uid="{350985C9-1D7E-48EB-9031-FBA58990EDC7}"/>
    <cellStyle name="Output 3 25 2 4" xfId="26651" xr:uid="{D611EB39-A160-4771-A8CD-A9B022A8FAE7}"/>
    <cellStyle name="Output 3 25 2 4 2" xfId="26652" xr:uid="{7000DD60-488E-48BF-91F6-233524D6AEA7}"/>
    <cellStyle name="Output 3 25 2 4_Volatility" xfId="26653" xr:uid="{F1E29C85-31BD-41F9-853F-9CAADD04A765}"/>
    <cellStyle name="Output 3 25 2 5" xfId="26654" xr:uid="{143F9019-1521-4E6F-A50F-80A7DDB6C834}"/>
    <cellStyle name="Output 3 25 2_Volatility" xfId="26655" xr:uid="{5C52FCC3-C569-4C02-9508-DA3168E662AA}"/>
    <cellStyle name="Output 3 25 3" xfId="26656" xr:uid="{C81D50B3-2E7A-4866-BE8A-3EDF35E3A9AB}"/>
    <cellStyle name="Output 3 25 3 2" xfId="26657" xr:uid="{9A0DC240-2B56-45CF-BCD8-6828AC4EF638}"/>
    <cellStyle name="Output 3 25 3 2 2" xfId="26658" xr:uid="{0F393F0D-F3F2-48C8-A1DA-3B27E5478E8C}"/>
    <cellStyle name="Output 3 25 3 2_Volatility" xfId="26659" xr:uid="{FB4F71AE-C9DC-4FCC-941D-72F42FB051FE}"/>
    <cellStyle name="Output 3 25 3 3" xfId="26660" xr:uid="{36D811A9-4085-4476-B1AA-FD903A6DA54F}"/>
    <cellStyle name="Output 3 25 3_Volatility" xfId="26661" xr:uid="{04D331D1-1AF2-441B-98CF-AC9CA2071D63}"/>
    <cellStyle name="Output 3 25 4" xfId="26662" xr:uid="{477B5408-D24A-4FC5-94B4-FD280B89F95A}"/>
    <cellStyle name="Output 3 25 4 2" xfId="26663" xr:uid="{23FA10ED-6EBF-4EE3-AA1C-BEA1DCA2A4B6}"/>
    <cellStyle name="Output 3 25 4_Volatility" xfId="26664" xr:uid="{F7CD6499-353B-4C56-B8BE-9D6323767B25}"/>
    <cellStyle name="Output 3 25 5" xfId="26665" xr:uid="{1B639C2D-C10C-42F9-9CFE-20C231C147C5}"/>
    <cellStyle name="Output 3 25_Volatility" xfId="26666" xr:uid="{50EA3508-83BA-411A-B74C-045D18B1A420}"/>
    <cellStyle name="Output 3 26" xfId="26667" xr:uid="{22FE09C1-322F-4DE2-90C7-DA27DA8B55FA}"/>
    <cellStyle name="Output 3 26 2" xfId="26668" xr:uid="{1EF37B09-497E-4BA0-B1A6-14953EDFD145}"/>
    <cellStyle name="Output 3 26 2 2" xfId="26669" xr:uid="{9DAB3EB5-BB6E-4D54-A82A-00E9722511D4}"/>
    <cellStyle name="Output 3 26 2 2 2" xfId="26670" xr:uid="{78E3D64C-56D0-4CF1-97D0-3BDC30B4C8A6}"/>
    <cellStyle name="Output 3 26 2 2 2 2" xfId="26671" xr:uid="{2AB545EC-777B-4D3F-AE4E-23CB90288AEC}"/>
    <cellStyle name="Output 3 26 2 2 2_Volatility" xfId="26672" xr:uid="{F66DD608-9B2C-4835-BC9E-5FEC0E2F6779}"/>
    <cellStyle name="Output 3 26 2 2 3" xfId="26673" xr:uid="{5E7CCAB4-4ADD-462C-A0F1-B81175CE4C17}"/>
    <cellStyle name="Output 3 26 2 2_Volatility" xfId="26674" xr:uid="{54DE7960-2477-42D4-95DD-1840CCBAABD0}"/>
    <cellStyle name="Output 3 26 2 3" xfId="26675" xr:uid="{F4B351BA-7F04-4C12-ABBB-B3CE32A108DE}"/>
    <cellStyle name="Output 3 26 2 3 2" xfId="26676" xr:uid="{0869EFFF-81E8-459E-A3C6-151B6263BC4E}"/>
    <cellStyle name="Output 3 26 2 3 2 2" xfId="26677" xr:uid="{9B92656C-3978-4C74-B96F-3767E7C5A571}"/>
    <cellStyle name="Output 3 26 2 3 2_Volatility" xfId="26678" xr:uid="{B010401C-B7C5-4D51-9242-CFB16CCC59E2}"/>
    <cellStyle name="Output 3 26 2 3 3" xfId="26679" xr:uid="{92AB9075-FE95-48D8-B211-3502E3B2345E}"/>
    <cellStyle name="Output 3 26 2 3_Volatility" xfId="26680" xr:uid="{1CE3B85E-B09B-400B-816F-63B9CB3D27C1}"/>
    <cellStyle name="Output 3 26 2 4" xfId="26681" xr:uid="{6D905F15-9B41-4415-ACC0-F67F3799AAAE}"/>
    <cellStyle name="Output 3 26 2 4 2" xfId="26682" xr:uid="{C6175D6C-2FC6-45C3-8589-BDCD93EEA802}"/>
    <cellStyle name="Output 3 26 2 4_Volatility" xfId="26683" xr:uid="{728E6B00-5977-4A46-BF2F-A5AEB9CFCEF3}"/>
    <cellStyle name="Output 3 26 2 5" xfId="26684" xr:uid="{D0D4FADF-C9E9-4A7C-9CF2-4FBC0E9B5CE3}"/>
    <cellStyle name="Output 3 26 2_Volatility" xfId="26685" xr:uid="{8A611846-175B-4E3D-9A9C-24906E50B495}"/>
    <cellStyle name="Output 3 26 3" xfId="26686" xr:uid="{526CF890-70A3-4B1A-9BF7-5FBED9082B03}"/>
    <cellStyle name="Output 3 26 3 2" xfId="26687" xr:uid="{C04EEFCF-F610-43A1-BE6C-142BB3EC18BD}"/>
    <cellStyle name="Output 3 26 3 2 2" xfId="26688" xr:uid="{D07348CF-A8EA-436E-99AA-73966C26CA05}"/>
    <cellStyle name="Output 3 26 3 2_Volatility" xfId="26689" xr:uid="{4EF78018-0348-4A4D-8914-E03945067934}"/>
    <cellStyle name="Output 3 26 3 3" xfId="26690" xr:uid="{DAC1852E-92C7-4733-8B8C-11387E0EB623}"/>
    <cellStyle name="Output 3 26 3_Volatility" xfId="26691" xr:uid="{92C56C89-47CA-4FE5-9D32-C9AB6DDAB054}"/>
    <cellStyle name="Output 3 26 4" xfId="26692" xr:uid="{8E75E8C7-4F1B-47F9-BEF1-FF03948385CD}"/>
    <cellStyle name="Output 3 26 4 2" xfId="26693" xr:uid="{B2FBECE4-BDF0-4819-8F7B-FC3AA374340F}"/>
    <cellStyle name="Output 3 26 4_Volatility" xfId="26694" xr:uid="{D7C837C2-2462-4DF2-838F-3C1BAD112F2A}"/>
    <cellStyle name="Output 3 26 5" xfId="26695" xr:uid="{AD22D16B-D354-4CAF-B61E-2D450FE22A4E}"/>
    <cellStyle name="Output 3 26_Volatility" xfId="26696" xr:uid="{FF04C944-2D5E-4F98-9DF3-575B8356CC76}"/>
    <cellStyle name="Output 3 27" xfId="26697" xr:uid="{5A12BE26-BDE1-430E-BB3A-4F430D70BE2E}"/>
    <cellStyle name="Output 3 27 2" xfId="26698" xr:uid="{70177E35-BFE2-4AFC-985C-9968A83807B6}"/>
    <cellStyle name="Output 3 27 2 2" xfId="26699" xr:uid="{C300E1F9-2181-456E-B550-391461599099}"/>
    <cellStyle name="Output 3 27 2 2 2" xfId="26700" xr:uid="{004E69F8-241A-409F-8376-9F112CD58228}"/>
    <cellStyle name="Output 3 27 2 2 2 2" xfId="26701" xr:uid="{5379EAE6-107D-40E5-BFA3-3399F0AEEC64}"/>
    <cellStyle name="Output 3 27 2 2 2_Volatility" xfId="26702" xr:uid="{F92F9E03-F64D-44C9-B92C-75F92A2F0531}"/>
    <cellStyle name="Output 3 27 2 2 3" xfId="26703" xr:uid="{2C06EF0B-2B2A-4D67-8D7D-A7BCC0DFAA53}"/>
    <cellStyle name="Output 3 27 2 2_Volatility" xfId="26704" xr:uid="{CE635FBB-73EC-428E-9233-FFE0C0EF2627}"/>
    <cellStyle name="Output 3 27 2 3" xfId="26705" xr:uid="{B9994804-89C1-468D-B7E3-2AEA06A679BA}"/>
    <cellStyle name="Output 3 27 2 3 2" xfId="26706" xr:uid="{F5E8CE11-846A-49E2-9809-360934481848}"/>
    <cellStyle name="Output 3 27 2 3 2 2" xfId="26707" xr:uid="{3422119E-2F4C-461E-8710-B46BA17F909F}"/>
    <cellStyle name="Output 3 27 2 3 2_Volatility" xfId="26708" xr:uid="{39FB62CA-60FA-4D27-8214-70D98A7B1ECE}"/>
    <cellStyle name="Output 3 27 2 3 3" xfId="26709" xr:uid="{68C6D3B5-7C8A-4207-B89D-F4DC75E9CF90}"/>
    <cellStyle name="Output 3 27 2 3_Volatility" xfId="26710" xr:uid="{3E884DA1-FB2F-4CAD-95A2-3D98968F1EEE}"/>
    <cellStyle name="Output 3 27 2 4" xfId="26711" xr:uid="{7AA5FFEA-79A3-4EC1-B1CD-49D73327D869}"/>
    <cellStyle name="Output 3 27 2 4 2" xfId="26712" xr:uid="{665797BC-F394-4EFA-B434-BEAE54305055}"/>
    <cellStyle name="Output 3 27 2 4_Volatility" xfId="26713" xr:uid="{1ACD984E-4F02-4E84-B09F-F5B399FA0C58}"/>
    <cellStyle name="Output 3 27 2 5" xfId="26714" xr:uid="{48760D4A-2A3E-4ABC-A1FE-BFC39A88555B}"/>
    <cellStyle name="Output 3 27 2_Volatility" xfId="26715" xr:uid="{944F495A-F6B4-4152-85D3-295BBC02833A}"/>
    <cellStyle name="Output 3 27 3" xfId="26716" xr:uid="{09AF4314-8870-4FC0-A557-0E72C1F7DEAA}"/>
    <cellStyle name="Output 3 27 3 2" xfId="26717" xr:uid="{8456DDDC-AEA2-4BB4-A2F7-062750AEE2C1}"/>
    <cellStyle name="Output 3 27 3 2 2" xfId="26718" xr:uid="{EC085232-2E13-4F70-9F96-F239BB1FA559}"/>
    <cellStyle name="Output 3 27 3 2_Volatility" xfId="26719" xr:uid="{DF5B5172-7004-4544-B182-C1DC1913D545}"/>
    <cellStyle name="Output 3 27 3 3" xfId="26720" xr:uid="{6F5228D4-E637-4004-80A2-F9FE7E1AA7B3}"/>
    <cellStyle name="Output 3 27 3_Volatility" xfId="26721" xr:uid="{D5A12186-8012-49E0-ADB0-1C20BFF5B506}"/>
    <cellStyle name="Output 3 27 4" xfId="26722" xr:uid="{8C657B2B-7DBA-4359-A28D-E6C1B4B5828E}"/>
    <cellStyle name="Output 3 27 4 2" xfId="26723" xr:uid="{C0CBEFBF-5908-49B9-A21C-6238520237F1}"/>
    <cellStyle name="Output 3 27 4_Volatility" xfId="26724" xr:uid="{210CAEB8-2BA0-41C7-9E23-CCD2207C1411}"/>
    <cellStyle name="Output 3 27 5" xfId="26725" xr:uid="{BCE155FD-7972-4F10-BF94-47300DE7B05B}"/>
    <cellStyle name="Output 3 27_Volatility" xfId="26726" xr:uid="{4259E6DD-6D3D-4529-9707-3496106C6D2C}"/>
    <cellStyle name="Output 3 28" xfId="26727" xr:uid="{3548E4E7-54BA-428E-B025-903A48091AC6}"/>
    <cellStyle name="Output 3 28 2" xfId="26728" xr:uid="{6D3A5F7F-B792-465C-BAC3-0298CA62E39C}"/>
    <cellStyle name="Output 3 28 2 2" xfId="26729" xr:uid="{0D4F3F2A-7CB1-49A5-9292-37A1BDABDF6A}"/>
    <cellStyle name="Output 3 28 2 2 2" xfId="26730" xr:uid="{8DB99ED2-67D3-43D1-AC53-ED79DDEB0786}"/>
    <cellStyle name="Output 3 28 2 2 2 2" xfId="26731" xr:uid="{8ADA39FD-633A-4997-A6EF-8722B4A6EAB6}"/>
    <cellStyle name="Output 3 28 2 2 2_Volatility" xfId="26732" xr:uid="{707EF43F-6B66-42AC-A6FB-8252A3990A71}"/>
    <cellStyle name="Output 3 28 2 2 3" xfId="26733" xr:uid="{DF91966A-3491-446A-9946-530E67800349}"/>
    <cellStyle name="Output 3 28 2 2_Volatility" xfId="26734" xr:uid="{28B461AE-2738-43C2-A9FF-D8B805B300E8}"/>
    <cellStyle name="Output 3 28 2 3" xfId="26735" xr:uid="{37EBCD98-F968-49E5-81B2-512153FF3305}"/>
    <cellStyle name="Output 3 28 2 3 2" xfId="26736" xr:uid="{BB11593E-FECC-4F66-9026-1997D2F6C5F4}"/>
    <cellStyle name="Output 3 28 2 3 2 2" xfId="26737" xr:uid="{E1E5CEE5-AB8F-4182-8C2C-16F9F86F253C}"/>
    <cellStyle name="Output 3 28 2 3 2_Volatility" xfId="26738" xr:uid="{32532965-1857-453D-8CCC-B9846914217F}"/>
    <cellStyle name="Output 3 28 2 3 3" xfId="26739" xr:uid="{E2BC5FD0-1E9F-4203-9915-476BD896D938}"/>
    <cellStyle name="Output 3 28 2 3_Volatility" xfId="26740" xr:uid="{BDE006CC-AC44-4BB5-B825-F3178EC983E9}"/>
    <cellStyle name="Output 3 28 2 4" xfId="26741" xr:uid="{56797086-FEC6-463A-8CC8-971F7E09F313}"/>
    <cellStyle name="Output 3 28 2 4 2" xfId="26742" xr:uid="{A59A328C-F28D-4999-BF22-0C1ECD9360F0}"/>
    <cellStyle name="Output 3 28 2 4_Volatility" xfId="26743" xr:uid="{144A996E-D9C0-4DC5-ABD6-1ECDE85D72E0}"/>
    <cellStyle name="Output 3 28 2 5" xfId="26744" xr:uid="{567FC8A4-5991-4108-BAC6-88AC8D059364}"/>
    <cellStyle name="Output 3 28 2_Volatility" xfId="26745" xr:uid="{68C548D2-F03A-4A08-A5CF-BA2B9ED136ED}"/>
    <cellStyle name="Output 3 28 3" xfId="26746" xr:uid="{65D306D8-D64B-4023-A504-AF44144AACCC}"/>
    <cellStyle name="Output 3 28 3 2" xfId="26747" xr:uid="{88DE6A8A-4070-4F00-BD8E-C2E7294F3024}"/>
    <cellStyle name="Output 3 28 3 2 2" xfId="26748" xr:uid="{0892FD9F-DDEA-4A83-8AB3-810B6D868B74}"/>
    <cellStyle name="Output 3 28 3 2_Volatility" xfId="26749" xr:uid="{CBCCD74A-DC60-47C1-8780-5CC2201EC68E}"/>
    <cellStyle name="Output 3 28 3 3" xfId="26750" xr:uid="{A32DF532-E923-4325-ABFF-02BB84B98D6E}"/>
    <cellStyle name="Output 3 28 3_Volatility" xfId="26751" xr:uid="{878DBD8B-4D22-49AB-A3FD-26B9E6779317}"/>
    <cellStyle name="Output 3 28 4" xfId="26752" xr:uid="{222F72E0-BC85-4E66-8396-6B15A29AE343}"/>
    <cellStyle name="Output 3 28 4 2" xfId="26753" xr:uid="{A2454871-AA41-47DE-8207-436CD4A8DA6D}"/>
    <cellStyle name="Output 3 28 4_Volatility" xfId="26754" xr:uid="{53A4FB41-C0D3-4493-9358-3C9B6B9AA990}"/>
    <cellStyle name="Output 3 28 5" xfId="26755" xr:uid="{2A928C7A-E842-46FA-90B2-24BF73950328}"/>
    <cellStyle name="Output 3 28_Volatility" xfId="26756" xr:uid="{34F92C34-FBD9-4980-83C6-60B9292D197E}"/>
    <cellStyle name="Output 3 29" xfId="26757" xr:uid="{7E41FEBF-0067-4427-B136-3BF02AE26422}"/>
    <cellStyle name="Output 3 29 2" xfId="26758" xr:uid="{F95CCD5D-1841-4856-8C5D-F16CD18128B3}"/>
    <cellStyle name="Output 3 29 2 2" xfId="26759" xr:uid="{8846AB1A-A1BB-44EC-9E1B-9407422E8DF3}"/>
    <cellStyle name="Output 3 29 2 2 2" xfId="26760" xr:uid="{B04207EE-7C33-4694-8509-A9253FC85B2D}"/>
    <cellStyle name="Output 3 29 2 2 2 2" xfId="26761" xr:uid="{7BBDD31E-C9D7-4AC4-AFB0-CE3D26E089B3}"/>
    <cellStyle name="Output 3 29 2 2 2_Volatility" xfId="26762" xr:uid="{F84DD669-D6F3-4448-A8AF-B5E8B228B5C3}"/>
    <cellStyle name="Output 3 29 2 2 3" xfId="26763" xr:uid="{490E6A0C-6FFB-4BA7-9633-5070D108734A}"/>
    <cellStyle name="Output 3 29 2 2_Volatility" xfId="26764" xr:uid="{93E7BBF3-86D4-4643-9CEE-B01AD8A31893}"/>
    <cellStyle name="Output 3 29 2 3" xfId="26765" xr:uid="{FF3ED9C9-9BA2-4A04-991D-C43EF7B54609}"/>
    <cellStyle name="Output 3 29 2 3 2" xfId="26766" xr:uid="{B02EC900-C6F7-48A7-9D14-42422931BDE9}"/>
    <cellStyle name="Output 3 29 2 3 2 2" xfId="26767" xr:uid="{DFDE374D-FC73-4D07-A394-03351F9A0773}"/>
    <cellStyle name="Output 3 29 2 3 2_Volatility" xfId="26768" xr:uid="{EF232AAC-4BD4-4899-ACFD-FAD13F6BFD2F}"/>
    <cellStyle name="Output 3 29 2 3 3" xfId="26769" xr:uid="{D76067E7-244B-44D9-83B8-E21D425D76F2}"/>
    <cellStyle name="Output 3 29 2 3_Volatility" xfId="26770" xr:uid="{67161F9B-B038-4D70-98C8-F3E984F1B239}"/>
    <cellStyle name="Output 3 29 2 4" xfId="26771" xr:uid="{21F02A8C-5390-4631-AC96-B03B052FE5F6}"/>
    <cellStyle name="Output 3 29 2 4 2" xfId="26772" xr:uid="{B0ED40FC-B7A7-4905-A444-B981864F14F6}"/>
    <cellStyle name="Output 3 29 2 4_Volatility" xfId="26773" xr:uid="{045DB7AE-8793-428C-B2B0-A17D49C136E4}"/>
    <cellStyle name="Output 3 29 2 5" xfId="26774" xr:uid="{3C53245F-B030-499D-8DE7-29701AFA91C7}"/>
    <cellStyle name="Output 3 29 2_Volatility" xfId="26775" xr:uid="{27F3A434-6B24-4059-A6CA-819867151108}"/>
    <cellStyle name="Output 3 29 3" xfId="26776" xr:uid="{7FBCBF9B-40F2-4C39-9774-6155B724ED6E}"/>
    <cellStyle name="Output 3 29 3 2" xfId="26777" xr:uid="{65516216-35BE-43F3-A12A-957BD5CB524C}"/>
    <cellStyle name="Output 3 29 3 2 2" xfId="26778" xr:uid="{AED4768E-0A85-442B-9E61-AB77FFA69907}"/>
    <cellStyle name="Output 3 29 3 2_Volatility" xfId="26779" xr:uid="{036C51D7-0109-487D-BC3F-CC7BD2899959}"/>
    <cellStyle name="Output 3 29 3 3" xfId="26780" xr:uid="{D99F0572-AC9A-449D-8D8E-C29D7320F2B5}"/>
    <cellStyle name="Output 3 29 3_Volatility" xfId="26781" xr:uid="{0FB87359-E3DF-49F4-93A3-53BE890E027F}"/>
    <cellStyle name="Output 3 29 4" xfId="26782" xr:uid="{639ED6E3-5186-4AAC-8C9F-6B5A42EC90F8}"/>
    <cellStyle name="Output 3 29 4 2" xfId="26783" xr:uid="{A5DA9371-8F2E-49BB-A2BF-2E80CB5F52DB}"/>
    <cellStyle name="Output 3 29 4_Volatility" xfId="26784" xr:uid="{04DB033B-9B97-4F88-9DE1-2262EE623CCE}"/>
    <cellStyle name="Output 3 29 5" xfId="26785" xr:uid="{6C05803B-9607-4DF4-B455-7709E7E6BA51}"/>
    <cellStyle name="Output 3 29_Volatility" xfId="26786" xr:uid="{384A61DA-33EB-4478-905C-17EC4FDA88C8}"/>
    <cellStyle name="Output 3 3" xfId="26787" xr:uid="{4CB35A4B-2E0F-4D4C-842A-F439DE6F90C6}"/>
    <cellStyle name="Output 3 3 2" xfId="26788" xr:uid="{A7F24DFD-99A6-477B-B1F4-A385B0D98BDD}"/>
    <cellStyle name="Output 3 3 2 2" xfId="26789" xr:uid="{BF0A3149-1CEF-4942-9546-C1462AD50671}"/>
    <cellStyle name="Output 3 3 2 2 2" xfId="26790" xr:uid="{70062E1F-F17B-4FC4-925E-83E9E4D7103B}"/>
    <cellStyle name="Output 3 3 2 2 2 2" xfId="26791" xr:uid="{79BAC0CE-A8D3-4813-A05C-DC5CBADD6A43}"/>
    <cellStyle name="Output 3 3 2 2 2_Volatility" xfId="26792" xr:uid="{E2AD48A0-EABE-4808-AB76-A4025DD5B3FC}"/>
    <cellStyle name="Output 3 3 2 2 3" xfId="26793" xr:uid="{8718F658-903D-4059-9DB5-AA46361711DA}"/>
    <cellStyle name="Output 3 3 2 2_Volatility" xfId="26794" xr:uid="{6837E25F-0CFB-4365-8063-51F4E778D437}"/>
    <cellStyle name="Output 3 3 2 3" xfId="26795" xr:uid="{4EC80392-B2D7-49D7-B9B4-CCEA19D90C03}"/>
    <cellStyle name="Output 3 3 2 3 2" xfId="26796" xr:uid="{21295CE6-548E-4FF1-888C-E68206096332}"/>
    <cellStyle name="Output 3 3 2 3 2 2" xfId="26797" xr:uid="{2BDB9AE4-D412-4E0D-B2A0-52A611FA34F6}"/>
    <cellStyle name="Output 3 3 2 3 2_Volatility" xfId="26798" xr:uid="{66FAA622-20F6-43B0-B229-5E2C9F349004}"/>
    <cellStyle name="Output 3 3 2 3 3" xfId="26799" xr:uid="{9351C18A-39D7-4488-8380-F51BE67F90AA}"/>
    <cellStyle name="Output 3 3 2 3_Volatility" xfId="26800" xr:uid="{3E9CA9B5-F812-42E6-862F-E0E762993687}"/>
    <cellStyle name="Output 3 3 2 4" xfId="26801" xr:uid="{A58EEDC6-F109-492C-974E-3B00EDE1CCC4}"/>
    <cellStyle name="Output 3 3 2 4 2" xfId="26802" xr:uid="{8657F687-8CA7-4B09-A244-D69A64498039}"/>
    <cellStyle name="Output 3 3 2 4_Volatility" xfId="26803" xr:uid="{D82A0E4D-C5B2-4759-93BE-E2F00839B3A2}"/>
    <cellStyle name="Output 3 3 2 5" xfId="26804" xr:uid="{43FA0FBA-FB6F-4EEE-8B62-0A9FCF167335}"/>
    <cellStyle name="Output 3 3 2_Volatility" xfId="26805" xr:uid="{AA10A860-8665-4D6D-8F67-38BE2AB5AA8C}"/>
    <cellStyle name="Output 3 3 3" xfId="26806" xr:uid="{B07130E1-2B6D-4E15-83F4-36681C98FF36}"/>
    <cellStyle name="Output 3 3 3 2" xfId="26807" xr:uid="{833394AE-914C-4601-9A69-04FBBEF58423}"/>
    <cellStyle name="Output 3 3 3 2 2" xfId="26808" xr:uid="{47FF77FA-BEB9-45D7-B87D-AF708B7F60D1}"/>
    <cellStyle name="Output 3 3 3 2_Volatility" xfId="26809" xr:uid="{3860F63B-5567-4BE3-9ED3-BF753D1C3AF8}"/>
    <cellStyle name="Output 3 3 3 3" xfId="26810" xr:uid="{D28DE630-1AF5-456D-B22B-1BE0C4DDEB45}"/>
    <cellStyle name="Output 3 3 3_Volatility" xfId="26811" xr:uid="{C2C88FD7-D150-4AAC-BF0C-E4860FA77301}"/>
    <cellStyle name="Output 3 3 4" xfId="26812" xr:uid="{6BEFFEC2-9CAF-47BA-9735-68B162253855}"/>
    <cellStyle name="Output 3 3 4 2" xfId="26813" xr:uid="{41F43CC6-EFDA-42A3-B16D-D6909341AC18}"/>
    <cellStyle name="Output 3 3 4_Volatility" xfId="26814" xr:uid="{1D5F62CB-6416-4F99-A8FD-E7F6169FE019}"/>
    <cellStyle name="Output 3 3 5" xfId="26815" xr:uid="{1C263695-9832-4912-A457-D4429DF47E44}"/>
    <cellStyle name="Output 3 3_Volatility" xfId="26816" xr:uid="{D030F593-31F8-4632-9BFD-A6E4191F29F8}"/>
    <cellStyle name="Output 3 30" xfId="26817" xr:uid="{6EE3BD01-20A9-49F8-A0A9-87B642535671}"/>
    <cellStyle name="Output 3 30 2" xfId="26818" xr:uid="{28B63058-BF3B-4EBD-8369-3EE306B44BE8}"/>
    <cellStyle name="Output 3 30 2 2" xfId="26819" xr:uid="{466FB2AE-796E-40DB-A4E0-EBCFD402EDC6}"/>
    <cellStyle name="Output 3 30 2 2 2" xfId="26820" xr:uid="{60706F59-0605-44D3-8538-F1EE82FCF27D}"/>
    <cellStyle name="Output 3 30 2 2 2 2" xfId="26821" xr:uid="{17AB1714-D3C3-450F-B85B-5617D2D9D94C}"/>
    <cellStyle name="Output 3 30 2 2 2_Volatility" xfId="26822" xr:uid="{685C3DDE-4AE0-4099-A182-36D54FE628F4}"/>
    <cellStyle name="Output 3 30 2 2 3" xfId="26823" xr:uid="{EE521715-1318-4F29-B09B-46A620220A0D}"/>
    <cellStyle name="Output 3 30 2 2_Volatility" xfId="26824" xr:uid="{AFDCDF0A-F35D-491F-BF3F-3CD7809EB787}"/>
    <cellStyle name="Output 3 30 2 3" xfId="26825" xr:uid="{D3D62A90-7F9A-4D7A-B96D-27078708EE57}"/>
    <cellStyle name="Output 3 30 2 3 2" xfId="26826" xr:uid="{132177B5-54C6-406A-989E-5DFBF00AC95F}"/>
    <cellStyle name="Output 3 30 2 3 2 2" xfId="26827" xr:uid="{524CB5A5-8BA5-4F05-82D3-59D954E47F8F}"/>
    <cellStyle name="Output 3 30 2 3 2_Volatility" xfId="26828" xr:uid="{10911D54-B785-4C10-97E9-C7270C7577E8}"/>
    <cellStyle name="Output 3 30 2 3 3" xfId="26829" xr:uid="{6CDAA9CF-F66D-4A76-9516-FF343501D81D}"/>
    <cellStyle name="Output 3 30 2 3_Volatility" xfId="26830" xr:uid="{B9BDE247-2B11-4D35-81F4-ADBD0CAFAC20}"/>
    <cellStyle name="Output 3 30 2 4" xfId="26831" xr:uid="{5E10C4AB-54F7-4273-B258-131074EC5A39}"/>
    <cellStyle name="Output 3 30 2 4 2" xfId="26832" xr:uid="{018EC3FF-64B7-48FD-A34B-6D50EF106E44}"/>
    <cellStyle name="Output 3 30 2 4_Volatility" xfId="26833" xr:uid="{C0C7D36E-6D44-4417-8D53-4689994EEC29}"/>
    <cellStyle name="Output 3 30 2 5" xfId="26834" xr:uid="{392EF3F8-7FAF-4AF9-9F36-138DAE7F1C48}"/>
    <cellStyle name="Output 3 30 2_Volatility" xfId="26835" xr:uid="{C48AC43A-B216-4728-8586-679AE3BCEDA2}"/>
    <cellStyle name="Output 3 30 3" xfId="26836" xr:uid="{836B24AF-3DC8-40A2-A0F0-166A199386A8}"/>
    <cellStyle name="Output 3 30 3 2" xfId="26837" xr:uid="{79F2330E-46E7-4271-9E0E-4356BE9C34D4}"/>
    <cellStyle name="Output 3 30 3 2 2" xfId="26838" xr:uid="{2476E3E2-C071-4D33-A762-308900B4B092}"/>
    <cellStyle name="Output 3 30 3 2_Volatility" xfId="26839" xr:uid="{0FB486BC-E3C3-445C-B676-AFE24B93A688}"/>
    <cellStyle name="Output 3 30 3 3" xfId="26840" xr:uid="{834458A2-CBDD-4C5D-852F-99CE455B2CF8}"/>
    <cellStyle name="Output 3 30 3_Volatility" xfId="26841" xr:uid="{05EBB5FC-2BA4-414B-AAFE-2ED47190CEB3}"/>
    <cellStyle name="Output 3 30 4" xfId="26842" xr:uid="{2274BEC3-BA4E-4CFB-BC2E-0DDBE2C54D60}"/>
    <cellStyle name="Output 3 30 4 2" xfId="26843" xr:uid="{5E130BF6-A852-4C04-A5C3-77A1E659D6AB}"/>
    <cellStyle name="Output 3 30 4_Volatility" xfId="26844" xr:uid="{ED15DCCF-4BD2-4D9B-8B3A-918E901501F7}"/>
    <cellStyle name="Output 3 30 5" xfId="26845" xr:uid="{A01BA21B-FB7F-4F69-B719-B6BFCEAD9AEF}"/>
    <cellStyle name="Output 3 30_Volatility" xfId="26846" xr:uid="{82732F9E-1371-4561-9630-C3CB90D245D0}"/>
    <cellStyle name="Output 3 31" xfId="26847" xr:uid="{3D25813F-58D5-494E-91B7-E8EBE85EF1EE}"/>
    <cellStyle name="Output 3 31 2" xfId="26848" xr:uid="{9F443C60-FEF6-4F04-A4E6-0661AE09DBFC}"/>
    <cellStyle name="Output 3 31 2 2" xfId="26849" xr:uid="{D27C9F81-D8D2-4BA9-BEF6-1FFE8940D321}"/>
    <cellStyle name="Output 3 31 2 2 2" xfId="26850" xr:uid="{AB831937-9959-43E7-B906-B7D4D674D5A8}"/>
    <cellStyle name="Output 3 31 2 2 2 2" xfId="26851" xr:uid="{45EC727A-F0D8-40B2-96C8-9759B254B332}"/>
    <cellStyle name="Output 3 31 2 2 2_Volatility" xfId="26852" xr:uid="{0A0DF67D-FADB-47E1-BB62-E422F4CE9FEB}"/>
    <cellStyle name="Output 3 31 2 2 3" xfId="26853" xr:uid="{4FBE7F88-C292-419F-AB04-B779D9318B2A}"/>
    <cellStyle name="Output 3 31 2 2_Volatility" xfId="26854" xr:uid="{42B11A17-8010-418A-8276-AA5E24B11734}"/>
    <cellStyle name="Output 3 31 2 3" xfId="26855" xr:uid="{BB966989-1241-4E80-BCAD-44FEC8618ADA}"/>
    <cellStyle name="Output 3 31 2 3 2" xfId="26856" xr:uid="{CB97665E-29D2-4325-B580-F40D1BD91964}"/>
    <cellStyle name="Output 3 31 2 3 2 2" xfId="26857" xr:uid="{146A70A7-F4B2-45C8-9781-39018F3DCF20}"/>
    <cellStyle name="Output 3 31 2 3 2_Volatility" xfId="26858" xr:uid="{447DF9FC-3569-4774-8DE1-67B833EDFB86}"/>
    <cellStyle name="Output 3 31 2 3 3" xfId="26859" xr:uid="{D665CFDA-7B7B-41F4-B431-D198C9D62F08}"/>
    <cellStyle name="Output 3 31 2 3_Volatility" xfId="26860" xr:uid="{FB2EBCB8-6635-404D-9D65-11DCE75B83CD}"/>
    <cellStyle name="Output 3 31 2 4" xfId="26861" xr:uid="{581D08E5-B0A1-485C-89FB-66CFA97CD7B4}"/>
    <cellStyle name="Output 3 31 2 4 2" xfId="26862" xr:uid="{9718CA4B-467B-475C-B836-884C0E7F80BD}"/>
    <cellStyle name="Output 3 31 2 4_Volatility" xfId="26863" xr:uid="{5E5CB580-0A66-4D58-9E8B-409883C6FF3C}"/>
    <cellStyle name="Output 3 31 2 5" xfId="26864" xr:uid="{9714E91C-E500-4F15-8B90-4B65BC067E2D}"/>
    <cellStyle name="Output 3 31 2_Volatility" xfId="26865" xr:uid="{B2DDB800-4389-4F7F-B46D-001678AE49C8}"/>
    <cellStyle name="Output 3 31 3" xfId="26866" xr:uid="{1EB99C79-E61B-4C86-AA93-EA0059B6705C}"/>
    <cellStyle name="Output 3 31 3 2" xfId="26867" xr:uid="{DF981A95-9847-4014-9FD7-8403C1196213}"/>
    <cellStyle name="Output 3 31 3 2 2" xfId="26868" xr:uid="{8164A000-B4EC-49F4-90C6-A357F51CAAF3}"/>
    <cellStyle name="Output 3 31 3 2_Volatility" xfId="26869" xr:uid="{4A1B3929-605B-4C4F-929E-E895A76193A0}"/>
    <cellStyle name="Output 3 31 3 3" xfId="26870" xr:uid="{4E32582E-63D6-4D21-BE7F-C829A6A4DBA2}"/>
    <cellStyle name="Output 3 31 3_Volatility" xfId="26871" xr:uid="{A56ECB2D-A49C-4EFE-8480-E0977EEECF40}"/>
    <cellStyle name="Output 3 31 4" xfId="26872" xr:uid="{12A85A76-5606-4F0A-8CC8-06A1A0BFC4DD}"/>
    <cellStyle name="Output 3 31 4 2" xfId="26873" xr:uid="{A4F557AF-E006-47BE-BB0D-AF602346189E}"/>
    <cellStyle name="Output 3 31 4_Volatility" xfId="26874" xr:uid="{3666158B-0E5C-4725-97B4-45A5D5CEA299}"/>
    <cellStyle name="Output 3 31 5" xfId="26875" xr:uid="{C5E22857-0CA5-4ACA-808A-F4DF498EE9F5}"/>
    <cellStyle name="Output 3 31_Volatility" xfId="26876" xr:uid="{6401BBE8-5CA0-4F17-B5DE-4E922DAF09DC}"/>
    <cellStyle name="Output 3 32" xfId="26877" xr:uid="{CF9C4033-C58E-4E00-91A9-8B875729C79A}"/>
    <cellStyle name="Output 3 32 2" xfId="26878" xr:uid="{112EF6FD-2D36-461F-992F-CC629DB8AD00}"/>
    <cellStyle name="Output 3 32 2 2" xfId="26879" xr:uid="{8AAB2AC8-17AB-47C9-8386-8072364D118F}"/>
    <cellStyle name="Output 3 32 2 2 2" xfId="26880" xr:uid="{161473D2-E013-40BD-87EC-D77C6F6BD626}"/>
    <cellStyle name="Output 3 32 2 2 2 2" xfId="26881" xr:uid="{9644237F-985C-40FE-AF22-37A6ED0E66F7}"/>
    <cellStyle name="Output 3 32 2 2 2_Volatility" xfId="26882" xr:uid="{ABC18274-A017-4D9F-97C9-0A234AD5FF94}"/>
    <cellStyle name="Output 3 32 2 2 3" xfId="26883" xr:uid="{F405417A-A026-4E2F-B536-DBA38DBD5DF6}"/>
    <cellStyle name="Output 3 32 2 2_Volatility" xfId="26884" xr:uid="{AFFF56D0-8E15-418A-95A0-10243FBA7341}"/>
    <cellStyle name="Output 3 32 2 3" xfId="26885" xr:uid="{896E8F0F-5A7B-4656-AD70-6A1151449A3B}"/>
    <cellStyle name="Output 3 32 2 3 2" xfId="26886" xr:uid="{3E441520-5309-409E-BF89-7DEA146797CB}"/>
    <cellStyle name="Output 3 32 2 3 2 2" xfId="26887" xr:uid="{AB9C186D-E259-40E1-B0B5-E89FA5F0A46B}"/>
    <cellStyle name="Output 3 32 2 3 2_Volatility" xfId="26888" xr:uid="{03275ED2-FDFF-44EF-9921-2E500AFF574A}"/>
    <cellStyle name="Output 3 32 2 3 3" xfId="26889" xr:uid="{51FC990F-A19F-40E5-A22E-A5150D525418}"/>
    <cellStyle name="Output 3 32 2 3_Volatility" xfId="26890" xr:uid="{1D52B425-A52D-43A9-84B3-DE3EFA58BB14}"/>
    <cellStyle name="Output 3 32 2 4" xfId="26891" xr:uid="{ADBB92B5-114B-40AB-9C73-5D22B6A8BEFC}"/>
    <cellStyle name="Output 3 32 2 4 2" xfId="26892" xr:uid="{EAEBB2CC-3F12-4C32-806B-9B8B6D5BB4A9}"/>
    <cellStyle name="Output 3 32 2 4_Volatility" xfId="26893" xr:uid="{CB040D20-BC2A-4894-8210-1D18A7765F92}"/>
    <cellStyle name="Output 3 32 2 5" xfId="26894" xr:uid="{0A2D57EE-A3F5-4295-B87B-FC4D4BAC55D7}"/>
    <cellStyle name="Output 3 32 2_Volatility" xfId="26895" xr:uid="{5B071D7A-C88A-4465-B752-4E3E2DB837BD}"/>
    <cellStyle name="Output 3 32 3" xfId="26896" xr:uid="{1D354192-1A74-4965-91C5-F6A1EC95B63D}"/>
    <cellStyle name="Output 3 32 3 2" xfId="26897" xr:uid="{55A9FCC1-AD95-421E-BDD6-420A7C03E801}"/>
    <cellStyle name="Output 3 32 3 2 2" xfId="26898" xr:uid="{F8E7C376-79DF-4597-A2B4-5D5A484C9BB0}"/>
    <cellStyle name="Output 3 32 3 2_Volatility" xfId="26899" xr:uid="{C109DD06-DC57-4F33-963B-A0BE12D01056}"/>
    <cellStyle name="Output 3 32 3 3" xfId="26900" xr:uid="{8A40CA7A-78DD-40AB-A7B8-759542EE4112}"/>
    <cellStyle name="Output 3 32 3_Volatility" xfId="26901" xr:uid="{C8E27322-E79C-4CED-9401-1D66E0D5144C}"/>
    <cellStyle name="Output 3 32 4" xfId="26902" xr:uid="{84269A45-15F8-4B02-BA28-CDF9FAFBFEC3}"/>
    <cellStyle name="Output 3 32 4 2" xfId="26903" xr:uid="{FE417AE6-D83B-4635-8389-925E9A10F3FB}"/>
    <cellStyle name="Output 3 32 4_Volatility" xfId="26904" xr:uid="{101AB52E-2045-4D5E-B659-F8FD4E2F1FBC}"/>
    <cellStyle name="Output 3 32 5" xfId="26905" xr:uid="{B5D72450-53B4-4F6E-9B74-C389793E9AF7}"/>
    <cellStyle name="Output 3 32_Volatility" xfId="26906" xr:uid="{3DCD5360-6D01-4D56-8872-CEC02D510EFA}"/>
    <cellStyle name="Output 3 33" xfId="26907" xr:uid="{30CB8CFA-C6AE-4C81-BAE5-E9C5F482EA28}"/>
    <cellStyle name="Output 3 33 2" xfId="26908" xr:uid="{79CED55A-95E7-4200-A285-7A1B11548DE3}"/>
    <cellStyle name="Output 3 33 2 2" xfId="26909" xr:uid="{5FA33086-B3FF-4621-ABE0-20176452B1CB}"/>
    <cellStyle name="Output 3 33 2 2 2" xfId="26910" xr:uid="{BCDBEFC8-707D-4779-AC10-52DC6C6A1353}"/>
    <cellStyle name="Output 3 33 2 2 2 2" xfId="26911" xr:uid="{F32CDF34-9060-4475-8790-96026E5EC0E8}"/>
    <cellStyle name="Output 3 33 2 2 2_Volatility" xfId="26912" xr:uid="{890BBAE0-E689-45F6-B77E-0FC88158BB0C}"/>
    <cellStyle name="Output 3 33 2 2 3" xfId="26913" xr:uid="{47BC45F4-DFC8-4ABA-9F1D-98278C0AE1E8}"/>
    <cellStyle name="Output 3 33 2 2_Volatility" xfId="26914" xr:uid="{E71B4007-72F0-4C2A-AC09-9CC643E6E492}"/>
    <cellStyle name="Output 3 33 2 3" xfId="26915" xr:uid="{70BF16F6-22CD-4D89-AB09-7E5D226383A0}"/>
    <cellStyle name="Output 3 33 2 3 2" xfId="26916" xr:uid="{9F267B60-93F8-452C-81CE-955A143992D6}"/>
    <cellStyle name="Output 3 33 2 3 2 2" xfId="26917" xr:uid="{8620C5F2-CC9C-44F1-B742-883D65C23E2A}"/>
    <cellStyle name="Output 3 33 2 3 2_Volatility" xfId="26918" xr:uid="{02B0CEE2-A117-4CA5-A927-224AA9EF7D8D}"/>
    <cellStyle name="Output 3 33 2 3 3" xfId="26919" xr:uid="{A2952B9E-A524-4005-A9F5-9F56C585503E}"/>
    <cellStyle name="Output 3 33 2 3_Volatility" xfId="26920" xr:uid="{D413E114-6A8F-494A-BA74-54688E8DB287}"/>
    <cellStyle name="Output 3 33 2 4" xfId="26921" xr:uid="{37C031DA-6D34-4AF6-B27E-A705C9E16720}"/>
    <cellStyle name="Output 3 33 2 4 2" xfId="26922" xr:uid="{B52E7B78-8515-4643-9E10-B2AA71574CC1}"/>
    <cellStyle name="Output 3 33 2 4_Volatility" xfId="26923" xr:uid="{44B1DCB9-C236-4363-B486-D519C37927AC}"/>
    <cellStyle name="Output 3 33 2 5" xfId="26924" xr:uid="{E36A87D8-245D-469B-B6A2-BA583CBF4B8F}"/>
    <cellStyle name="Output 3 33 2_Volatility" xfId="26925" xr:uid="{8A37A959-F132-45A8-B3DD-6D854F8FA414}"/>
    <cellStyle name="Output 3 33 3" xfId="26926" xr:uid="{B8D37FFB-D974-49C1-9CB8-3C08275ED819}"/>
    <cellStyle name="Output 3 33 3 2" xfId="26927" xr:uid="{749A2A76-16DE-4829-BD67-71AD363E4CF3}"/>
    <cellStyle name="Output 3 33 3 2 2" xfId="26928" xr:uid="{CC282AE3-614A-4CBB-ABA6-02628CE7408A}"/>
    <cellStyle name="Output 3 33 3 2_Volatility" xfId="26929" xr:uid="{13AE306E-759A-4DBB-89DC-3555BB1E9348}"/>
    <cellStyle name="Output 3 33 3 3" xfId="26930" xr:uid="{455253B9-A01C-4A41-8AA6-DF188B9C71D9}"/>
    <cellStyle name="Output 3 33 3_Volatility" xfId="26931" xr:uid="{759D17CE-FB0D-4D5C-83F5-025C5FE35F81}"/>
    <cellStyle name="Output 3 33 4" xfId="26932" xr:uid="{A9957BBD-3F16-4357-8E6D-5E7583164276}"/>
    <cellStyle name="Output 3 33 4 2" xfId="26933" xr:uid="{DC6153FD-C709-47E8-ADA3-A92B223637AB}"/>
    <cellStyle name="Output 3 33 4_Volatility" xfId="26934" xr:uid="{B0054426-4830-4447-9611-E88C29C8643D}"/>
    <cellStyle name="Output 3 33 5" xfId="26935" xr:uid="{B8844060-4F0A-457F-8623-A4A9A777FE0E}"/>
    <cellStyle name="Output 3 33_Volatility" xfId="26936" xr:uid="{279C1EAE-CFBF-4755-A9A2-ACB1FA4EAF5E}"/>
    <cellStyle name="Output 3 34" xfId="26937" xr:uid="{ED33B3CD-2BAE-42FF-A996-884D9F377D79}"/>
    <cellStyle name="Output 3 34 2" xfId="26938" xr:uid="{4F617CF4-773A-4C25-B7F6-253716D9FEEE}"/>
    <cellStyle name="Output 3 34 2 2" xfId="26939" xr:uid="{E6C198B9-A6D3-42CC-AB0C-BC7522B81EB9}"/>
    <cellStyle name="Output 3 34 2 2 2" xfId="26940" xr:uid="{4B876578-1E3A-4913-9D72-404561ACB31A}"/>
    <cellStyle name="Output 3 34 2 2 2 2" xfId="26941" xr:uid="{84F56522-356A-4DA3-ADCE-BE6DB5286CEE}"/>
    <cellStyle name="Output 3 34 2 2 2_Volatility" xfId="26942" xr:uid="{57BF699A-4AA1-407B-9F4D-A089DA1B7B0F}"/>
    <cellStyle name="Output 3 34 2 2 3" xfId="26943" xr:uid="{C8CB1E7C-FEBA-43E1-AA64-7D1EB15481CB}"/>
    <cellStyle name="Output 3 34 2 2_Volatility" xfId="26944" xr:uid="{08E07E69-6F34-4BD3-BF8D-976420FC2645}"/>
    <cellStyle name="Output 3 34 2 3" xfId="26945" xr:uid="{EC11D019-BB07-450D-88BA-12E989CA40B7}"/>
    <cellStyle name="Output 3 34 2 3 2" xfId="26946" xr:uid="{6679C1F5-F3EC-4A9F-9D85-2FC2BA10B4C2}"/>
    <cellStyle name="Output 3 34 2 3 2 2" xfId="26947" xr:uid="{7296B072-8051-4965-A759-628F77AB31C5}"/>
    <cellStyle name="Output 3 34 2 3 2_Volatility" xfId="26948" xr:uid="{1EE70C73-9A94-4564-8287-802020490CED}"/>
    <cellStyle name="Output 3 34 2 3 3" xfId="26949" xr:uid="{866479D7-DAAD-4B33-B2A3-B58A8CB29BA2}"/>
    <cellStyle name="Output 3 34 2 3_Volatility" xfId="26950" xr:uid="{F5F71DDC-D7DA-406D-987F-FAC0F4851F01}"/>
    <cellStyle name="Output 3 34 2 4" xfId="26951" xr:uid="{4ECA57A3-BA70-48A5-A1E9-1782C4E2C1E7}"/>
    <cellStyle name="Output 3 34 2 4 2" xfId="26952" xr:uid="{8D1193F8-04BE-4E4C-A2A5-36C1D2CECF04}"/>
    <cellStyle name="Output 3 34 2 4_Volatility" xfId="26953" xr:uid="{FDCEF5E1-CC56-4FFD-9C38-5BE92B6031CD}"/>
    <cellStyle name="Output 3 34 2 5" xfId="26954" xr:uid="{2181B259-10EE-4F78-A4F2-004D98DE670B}"/>
    <cellStyle name="Output 3 34 2_Volatility" xfId="26955" xr:uid="{190767F7-A41D-4966-A49A-B30C10D184D6}"/>
    <cellStyle name="Output 3 34 3" xfId="26956" xr:uid="{03469D88-C457-429D-8F7A-DB251611D6DD}"/>
    <cellStyle name="Output 3 34 3 2" xfId="26957" xr:uid="{B35DAD07-0958-4A95-81DC-DE692A2DE40E}"/>
    <cellStyle name="Output 3 34 3 2 2" xfId="26958" xr:uid="{32A0ABA5-066F-410F-B3E1-1939DD18FB6C}"/>
    <cellStyle name="Output 3 34 3 2_Volatility" xfId="26959" xr:uid="{0A522BCC-0806-416D-A113-6E6C88EABAA4}"/>
    <cellStyle name="Output 3 34 3 3" xfId="26960" xr:uid="{1FA94DFB-D1A5-4076-97AD-2955C1704506}"/>
    <cellStyle name="Output 3 34 3_Volatility" xfId="26961" xr:uid="{7446512D-249F-4DB5-AAAD-4A0AFFBCAFE2}"/>
    <cellStyle name="Output 3 34 4" xfId="26962" xr:uid="{92C78872-C492-4799-8E8E-37DC85DCD148}"/>
    <cellStyle name="Output 3 34 4 2" xfId="26963" xr:uid="{E9CCE097-0C52-4C25-9453-ACA436CC82AF}"/>
    <cellStyle name="Output 3 34 4_Volatility" xfId="26964" xr:uid="{A30D2326-DFDE-4141-A886-144789F15513}"/>
    <cellStyle name="Output 3 34 5" xfId="26965" xr:uid="{E8C90612-12C9-49F9-9B94-F155BB4B91C5}"/>
    <cellStyle name="Output 3 34_Volatility" xfId="26966" xr:uid="{38D859BC-C357-43BC-AE8F-3C7EC441EB72}"/>
    <cellStyle name="Output 3 35" xfId="26967" xr:uid="{B88F6DC8-79F3-41F7-B2EC-323DE94366B9}"/>
    <cellStyle name="Output 3 35 2" xfId="26968" xr:uid="{26F8A081-ECD4-487A-9807-F0A2809A3007}"/>
    <cellStyle name="Output 3 35 2 2" xfId="26969" xr:uid="{46CA1547-44F3-42E6-8C6D-ABE98AB062CA}"/>
    <cellStyle name="Output 3 35 2 2 2" xfId="26970" xr:uid="{B3869FB9-BFED-455A-97AE-C26BA70FCC8F}"/>
    <cellStyle name="Output 3 35 2 2 2 2" xfId="26971" xr:uid="{1A83EABF-1CC3-44FF-896C-E4A1864CBB63}"/>
    <cellStyle name="Output 3 35 2 2 2_Volatility" xfId="26972" xr:uid="{9D2C3F85-DF93-496B-801D-FBE3C535480F}"/>
    <cellStyle name="Output 3 35 2 2 3" xfId="26973" xr:uid="{5379272D-1ABF-4307-A2A3-D907E267A9E3}"/>
    <cellStyle name="Output 3 35 2 2_Volatility" xfId="26974" xr:uid="{A8CE9765-C22B-4C2A-8FF6-3A1D95BCE762}"/>
    <cellStyle name="Output 3 35 2 3" xfId="26975" xr:uid="{E5F32109-37FA-4CAE-A73E-E4E2CCA906C7}"/>
    <cellStyle name="Output 3 35 2 3 2" xfId="26976" xr:uid="{1EAAD2CF-DD2A-40A8-8BA0-0538283984AC}"/>
    <cellStyle name="Output 3 35 2 3 2 2" xfId="26977" xr:uid="{93A6871D-2CA1-4DB5-868C-294D5F2AEF8C}"/>
    <cellStyle name="Output 3 35 2 3 2_Volatility" xfId="26978" xr:uid="{916D7A99-947C-4B2E-88A6-46D4EA881C15}"/>
    <cellStyle name="Output 3 35 2 3 3" xfId="26979" xr:uid="{CFB31D14-ED07-4F3B-B6C2-92877EE75ED5}"/>
    <cellStyle name="Output 3 35 2 3_Volatility" xfId="26980" xr:uid="{D68B2C16-19A1-4716-B8C0-6CCF23B91209}"/>
    <cellStyle name="Output 3 35 2 4" xfId="26981" xr:uid="{7310BC59-BBBE-4B9D-8CFC-0746CDFDC3F0}"/>
    <cellStyle name="Output 3 35 2 4 2" xfId="26982" xr:uid="{380A9A9C-A7AA-4EDC-9644-594141C1C256}"/>
    <cellStyle name="Output 3 35 2 4_Volatility" xfId="26983" xr:uid="{B9B98127-9123-4B93-A808-F6E24F0AEDA7}"/>
    <cellStyle name="Output 3 35 2 5" xfId="26984" xr:uid="{287B38FE-CEF6-4FF2-8D8D-E5D51A739E43}"/>
    <cellStyle name="Output 3 35 2_Volatility" xfId="26985" xr:uid="{D6D35693-AD9B-4463-B2ED-4733ACC0CC37}"/>
    <cellStyle name="Output 3 35 3" xfId="26986" xr:uid="{DAC37436-1CE8-4D40-8545-B35453CC8701}"/>
    <cellStyle name="Output 3 35 3 2" xfId="26987" xr:uid="{9639BCB1-1A35-47D5-8D19-DB065D6727E4}"/>
    <cellStyle name="Output 3 35 3 2 2" xfId="26988" xr:uid="{51CAB1F4-211C-403E-ADBD-25E4ABFFCD66}"/>
    <cellStyle name="Output 3 35 3 2_Volatility" xfId="26989" xr:uid="{FFE70729-8442-4740-9A52-1208B33E7146}"/>
    <cellStyle name="Output 3 35 3 3" xfId="26990" xr:uid="{2E21B0D0-8000-4CAE-AA6A-C9CB36C55EE8}"/>
    <cellStyle name="Output 3 35 3_Volatility" xfId="26991" xr:uid="{F1B29161-1363-4810-913D-8EDE23493436}"/>
    <cellStyle name="Output 3 35 4" xfId="26992" xr:uid="{13192555-3766-42C8-BD25-29BB784D17A3}"/>
    <cellStyle name="Output 3 35 4 2" xfId="26993" xr:uid="{B6D13C88-B418-414C-82AF-227351CC0DCC}"/>
    <cellStyle name="Output 3 35 4_Volatility" xfId="26994" xr:uid="{726ED7BB-572F-4F56-82C2-A910E8D460E4}"/>
    <cellStyle name="Output 3 35 5" xfId="26995" xr:uid="{91F14CFD-26A7-43C5-8C56-122901919C6A}"/>
    <cellStyle name="Output 3 35_Volatility" xfId="26996" xr:uid="{0325B4F0-631C-4C41-A245-3AD2998B53B4}"/>
    <cellStyle name="Output 3 36" xfId="26997" xr:uid="{1A806717-C65C-45B8-82FA-B079EE71E121}"/>
    <cellStyle name="Output 3 36 2" xfId="26998" xr:uid="{57133E53-9444-4708-822A-9BA2683FA661}"/>
    <cellStyle name="Output 3 36 2 2" xfId="26999" xr:uid="{B3FA9DA6-1060-4C40-8D4B-EBD05CB25497}"/>
    <cellStyle name="Output 3 36 2 2 2" xfId="27000" xr:uid="{EAF9FEBD-951E-48FB-BC79-954DC693BDFC}"/>
    <cellStyle name="Output 3 36 2 2 2 2" xfId="27001" xr:uid="{D164639B-27D4-402B-99E9-E2F2AB991C8E}"/>
    <cellStyle name="Output 3 36 2 2 2_Volatility" xfId="27002" xr:uid="{56FA159A-0F25-4B0D-88FF-714D036BC969}"/>
    <cellStyle name="Output 3 36 2 2 3" xfId="27003" xr:uid="{8CCF1714-8055-4251-84D7-F5E7E035D722}"/>
    <cellStyle name="Output 3 36 2 2_Volatility" xfId="27004" xr:uid="{3CA502C5-0D3B-439D-899A-16946E599EDF}"/>
    <cellStyle name="Output 3 36 2 3" xfId="27005" xr:uid="{1C58E040-A2A5-4BD1-970E-3DA4075C0C22}"/>
    <cellStyle name="Output 3 36 2 3 2" xfId="27006" xr:uid="{83F9D492-536E-48E3-A930-774680D4AFD4}"/>
    <cellStyle name="Output 3 36 2 3 2 2" xfId="27007" xr:uid="{2FC71766-84AB-40FA-8CD7-AE2D3EBC66AA}"/>
    <cellStyle name="Output 3 36 2 3 2_Volatility" xfId="27008" xr:uid="{57CC676E-46A4-409E-9869-778D5C153E2E}"/>
    <cellStyle name="Output 3 36 2 3 3" xfId="27009" xr:uid="{23A11873-2BC3-4C70-86C8-26D53217D935}"/>
    <cellStyle name="Output 3 36 2 3_Volatility" xfId="27010" xr:uid="{AC2D0728-E7E7-492D-A414-DFA63081AF88}"/>
    <cellStyle name="Output 3 36 2 4" xfId="27011" xr:uid="{6DA6AC9D-D051-4F4C-BA58-3DA4B30246F1}"/>
    <cellStyle name="Output 3 36 2 4 2" xfId="27012" xr:uid="{EAB1F9FB-5976-45E4-B684-81154FF14113}"/>
    <cellStyle name="Output 3 36 2 4_Volatility" xfId="27013" xr:uid="{13B198EF-783E-40DC-A840-9D77A1F50BBF}"/>
    <cellStyle name="Output 3 36 2 5" xfId="27014" xr:uid="{285AECDF-A6B1-4A3E-9561-75217065BA5B}"/>
    <cellStyle name="Output 3 36 2_Volatility" xfId="27015" xr:uid="{2AF076FE-460E-436F-B5DF-C592345970FF}"/>
    <cellStyle name="Output 3 36 3" xfId="27016" xr:uid="{92D28452-0484-42DD-96D6-A4152464276E}"/>
    <cellStyle name="Output 3 36 3 2" xfId="27017" xr:uid="{0DB2E93D-8E15-40B5-9F7D-0194AE2D5A75}"/>
    <cellStyle name="Output 3 36 3 2 2" xfId="27018" xr:uid="{3B2396B3-0701-4FC9-BD6B-73C533663B10}"/>
    <cellStyle name="Output 3 36 3 2_Volatility" xfId="27019" xr:uid="{3549F32A-8F75-4FF9-978B-2ED21CC9F368}"/>
    <cellStyle name="Output 3 36 3 3" xfId="27020" xr:uid="{B97399F0-2494-44CE-A1FB-E8C7BF0FD3E8}"/>
    <cellStyle name="Output 3 36 3_Volatility" xfId="27021" xr:uid="{70D802EB-9ECE-43EF-BFA5-7A390CAC839D}"/>
    <cellStyle name="Output 3 36 4" xfId="27022" xr:uid="{DA38A5E6-2F26-458E-8242-483C4A7B06B1}"/>
    <cellStyle name="Output 3 36 4 2" xfId="27023" xr:uid="{7937D0A6-E0AF-40EB-9E46-63E93D056604}"/>
    <cellStyle name="Output 3 36 4_Volatility" xfId="27024" xr:uid="{EEEFC764-7B79-46B1-99EC-6F756F706655}"/>
    <cellStyle name="Output 3 36 5" xfId="27025" xr:uid="{750CB429-14D4-4E68-960B-00ED95A04789}"/>
    <cellStyle name="Output 3 36_Volatility" xfId="27026" xr:uid="{5DC2EBA5-E2A1-4740-B746-9F3C7572F16F}"/>
    <cellStyle name="Output 3 37" xfId="27027" xr:uid="{6CEF6463-3E69-49F5-9A13-B0E21FDD673B}"/>
    <cellStyle name="Output 3 37 2" xfId="27028" xr:uid="{61025F54-32E3-47D1-9D31-49704A0B49C3}"/>
    <cellStyle name="Output 3 37 2 2" xfId="27029" xr:uid="{09B1CC98-0232-4B80-BEC1-DCE3054E750D}"/>
    <cellStyle name="Output 3 37 2 2 2" xfId="27030" xr:uid="{9580B3E7-7F5B-4184-AA5A-5B89F5A80345}"/>
    <cellStyle name="Output 3 37 2 2 2 2" xfId="27031" xr:uid="{184ED849-73E6-40A6-9013-86CB41E80546}"/>
    <cellStyle name="Output 3 37 2 2 2_Volatility" xfId="27032" xr:uid="{D6966684-1A89-49AB-BFC0-3D4B7F0679B4}"/>
    <cellStyle name="Output 3 37 2 2 3" xfId="27033" xr:uid="{CA69067F-AF64-4FC6-AEDA-67EE2939D0D4}"/>
    <cellStyle name="Output 3 37 2 2_Volatility" xfId="27034" xr:uid="{A6B671CF-3896-4202-BCC2-BB37044F2AF8}"/>
    <cellStyle name="Output 3 37 2 3" xfId="27035" xr:uid="{EC58D100-E736-48CF-8CF1-CB93E1BFEF72}"/>
    <cellStyle name="Output 3 37 2 3 2" xfId="27036" xr:uid="{D9864B66-6AB6-4C0B-A810-00C9C991AB86}"/>
    <cellStyle name="Output 3 37 2 3 2 2" xfId="27037" xr:uid="{7DFDAA0D-B09A-4638-8528-6C5FE8E73A4E}"/>
    <cellStyle name="Output 3 37 2 3 2_Volatility" xfId="27038" xr:uid="{0D11617E-7392-4FBE-8EB7-BFBCAB121CCE}"/>
    <cellStyle name="Output 3 37 2 3 3" xfId="27039" xr:uid="{D035646E-72DC-4D55-BB5C-6987E0EFFFEE}"/>
    <cellStyle name="Output 3 37 2 3_Volatility" xfId="27040" xr:uid="{892E6C72-D482-45FD-8EE4-C5A47E5D25FC}"/>
    <cellStyle name="Output 3 37 2 4" xfId="27041" xr:uid="{8405E09F-73AF-417C-BFCC-0A4B649A6A6D}"/>
    <cellStyle name="Output 3 37 2 4 2" xfId="27042" xr:uid="{5C75210E-30DF-4778-BC8F-DFDCB67BD87E}"/>
    <cellStyle name="Output 3 37 2 4_Volatility" xfId="27043" xr:uid="{0EC2917D-F99B-4BF2-AAFF-B494555C4CD6}"/>
    <cellStyle name="Output 3 37 2 5" xfId="27044" xr:uid="{B2BE347C-E20C-4B38-A24E-35F9882A0AEB}"/>
    <cellStyle name="Output 3 37 2_Volatility" xfId="27045" xr:uid="{EB942B6A-CC14-40C6-97F5-A5A974C35A2A}"/>
    <cellStyle name="Output 3 37 3" xfId="27046" xr:uid="{82652773-2B58-434D-B24E-13437E201B75}"/>
    <cellStyle name="Output 3 37 3 2" xfId="27047" xr:uid="{E931C073-F420-4CFC-B9DB-762349733396}"/>
    <cellStyle name="Output 3 37 3 2 2" xfId="27048" xr:uid="{0CDABD42-920D-4B58-B6F2-1310C52B248D}"/>
    <cellStyle name="Output 3 37 3 2_Volatility" xfId="27049" xr:uid="{C63566D3-1941-4953-BE21-46C86A20312D}"/>
    <cellStyle name="Output 3 37 3 3" xfId="27050" xr:uid="{AD3788D9-4C4B-47BA-96E5-9E5A09B917FE}"/>
    <cellStyle name="Output 3 37 3_Volatility" xfId="27051" xr:uid="{4CA855FD-5F65-4DC6-9A7B-1A7E1675258D}"/>
    <cellStyle name="Output 3 37 4" xfId="27052" xr:uid="{A8CC6115-44A3-47E5-A5F1-5959BC796C53}"/>
    <cellStyle name="Output 3 37 4 2" xfId="27053" xr:uid="{5DCEED0A-B906-45E9-877B-137DF98F1CAB}"/>
    <cellStyle name="Output 3 37 4_Volatility" xfId="27054" xr:uid="{37E69DC0-4DED-4BF9-BC72-92854ADCB462}"/>
    <cellStyle name="Output 3 37 5" xfId="27055" xr:uid="{1D93BED5-5AD1-403D-B28F-BB1D509E079A}"/>
    <cellStyle name="Output 3 37_Volatility" xfId="27056" xr:uid="{823D3878-F584-4C7E-ACD1-F6DDF86DFFDC}"/>
    <cellStyle name="Output 3 38" xfId="27057" xr:uid="{9FE1FE47-CB1F-4897-9566-CF2B83FCB8D6}"/>
    <cellStyle name="Output 3 38 2" xfId="27058" xr:uid="{6DD769BA-B39B-41E5-AD7C-01A6B3BB9E55}"/>
    <cellStyle name="Output 3 38 2 2" xfId="27059" xr:uid="{06C28AE6-709C-453B-BE22-14C6434FC3C8}"/>
    <cellStyle name="Output 3 38 2 2 2" xfId="27060" xr:uid="{B1DFDA06-C5A3-4FC8-9E95-1ED932D43870}"/>
    <cellStyle name="Output 3 38 2 2 2 2" xfId="27061" xr:uid="{D435351E-6202-4A28-AFAE-4655E5F12F3F}"/>
    <cellStyle name="Output 3 38 2 2 2_Volatility" xfId="27062" xr:uid="{955CF00D-33D9-4CD5-B48E-CD656A63314F}"/>
    <cellStyle name="Output 3 38 2 2 3" xfId="27063" xr:uid="{EF336A37-3A0E-412C-A80B-FFF0C50B7038}"/>
    <cellStyle name="Output 3 38 2 2_Volatility" xfId="27064" xr:uid="{7728B6A1-A658-43D9-9BE0-61F5DCF575BF}"/>
    <cellStyle name="Output 3 38 2 3" xfId="27065" xr:uid="{D6B56CFA-9FA5-476A-AF23-E0D1222D76EA}"/>
    <cellStyle name="Output 3 38 2 3 2" xfId="27066" xr:uid="{E1CBDEDD-998A-4BCB-95AB-BA1D57A19FE9}"/>
    <cellStyle name="Output 3 38 2 3 2 2" xfId="27067" xr:uid="{82600D7F-7A11-4745-A8AF-7CCEC4934FAD}"/>
    <cellStyle name="Output 3 38 2 3 2_Volatility" xfId="27068" xr:uid="{D7830CEA-18D0-4027-B3D4-49620BE50EA9}"/>
    <cellStyle name="Output 3 38 2 3 3" xfId="27069" xr:uid="{539AFCF6-0373-4A02-A712-EBDD2E07B848}"/>
    <cellStyle name="Output 3 38 2 3_Volatility" xfId="27070" xr:uid="{2FBCBDCA-CF03-49DD-AC97-B02D147980EF}"/>
    <cellStyle name="Output 3 38 2 4" xfId="27071" xr:uid="{92D24DDB-5A9A-493F-98FA-B86338884342}"/>
    <cellStyle name="Output 3 38 2 4 2" xfId="27072" xr:uid="{D000856A-995D-4898-9975-A913B811FD4B}"/>
    <cellStyle name="Output 3 38 2 4_Volatility" xfId="27073" xr:uid="{86140BAB-BA0D-4E8F-AB0A-ED183E318C0B}"/>
    <cellStyle name="Output 3 38 2 5" xfId="27074" xr:uid="{7A89DDE1-4BBC-4396-A7F6-9703F1C90DD5}"/>
    <cellStyle name="Output 3 38 2_Volatility" xfId="27075" xr:uid="{10111763-8A44-4125-AF8D-7FC8ABC41439}"/>
    <cellStyle name="Output 3 38 3" xfId="27076" xr:uid="{69CC2796-A211-467F-BC2D-43957198E3E4}"/>
    <cellStyle name="Output 3 38 3 2" xfId="27077" xr:uid="{6C52E374-8084-44A7-99D3-6323BE37F5B6}"/>
    <cellStyle name="Output 3 38 3 2 2" xfId="27078" xr:uid="{E06D1ED8-22AE-4C54-815B-29D1F4E5E98C}"/>
    <cellStyle name="Output 3 38 3 2_Volatility" xfId="27079" xr:uid="{3EC8155D-4C45-489D-80D8-519495504E92}"/>
    <cellStyle name="Output 3 38 3 3" xfId="27080" xr:uid="{236D0C8B-E6E5-4F65-BE51-8C4E9B565755}"/>
    <cellStyle name="Output 3 38 3_Volatility" xfId="27081" xr:uid="{DB85A25B-4C8E-42CA-9316-F72B94523F46}"/>
    <cellStyle name="Output 3 38 4" xfId="27082" xr:uid="{F68CE218-C626-4EC1-A4AB-1B429576BD78}"/>
    <cellStyle name="Output 3 38 4 2" xfId="27083" xr:uid="{183BEDF7-029C-47EB-AD64-BBD22F766624}"/>
    <cellStyle name="Output 3 38 4_Volatility" xfId="27084" xr:uid="{941F2EF8-8025-4796-9C55-2FD87633DA3C}"/>
    <cellStyle name="Output 3 38 5" xfId="27085" xr:uid="{2A1CCC89-6F6B-47FE-B48B-59456678A266}"/>
    <cellStyle name="Output 3 38_Volatility" xfId="27086" xr:uid="{6A172FB0-AC20-4F57-8F40-96E8E0CBDA61}"/>
    <cellStyle name="Output 3 39" xfId="27087" xr:uid="{3E45D953-4B3E-41D6-9F72-7BF438221F80}"/>
    <cellStyle name="Output 3 39 2" xfId="27088" xr:uid="{5293EF86-FABD-491A-867A-E652FC97ECF0}"/>
    <cellStyle name="Output 3 39 2 2" xfId="27089" xr:uid="{AE14A8D6-48F8-4D9C-B9DC-F922A4C6ABB5}"/>
    <cellStyle name="Output 3 39 2 2 2" xfId="27090" xr:uid="{6A488D69-6E9C-42BA-8C02-92BE2E04800D}"/>
    <cellStyle name="Output 3 39 2 2 2 2" xfId="27091" xr:uid="{FF7E3513-9569-440E-ABC3-6966B50576D4}"/>
    <cellStyle name="Output 3 39 2 2 2_Volatility" xfId="27092" xr:uid="{50C74A0B-7AFC-4386-9589-A32BA30DCD88}"/>
    <cellStyle name="Output 3 39 2 2 3" xfId="27093" xr:uid="{9553C328-4F7D-487E-9374-222ED992072D}"/>
    <cellStyle name="Output 3 39 2 2_Volatility" xfId="27094" xr:uid="{41CDD6AF-180D-49CF-8D44-E37AA52F6253}"/>
    <cellStyle name="Output 3 39 2 3" xfId="27095" xr:uid="{7EBEE0C8-8C9A-43F0-82D4-D776446E658B}"/>
    <cellStyle name="Output 3 39 2 3 2" xfId="27096" xr:uid="{26029A1A-C470-4938-9028-B2229AF99AC1}"/>
    <cellStyle name="Output 3 39 2 3 2 2" xfId="27097" xr:uid="{287DADBE-AE2E-444A-8733-72A28FB7997C}"/>
    <cellStyle name="Output 3 39 2 3 2_Volatility" xfId="27098" xr:uid="{258EDBB7-3F89-4656-8AAF-A40409568A1C}"/>
    <cellStyle name="Output 3 39 2 3 3" xfId="27099" xr:uid="{BB900425-EFE1-466F-85F9-7507E08E2AA3}"/>
    <cellStyle name="Output 3 39 2 3_Volatility" xfId="27100" xr:uid="{5B5FE82E-2A30-4D38-9D2B-74C62B09B95B}"/>
    <cellStyle name="Output 3 39 2 4" xfId="27101" xr:uid="{F1F9ECEF-C8CC-41DD-8DCD-5BE6A1F2FAD4}"/>
    <cellStyle name="Output 3 39 2 4 2" xfId="27102" xr:uid="{84E92492-607B-4F3A-AF11-56626A31C16F}"/>
    <cellStyle name="Output 3 39 2 4_Volatility" xfId="27103" xr:uid="{33EB0D25-6C79-4F6D-9118-895B4C30300C}"/>
    <cellStyle name="Output 3 39 2 5" xfId="27104" xr:uid="{90FC6087-7747-4E8A-AF9D-B9A50271AC3D}"/>
    <cellStyle name="Output 3 39 2_Volatility" xfId="27105" xr:uid="{7D9D792F-14FB-4D11-8907-61DD4A03C0BF}"/>
    <cellStyle name="Output 3 39 3" xfId="27106" xr:uid="{A73E980B-A2E3-4BBF-BA54-734403E5E29D}"/>
    <cellStyle name="Output 3 39 3 2" xfId="27107" xr:uid="{BDDA7C4E-84AD-4D6E-AB03-F01FEA43195E}"/>
    <cellStyle name="Output 3 39 3 2 2" xfId="27108" xr:uid="{EFC6A7CB-4AF6-406B-BFFF-1AF91E5AEB76}"/>
    <cellStyle name="Output 3 39 3 2_Volatility" xfId="27109" xr:uid="{D7D8114D-0C30-4726-AD08-A0AD60AF391D}"/>
    <cellStyle name="Output 3 39 3 3" xfId="27110" xr:uid="{3023FDE7-B219-4BAA-B697-DFD2A4ACEA82}"/>
    <cellStyle name="Output 3 39 3_Volatility" xfId="27111" xr:uid="{C1F98CCC-CF37-429D-9D98-46DFA7CF6010}"/>
    <cellStyle name="Output 3 39 4" xfId="27112" xr:uid="{82085A16-1798-42EA-9B17-5887F492CBB0}"/>
    <cellStyle name="Output 3 39 4 2" xfId="27113" xr:uid="{2AF62A44-4555-447D-816F-FFEFBCFC40C9}"/>
    <cellStyle name="Output 3 39 4_Volatility" xfId="27114" xr:uid="{C7464665-6939-4F58-A601-7696A7C82B02}"/>
    <cellStyle name="Output 3 39 5" xfId="27115" xr:uid="{132858BC-F1D2-447F-92B2-E506F48F4695}"/>
    <cellStyle name="Output 3 39_Volatility" xfId="27116" xr:uid="{066CE7EB-ABF2-4B7D-B6A7-F871BB635B89}"/>
    <cellStyle name="Output 3 4" xfId="27117" xr:uid="{AD6C8B9B-F28D-451E-94F9-51A48BF73FD1}"/>
    <cellStyle name="Output 3 4 2" xfId="27118" xr:uid="{A3554B60-5CBF-4402-9927-5B357C530E78}"/>
    <cellStyle name="Output 3 4 2 2" xfId="27119" xr:uid="{65F86BAF-E9E4-4AD1-9892-5200E40F26D9}"/>
    <cellStyle name="Output 3 4 2 2 2" xfId="27120" xr:uid="{6834483C-FCB6-4E18-A338-A057B1B42A36}"/>
    <cellStyle name="Output 3 4 2 2 2 2" xfId="27121" xr:uid="{EA8E29FA-3169-4EB3-BB9B-FD42EB53FEEC}"/>
    <cellStyle name="Output 3 4 2 2 2_Volatility" xfId="27122" xr:uid="{F1AD8D17-591F-4F6A-9690-0139EAC4EFE1}"/>
    <cellStyle name="Output 3 4 2 2 3" xfId="27123" xr:uid="{BC557434-78DD-46F0-926E-A1E2A9EF3E92}"/>
    <cellStyle name="Output 3 4 2 2_Volatility" xfId="27124" xr:uid="{BC2606E2-4EF2-4820-89F0-A101382F6321}"/>
    <cellStyle name="Output 3 4 2 3" xfId="27125" xr:uid="{877734FB-7B83-4996-9CEA-8AD2FD45FFC9}"/>
    <cellStyle name="Output 3 4 2 3 2" xfId="27126" xr:uid="{EC8645E6-73B9-4A30-A8F0-AFB6B63F3A8B}"/>
    <cellStyle name="Output 3 4 2 3 2 2" xfId="27127" xr:uid="{4E4C4D05-4007-4409-BDD3-CC1C695DB699}"/>
    <cellStyle name="Output 3 4 2 3 2_Volatility" xfId="27128" xr:uid="{8E368B26-F7F8-4826-9DE9-D4DE105D200E}"/>
    <cellStyle name="Output 3 4 2 3 3" xfId="27129" xr:uid="{F89702DA-3491-452E-B211-B091EB005843}"/>
    <cellStyle name="Output 3 4 2 3_Volatility" xfId="27130" xr:uid="{A2224541-47F6-4078-8B95-821F1C0E1D1A}"/>
    <cellStyle name="Output 3 4 2 4" xfId="27131" xr:uid="{735D915E-AFAD-4C40-A509-55B69CE31844}"/>
    <cellStyle name="Output 3 4 2 4 2" xfId="27132" xr:uid="{41AAD425-C9FF-4086-9ADC-69B058EEF28B}"/>
    <cellStyle name="Output 3 4 2 4_Volatility" xfId="27133" xr:uid="{AE510707-1B3A-474F-AE54-689D4F3552D3}"/>
    <cellStyle name="Output 3 4 2 5" xfId="27134" xr:uid="{FB366E56-0741-4B1F-9C24-D00E0DFDC1C0}"/>
    <cellStyle name="Output 3 4 2_Volatility" xfId="27135" xr:uid="{DFF642F7-AA05-4BC4-9F81-06EF41ACC3D5}"/>
    <cellStyle name="Output 3 4 3" xfId="27136" xr:uid="{BF5A2B19-B239-42CB-B5C0-3F04376FB608}"/>
    <cellStyle name="Output 3 4 3 2" xfId="27137" xr:uid="{149DA26E-B4D9-4710-9B2A-529027C5918A}"/>
    <cellStyle name="Output 3 4 3 2 2" xfId="27138" xr:uid="{DB455493-C86B-4652-9437-914D6746C88B}"/>
    <cellStyle name="Output 3 4 3 2_Volatility" xfId="27139" xr:uid="{EE57B39A-5A54-431E-812E-5E1F8F11050C}"/>
    <cellStyle name="Output 3 4 3 3" xfId="27140" xr:uid="{BAF61900-45E3-43EF-B083-A7C231B01AB2}"/>
    <cellStyle name="Output 3 4 3_Volatility" xfId="27141" xr:uid="{7CFC03CA-19C6-48F6-B60A-39AD9E1A5C5B}"/>
    <cellStyle name="Output 3 4 4" xfId="27142" xr:uid="{F02A7963-71AE-497F-84F4-32656347045C}"/>
    <cellStyle name="Output 3 4 4 2" xfId="27143" xr:uid="{4997FAFB-CE7A-489F-9293-41D94E6CF240}"/>
    <cellStyle name="Output 3 4 4_Volatility" xfId="27144" xr:uid="{D5A59818-1188-40BA-8D7D-8FD4DE90F129}"/>
    <cellStyle name="Output 3 4 5" xfId="27145" xr:uid="{7C15EBBA-6CB8-4338-A356-36F8FE58F6AE}"/>
    <cellStyle name="Output 3 4_Volatility" xfId="27146" xr:uid="{F8B9C771-DA91-41F0-91DC-20D4F1BA9DC4}"/>
    <cellStyle name="Output 3 40" xfId="27147" xr:uid="{9413E366-4D80-4E86-9645-BB29D55FE4CD}"/>
    <cellStyle name="Output 3 40 2" xfId="27148" xr:uid="{6696E040-7AE0-49D2-895B-2BCA3AC61A59}"/>
    <cellStyle name="Output 3 40 2 2" xfId="27149" xr:uid="{E43B74E8-AACD-4E11-992E-D8BAD84E899F}"/>
    <cellStyle name="Output 3 40 2 2 2" xfId="27150" xr:uid="{BAF1270C-9F6B-4B71-BC9F-0B6C71730076}"/>
    <cellStyle name="Output 3 40 2 2 2 2" xfId="27151" xr:uid="{019ACB88-97D8-4CB9-9757-1AAC58E5260F}"/>
    <cellStyle name="Output 3 40 2 2 2_Volatility" xfId="27152" xr:uid="{B7759C87-C463-4EFF-BBF8-AC70E5B37E9F}"/>
    <cellStyle name="Output 3 40 2 2 3" xfId="27153" xr:uid="{E824CF8C-5059-4DC8-A828-BE9EBE9D2909}"/>
    <cellStyle name="Output 3 40 2 2_Volatility" xfId="27154" xr:uid="{61094A99-1414-418D-82B0-823AC344155A}"/>
    <cellStyle name="Output 3 40 2 3" xfId="27155" xr:uid="{FD6C3E3D-CEF4-4F5F-8ECB-F316E62D0481}"/>
    <cellStyle name="Output 3 40 2 3 2" xfId="27156" xr:uid="{79E554F0-BFB4-42A8-860B-FB1F9CECEDDD}"/>
    <cellStyle name="Output 3 40 2 3 2 2" xfId="27157" xr:uid="{9E782F0B-FC80-45D9-9D0E-D22D2E12A4D5}"/>
    <cellStyle name="Output 3 40 2 3 2_Volatility" xfId="27158" xr:uid="{46DE81B2-8336-41D8-90B3-67B5D51FD9DE}"/>
    <cellStyle name="Output 3 40 2 3 3" xfId="27159" xr:uid="{D88CC6C2-8498-48E9-9CAF-6F0D2A0E435F}"/>
    <cellStyle name="Output 3 40 2 3_Volatility" xfId="27160" xr:uid="{37DCAB53-2E6F-4FB2-9F1D-C5B5D6A28769}"/>
    <cellStyle name="Output 3 40 2 4" xfId="27161" xr:uid="{78894304-2B2D-487D-9798-DFB2D8285C75}"/>
    <cellStyle name="Output 3 40 2 4 2" xfId="27162" xr:uid="{B63AF8DC-5F2D-4902-A6D6-C72B852656D4}"/>
    <cellStyle name="Output 3 40 2 4_Volatility" xfId="27163" xr:uid="{9D099C97-1FE2-421B-BE8E-06D81862B4E4}"/>
    <cellStyle name="Output 3 40 2 5" xfId="27164" xr:uid="{9EA0BE16-6EED-44DD-80A8-02240A96ECB3}"/>
    <cellStyle name="Output 3 40 2_Volatility" xfId="27165" xr:uid="{C468DFD7-519A-47DB-8BE8-BC4E565AC139}"/>
    <cellStyle name="Output 3 40 3" xfId="27166" xr:uid="{2367C121-0106-4615-8398-6F5C408CF682}"/>
    <cellStyle name="Output 3 40 3 2" xfId="27167" xr:uid="{07825A31-314F-4B2B-A36F-576636472B84}"/>
    <cellStyle name="Output 3 40 3 2 2" xfId="27168" xr:uid="{91543EA5-20BB-4C4E-8D25-B476CD0A69E8}"/>
    <cellStyle name="Output 3 40 3 2_Volatility" xfId="27169" xr:uid="{2DDEB476-86EA-41C6-B900-C6B617A217E2}"/>
    <cellStyle name="Output 3 40 3 3" xfId="27170" xr:uid="{027ACC99-5D8C-4586-99AF-D582B368B614}"/>
    <cellStyle name="Output 3 40 3_Volatility" xfId="27171" xr:uid="{79600521-AF35-483E-8A20-99956B30EA40}"/>
    <cellStyle name="Output 3 40 4" xfId="27172" xr:uid="{567F8945-85B5-42A1-9AAA-03061128F033}"/>
    <cellStyle name="Output 3 40 4 2" xfId="27173" xr:uid="{6D99D1B3-C1C6-4840-966A-8A83E551AAD4}"/>
    <cellStyle name="Output 3 40 4_Volatility" xfId="27174" xr:uid="{5A1A408D-B587-46B0-96F3-98F8DF2443CD}"/>
    <cellStyle name="Output 3 40 5" xfId="27175" xr:uid="{BE11C409-0030-41CF-8DA9-2FDCCE8A8698}"/>
    <cellStyle name="Output 3 40_Volatility" xfId="27176" xr:uid="{4968085E-DF85-4A28-9961-867BDED24919}"/>
    <cellStyle name="Output 3 41" xfId="27177" xr:uid="{EA37F3D8-3E57-4172-BEDA-7EAF9B829608}"/>
    <cellStyle name="Output 3 41 2" xfId="27178" xr:uid="{B47AB641-52E4-4472-BC27-28AF1C8FB9FF}"/>
    <cellStyle name="Output 3 41 2 2" xfId="27179" xr:uid="{9A6908C8-2227-4CBB-95FD-E9A41A397D41}"/>
    <cellStyle name="Output 3 41 2 2 2" xfId="27180" xr:uid="{9DB3BD82-8827-46CF-8F36-F55F50B74C74}"/>
    <cellStyle name="Output 3 41 2 2 2 2" xfId="27181" xr:uid="{31978E9A-B474-4850-A960-11FAF12A1BBF}"/>
    <cellStyle name="Output 3 41 2 2 2_Volatility" xfId="27182" xr:uid="{100DA172-9514-4653-8481-319495832F6B}"/>
    <cellStyle name="Output 3 41 2 2 3" xfId="27183" xr:uid="{A89B13E9-7605-4ABA-9205-DD3EABE4E833}"/>
    <cellStyle name="Output 3 41 2 2_Volatility" xfId="27184" xr:uid="{48716FFD-ADAE-4201-AFA1-0FD8E39E96A7}"/>
    <cellStyle name="Output 3 41 2 3" xfId="27185" xr:uid="{1B8EA872-C960-4EFE-8224-09F34C0645D7}"/>
    <cellStyle name="Output 3 41 2 3 2" xfId="27186" xr:uid="{559C7D61-608E-4B1F-8E5F-9EF00F8AFB6B}"/>
    <cellStyle name="Output 3 41 2 3 2 2" xfId="27187" xr:uid="{D9E5B9B5-6035-4FC4-A942-EC3AA41DBE2C}"/>
    <cellStyle name="Output 3 41 2 3 2_Volatility" xfId="27188" xr:uid="{1EB223F4-05E2-4390-B2D1-361FA91998ED}"/>
    <cellStyle name="Output 3 41 2 3 3" xfId="27189" xr:uid="{F0320C1A-B4EF-4522-83AD-778750FFA058}"/>
    <cellStyle name="Output 3 41 2 3_Volatility" xfId="27190" xr:uid="{2EC36B42-15FD-4CD4-98BB-DA1914641251}"/>
    <cellStyle name="Output 3 41 2 4" xfId="27191" xr:uid="{53A9ECCA-55B5-428E-8F2D-3CFCAFA45791}"/>
    <cellStyle name="Output 3 41 2 4 2" xfId="27192" xr:uid="{4BAB331B-732C-4B18-843F-1C6B5A960075}"/>
    <cellStyle name="Output 3 41 2 4_Volatility" xfId="27193" xr:uid="{23658F16-DD32-4D4B-A793-0FF0D106610D}"/>
    <cellStyle name="Output 3 41 2 5" xfId="27194" xr:uid="{4996EC9A-9D3C-4BF2-8498-53F113EC585E}"/>
    <cellStyle name="Output 3 41 2_Volatility" xfId="27195" xr:uid="{D312EF26-CC63-48B4-B595-729F941E6794}"/>
    <cellStyle name="Output 3 41 3" xfId="27196" xr:uid="{71600D07-7D44-46C5-8B42-E440C8341BAE}"/>
    <cellStyle name="Output 3 41 3 2" xfId="27197" xr:uid="{BA9C7EE1-167E-4FDE-8171-5582F16509D1}"/>
    <cellStyle name="Output 3 41 3 2 2" xfId="27198" xr:uid="{E99BB761-D107-4B77-9498-7807DA516EAF}"/>
    <cellStyle name="Output 3 41 3 2_Volatility" xfId="27199" xr:uid="{B1326890-F8AA-42BD-BFB5-03BCB8E1EBEB}"/>
    <cellStyle name="Output 3 41 3 3" xfId="27200" xr:uid="{007F7A48-5531-42A0-BDE0-921E6004522D}"/>
    <cellStyle name="Output 3 41 3_Volatility" xfId="27201" xr:uid="{0BEBA716-9AEC-4C99-B9E8-55459D6E2E49}"/>
    <cellStyle name="Output 3 41 4" xfId="27202" xr:uid="{17A32B09-48F8-4A95-A8B2-AA8B1AF31A62}"/>
    <cellStyle name="Output 3 41 4 2" xfId="27203" xr:uid="{9C37AF18-EBE1-4B77-BB50-92FABDBF43D1}"/>
    <cellStyle name="Output 3 41 4_Volatility" xfId="27204" xr:uid="{FCF20B69-83E1-4E91-BF43-61C8E33ADF35}"/>
    <cellStyle name="Output 3 41 5" xfId="27205" xr:uid="{47189A23-0E2E-435B-8C40-8778C6F8D4B1}"/>
    <cellStyle name="Output 3 41_Volatility" xfId="27206" xr:uid="{8523B1E5-AFCE-483B-BFFD-F7F73C5CFF13}"/>
    <cellStyle name="Output 3 42" xfId="27207" xr:uid="{C5B6C9F8-50FB-44C3-A9BD-90AE32A521B5}"/>
    <cellStyle name="Output 3 42 2" xfId="27208" xr:uid="{80A7D9B8-2ED5-40B6-A792-5CAE3AEAD4AE}"/>
    <cellStyle name="Output 3 42 2 2" xfId="27209" xr:uid="{DC22C4A2-BCF8-4FCF-900B-017351FADDEC}"/>
    <cellStyle name="Output 3 42 2 2 2" xfId="27210" xr:uid="{872C782A-5B29-4295-A8C6-7C3B2A776AB7}"/>
    <cellStyle name="Output 3 42 2 2 2 2" xfId="27211" xr:uid="{6BB35C9F-9E56-48B2-8570-E60D9734BC53}"/>
    <cellStyle name="Output 3 42 2 2 2_Volatility" xfId="27212" xr:uid="{DA9E20CA-9688-4EDA-B03E-4FC72E592DBF}"/>
    <cellStyle name="Output 3 42 2 2 3" xfId="27213" xr:uid="{1AABB3C0-A2E2-47D4-9364-77E297B9F41A}"/>
    <cellStyle name="Output 3 42 2 2_Volatility" xfId="27214" xr:uid="{65D458EF-961C-4750-8D77-83FC05361BFB}"/>
    <cellStyle name="Output 3 42 2 3" xfId="27215" xr:uid="{83A10280-AC19-427D-AE0C-ED9E94963924}"/>
    <cellStyle name="Output 3 42 2 3 2" xfId="27216" xr:uid="{05367277-8E35-4274-954D-40EFA330C458}"/>
    <cellStyle name="Output 3 42 2 3 2 2" xfId="27217" xr:uid="{3C3EF3AF-52F4-4FD6-942E-F22F475D7607}"/>
    <cellStyle name="Output 3 42 2 3 2_Volatility" xfId="27218" xr:uid="{6376CE0D-56C9-4E10-905C-1B2578B26600}"/>
    <cellStyle name="Output 3 42 2 3 3" xfId="27219" xr:uid="{6420B40E-8304-42E4-9250-24571ED5B027}"/>
    <cellStyle name="Output 3 42 2 3_Volatility" xfId="27220" xr:uid="{ED7D779C-2BCE-41D0-B9A3-C6E56678FF5B}"/>
    <cellStyle name="Output 3 42 2 4" xfId="27221" xr:uid="{CA0D8ACA-70F1-4513-9EDA-A7E821D161BF}"/>
    <cellStyle name="Output 3 42 2 4 2" xfId="27222" xr:uid="{43B9B198-CDBA-4D80-94D9-4CAF5F2FA8F1}"/>
    <cellStyle name="Output 3 42 2 4_Volatility" xfId="27223" xr:uid="{3ADA53E8-2E0D-4D7B-B9E6-267F0846D552}"/>
    <cellStyle name="Output 3 42 2 5" xfId="27224" xr:uid="{6064C30A-B1D4-478C-807E-3E3AC4AFA458}"/>
    <cellStyle name="Output 3 42 2_Volatility" xfId="27225" xr:uid="{E40B0E9B-3F24-43B0-BFF7-3C400E7CC250}"/>
    <cellStyle name="Output 3 42 3" xfId="27226" xr:uid="{3E79FB95-CE87-4CD6-A911-439F5EE51A2E}"/>
    <cellStyle name="Output 3 42 3 2" xfId="27227" xr:uid="{D8B5DA9E-0D64-423D-BD58-CACE9FDBD1F9}"/>
    <cellStyle name="Output 3 42 3 2 2" xfId="27228" xr:uid="{4B824719-EB1C-4D54-846D-A566B19353F8}"/>
    <cellStyle name="Output 3 42 3 2_Volatility" xfId="27229" xr:uid="{10748DB1-0E84-4DF3-9870-6846CAFC76ED}"/>
    <cellStyle name="Output 3 42 3 3" xfId="27230" xr:uid="{16170BDF-64EC-4D25-B85B-CE1EA43AE33B}"/>
    <cellStyle name="Output 3 42 3_Volatility" xfId="27231" xr:uid="{7B9A7FA4-C3A5-4749-9D16-698F04CE5B9E}"/>
    <cellStyle name="Output 3 42 4" xfId="27232" xr:uid="{8B7851AC-261F-46FB-BE7C-61DD413326BC}"/>
    <cellStyle name="Output 3 42 4 2" xfId="27233" xr:uid="{2696EDDA-52A8-4EE5-A91E-A9E1D48F4C75}"/>
    <cellStyle name="Output 3 42 4_Volatility" xfId="27234" xr:uid="{44C20A2A-F363-4F77-8540-A670C0844788}"/>
    <cellStyle name="Output 3 42 5" xfId="27235" xr:uid="{2FBF2E88-B91E-4976-83B7-DB5DD9050029}"/>
    <cellStyle name="Output 3 42_Volatility" xfId="27236" xr:uid="{6386B179-E241-4EBA-AE68-B1A1E10C5351}"/>
    <cellStyle name="Output 3 43" xfId="27237" xr:uid="{CF40F862-28BC-42AE-931E-0587599406AC}"/>
    <cellStyle name="Output 3 43 2" xfId="27238" xr:uid="{DC91373B-35B0-4A89-84B0-C25C033ED74A}"/>
    <cellStyle name="Output 3 43 2 2" xfId="27239" xr:uid="{DFBDA6BB-88CA-41C0-9CAB-6105B91F0651}"/>
    <cellStyle name="Output 3 43 2 2 2" xfId="27240" xr:uid="{9A4E1B90-637C-4852-8AD1-63AF00E91DF2}"/>
    <cellStyle name="Output 3 43 2 2 2 2" xfId="27241" xr:uid="{1D0D16A8-4264-4F78-8EBB-4CF99BC8DDCA}"/>
    <cellStyle name="Output 3 43 2 2 2_Volatility" xfId="27242" xr:uid="{19547E16-6C9A-4523-A63D-4E09C1619C82}"/>
    <cellStyle name="Output 3 43 2 2 3" xfId="27243" xr:uid="{3413B1F3-5B88-48D6-A036-BF722C3BD4FF}"/>
    <cellStyle name="Output 3 43 2 2_Volatility" xfId="27244" xr:uid="{99292E36-79CB-4661-BD27-F9D34CDC8B09}"/>
    <cellStyle name="Output 3 43 2 3" xfId="27245" xr:uid="{4F554DEA-42EA-4347-B95B-F327277BF5DD}"/>
    <cellStyle name="Output 3 43 2 3 2" xfId="27246" xr:uid="{5E901FF5-4200-45D0-B512-B39CE74E3A09}"/>
    <cellStyle name="Output 3 43 2 3 2 2" xfId="27247" xr:uid="{C171C738-FA17-4C3B-BC4C-DA0E744612AE}"/>
    <cellStyle name="Output 3 43 2 3 2_Volatility" xfId="27248" xr:uid="{DFFF53F2-2B60-4C2C-8CDB-5EF9C1E775C8}"/>
    <cellStyle name="Output 3 43 2 3 3" xfId="27249" xr:uid="{AC694A0F-AED9-4D42-A1F8-AD18BE4D9688}"/>
    <cellStyle name="Output 3 43 2 3_Volatility" xfId="27250" xr:uid="{D8A9BB71-5D30-42AB-BD17-0F3044A4DA33}"/>
    <cellStyle name="Output 3 43 2 4" xfId="27251" xr:uid="{AC1BD2E3-A455-4118-B97C-3BD8559497E0}"/>
    <cellStyle name="Output 3 43 2 4 2" xfId="27252" xr:uid="{5BCCAD3B-708B-4392-9EFB-9D6D37A7C546}"/>
    <cellStyle name="Output 3 43 2 4_Volatility" xfId="27253" xr:uid="{BAD7296D-29A9-4E2C-9BB8-D8BE73942D5F}"/>
    <cellStyle name="Output 3 43 2 5" xfId="27254" xr:uid="{687468D2-662C-47B1-8395-6F380817BF2D}"/>
    <cellStyle name="Output 3 43 2_Volatility" xfId="27255" xr:uid="{6804EF8D-2E5F-4A1D-B4EB-144E06AA6C79}"/>
    <cellStyle name="Output 3 43 3" xfId="27256" xr:uid="{08B976CD-C421-4D5A-9329-043A40DB699A}"/>
    <cellStyle name="Output 3 43 3 2" xfId="27257" xr:uid="{53FC921B-EBF8-4E92-ABA3-54514B40F5D4}"/>
    <cellStyle name="Output 3 43 3 2 2" xfId="27258" xr:uid="{1FC83214-8273-4975-830D-C8A867A58504}"/>
    <cellStyle name="Output 3 43 3 2_Volatility" xfId="27259" xr:uid="{CAFF68F2-1825-45B1-942F-07C56CAC24C4}"/>
    <cellStyle name="Output 3 43 3 3" xfId="27260" xr:uid="{D67A3E2F-B010-4335-AC70-734087CC170B}"/>
    <cellStyle name="Output 3 43 3_Volatility" xfId="27261" xr:uid="{CF029C96-57D6-4980-9AA3-40D31973069D}"/>
    <cellStyle name="Output 3 43 4" xfId="27262" xr:uid="{D3B77D63-BAA1-4FB8-9893-E66C98BA522B}"/>
    <cellStyle name="Output 3 43 4 2" xfId="27263" xr:uid="{B0BB826C-4CD9-4510-A1A7-0A195F7CC4B7}"/>
    <cellStyle name="Output 3 43 4_Volatility" xfId="27264" xr:uid="{9F7B66A3-9D51-4B2D-A134-70E076885DA3}"/>
    <cellStyle name="Output 3 43 5" xfId="27265" xr:uid="{EF5BE36C-6677-41BD-8961-27153C843185}"/>
    <cellStyle name="Output 3 43_Volatility" xfId="27266" xr:uid="{6611D230-70D3-4D12-A4D1-BD993632F4C1}"/>
    <cellStyle name="Output 3 44" xfId="27267" xr:uid="{F65A2C88-8BBA-4059-A503-14EB7CB4DEBA}"/>
    <cellStyle name="Output 3 44 2" xfId="27268" xr:uid="{C5CD581F-3B8F-4BF5-835E-F7B584193671}"/>
    <cellStyle name="Output 3 44 2 2" xfId="27269" xr:uid="{69DCE6B6-90A2-439F-9289-D74B69D503B9}"/>
    <cellStyle name="Output 3 44 2 2 2" xfId="27270" xr:uid="{2A22C44A-2913-4D40-9D47-1EFCF4C1381C}"/>
    <cellStyle name="Output 3 44 2 2 2 2" xfId="27271" xr:uid="{26F62D1F-2067-4EE6-BEBB-8E9BAEAB0FBF}"/>
    <cellStyle name="Output 3 44 2 2 2_Volatility" xfId="27272" xr:uid="{920765A4-7672-4E8F-A7B5-7FEA0335CF0E}"/>
    <cellStyle name="Output 3 44 2 2 3" xfId="27273" xr:uid="{CEA9F266-4138-43BA-8C9A-F9235618F272}"/>
    <cellStyle name="Output 3 44 2 2_Volatility" xfId="27274" xr:uid="{C4316328-07D3-4430-AD4A-50794693F772}"/>
    <cellStyle name="Output 3 44 2 3" xfId="27275" xr:uid="{D38F6DCC-CAC6-47FF-AB24-0FB42DB15DEA}"/>
    <cellStyle name="Output 3 44 2 3 2" xfId="27276" xr:uid="{68F2503A-7BC6-448D-A62A-1ABCEC57CADD}"/>
    <cellStyle name="Output 3 44 2 3 2 2" xfId="27277" xr:uid="{9300606B-900A-4D2C-97D3-4B4B6AC2FC3C}"/>
    <cellStyle name="Output 3 44 2 3 2_Volatility" xfId="27278" xr:uid="{7E4343BD-6C29-4AFF-8C8E-8C027F92569B}"/>
    <cellStyle name="Output 3 44 2 3 3" xfId="27279" xr:uid="{F8588136-784E-4D1B-A9EA-E0B56C2C15A2}"/>
    <cellStyle name="Output 3 44 2 3_Volatility" xfId="27280" xr:uid="{86CCB6E7-C1E9-4E4C-A6C8-5C5A3DDD1320}"/>
    <cellStyle name="Output 3 44 2 4" xfId="27281" xr:uid="{45DF18DE-8F40-4F89-92CC-30F5C2D67273}"/>
    <cellStyle name="Output 3 44 2 4 2" xfId="27282" xr:uid="{D455DEEE-4B7A-408B-8F21-6F74E06895B2}"/>
    <cellStyle name="Output 3 44 2 4_Volatility" xfId="27283" xr:uid="{E4B61EDF-432D-4FFE-86FC-57B2A87A8EB6}"/>
    <cellStyle name="Output 3 44 2 5" xfId="27284" xr:uid="{217023F8-6EF8-4244-B3DE-60D06D302A26}"/>
    <cellStyle name="Output 3 44 2_Volatility" xfId="27285" xr:uid="{54788C27-270D-40BD-A16A-53E4FAB29D70}"/>
    <cellStyle name="Output 3 44 3" xfId="27286" xr:uid="{D8EFFE13-61E1-4BB4-A08D-DB028B3A1AB4}"/>
    <cellStyle name="Output 3 44 3 2" xfId="27287" xr:uid="{A7C0AF5C-6B7A-4E22-A5BD-203BB59619E6}"/>
    <cellStyle name="Output 3 44 3 2 2" xfId="27288" xr:uid="{D1777A77-6695-433E-8A84-87C228393667}"/>
    <cellStyle name="Output 3 44 3 2_Volatility" xfId="27289" xr:uid="{25F0E141-4EFE-4BB7-AC6A-1207474DDE8E}"/>
    <cellStyle name="Output 3 44 3 3" xfId="27290" xr:uid="{2CC605B0-31A5-4737-97D4-11612313AFB3}"/>
    <cellStyle name="Output 3 44 3_Volatility" xfId="27291" xr:uid="{647B1F32-B75A-4F8F-B78E-CC86EE37D44C}"/>
    <cellStyle name="Output 3 44 4" xfId="27292" xr:uid="{CC786AF9-0E96-4232-A79D-13311EDCC9C2}"/>
    <cellStyle name="Output 3 44 4 2" xfId="27293" xr:uid="{24C56539-8DB7-404B-AE3B-0EB86088AD27}"/>
    <cellStyle name="Output 3 44 4_Volatility" xfId="27294" xr:uid="{08C59160-9DDD-445C-8BAA-E0B01DBEAD55}"/>
    <cellStyle name="Output 3 44 5" xfId="27295" xr:uid="{1EC58BCD-7295-4955-A25D-DCD7C81DA59E}"/>
    <cellStyle name="Output 3 44_Volatility" xfId="27296" xr:uid="{08D8A541-A4C9-4552-9BCF-851B405BC029}"/>
    <cellStyle name="Output 3 45" xfId="27297" xr:uid="{ABB62E29-27CA-4C7F-85A6-ECE6FE5F6E82}"/>
    <cellStyle name="Output 3 45 2" xfId="27298" xr:uid="{8B17CA81-0970-48EB-9344-EB2D39C7A107}"/>
    <cellStyle name="Output 3 45 2 2" xfId="27299" xr:uid="{235208DF-6F16-4649-ABCE-A358344ECB75}"/>
    <cellStyle name="Output 3 45 2 2 2" xfId="27300" xr:uid="{8F5F31EC-4F2F-422C-8676-1924826254F4}"/>
    <cellStyle name="Output 3 45 2 2 2 2" xfId="27301" xr:uid="{6DAA1EFC-16A4-4ADC-842E-BDA32294A7E9}"/>
    <cellStyle name="Output 3 45 2 2 2_Volatility" xfId="27302" xr:uid="{F9803A8F-9111-417D-A60D-50A6D1FC9523}"/>
    <cellStyle name="Output 3 45 2 2 3" xfId="27303" xr:uid="{059B4689-8B54-4661-8B7C-093EC1C2FFA8}"/>
    <cellStyle name="Output 3 45 2 2_Volatility" xfId="27304" xr:uid="{6E0599FE-90D9-4208-B6CA-FCFEADF2335B}"/>
    <cellStyle name="Output 3 45 2 3" xfId="27305" xr:uid="{562BAD44-540D-434E-81AD-846E4E64EFBB}"/>
    <cellStyle name="Output 3 45 2 3 2" xfId="27306" xr:uid="{7B97DD1B-0351-45C3-9DC4-358826BF5313}"/>
    <cellStyle name="Output 3 45 2 3 2 2" xfId="27307" xr:uid="{CB7FDE0A-DA53-4D06-AF36-9261898F6426}"/>
    <cellStyle name="Output 3 45 2 3 2_Volatility" xfId="27308" xr:uid="{F527857C-CDFF-4A5F-95FB-E652C15156B6}"/>
    <cellStyle name="Output 3 45 2 3 3" xfId="27309" xr:uid="{673A0932-0718-482E-A0B7-66D3F38A2A67}"/>
    <cellStyle name="Output 3 45 2 3_Volatility" xfId="27310" xr:uid="{83ACC61A-612B-4DF4-B498-FA6D9960C36F}"/>
    <cellStyle name="Output 3 45 2 4" xfId="27311" xr:uid="{0649D3E1-B61C-4E20-AAFB-FAB3F52F49BF}"/>
    <cellStyle name="Output 3 45 2 4 2" xfId="27312" xr:uid="{690262AF-B7FB-414D-9318-1AB6F6A751A2}"/>
    <cellStyle name="Output 3 45 2 4_Volatility" xfId="27313" xr:uid="{9DD6A514-CF9A-43CE-8646-D7AAD5914E87}"/>
    <cellStyle name="Output 3 45 2 5" xfId="27314" xr:uid="{AE0D8F31-66FA-4AF6-AA79-2C83CCDFC292}"/>
    <cellStyle name="Output 3 45 2_Volatility" xfId="27315" xr:uid="{8ACF7697-7222-4F0F-909F-86BBD291802C}"/>
    <cellStyle name="Output 3 45 3" xfId="27316" xr:uid="{B0E6B2C3-1CEF-4DCF-B41C-BB7F221FD153}"/>
    <cellStyle name="Output 3 45 3 2" xfId="27317" xr:uid="{7FD31819-E24A-4933-95A8-D0394D961744}"/>
    <cellStyle name="Output 3 45 3 2 2" xfId="27318" xr:uid="{3C267E76-4D69-4178-8AEC-2B1EB1F9E473}"/>
    <cellStyle name="Output 3 45 3 2_Volatility" xfId="27319" xr:uid="{4D23E099-57B1-49AB-94B9-9367290133EC}"/>
    <cellStyle name="Output 3 45 3 3" xfId="27320" xr:uid="{2C42229C-EEB9-45B4-B55A-BDDF94C60210}"/>
    <cellStyle name="Output 3 45 3_Volatility" xfId="27321" xr:uid="{1D8FFA5B-124B-45B2-917C-063D46715B34}"/>
    <cellStyle name="Output 3 45 4" xfId="27322" xr:uid="{4DF7FA2D-A2ED-4370-B4F8-716CBE03363F}"/>
    <cellStyle name="Output 3 45 4 2" xfId="27323" xr:uid="{07DF56F6-C179-4675-8F02-5E55F89B010B}"/>
    <cellStyle name="Output 3 45 4_Volatility" xfId="27324" xr:uid="{2DDA6BB9-B515-409F-A22E-3417302B0DB7}"/>
    <cellStyle name="Output 3 45 5" xfId="27325" xr:uid="{B868FE35-8001-48FB-BB69-AEFD915E795C}"/>
    <cellStyle name="Output 3 45_Volatility" xfId="27326" xr:uid="{F577F8DF-A2CA-41AD-82C4-8DFA9994E9CE}"/>
    <cellStyle name="Output 3 46" xfId="27327" xr:uid="{F7CEABCF-C83E-4DBE-9A21-524F910FD223}"/>
    <cellStyle name="Output 3 46 2" xfId="27328" xr:uid="{7DCE4835-85E9-46C3-B1E1-C5ABCDC17E9E}"/>
    <cellStyle name="Output 3 46 2 2" xfId="27329" xr:uid="{EC13543F-2EA2-4271-987A-328FEFF43F24}"/>
    <cellStyle name="Output 3 46 2 2 2" xfId="27330" xr:uid="{6A28D8B1-BEB5-4C2E-8E8A-46F37B6D357F}"/>
    <cellStyle name="Output 3 46 2 2 2 2" xfId="27331" xr:uid="{DF3EA24C-650B-4CD3-AD8F-47F4518FBDF3}"/>
    <cellStyle name="Output 3 46 2 2 2_Volatility" xfId="27332" xr:uid="{CE3C594D-73EB-41F0-B426-916AC72D611E}"/>
    <cellStyle name="Output 3 46 2 2 3" xfId="27333" xr:uid="{93BABBF6-55FF-43B6-85E1-E95AD7715CB2}"/>
    <cellStyle name="Output 3 46 2 2_Volatility" xfId="27334" xr:uid="{ABAE0632-212A-46B4-B642-043032D5AEEE}"/>
    <cellStyle name="Output 3 46 2 3" xfId="27335" xr:uid="{19693CB8-EA68-430F-B17B-18E16205E848}"/>
    <cellStyle name="Output 3 46 2 3 2" xfId="27336" xr:uid="{E20AEAEF-2F7C-4FBD-BC2C-FE1318CA15B8}"/>
    <cellStyle name="Output 3 46 2 3 2 2" xfId="27337" xr:uid="{47E0574B-4883-4520-82B7-7402F40230D1}"/>
    <cellStyle name="Output 3 46 2 3 2_Volatility" xfId="27338" xr:uid="{702BA27C-9F5C-4EAF-A786-ABF2BB560535}"/>
    <cellStyle name="Output 3 46 2 3 3" xfId="27339" xr:uid="{5AE26EC2-3AC1-4C98-8019-6103B18426AE}"/>
    <cellStyle name="Output 3 46 2 3_Volatility" xfId="27340" xr:uid="{1BC7B67E-D312-4EDD-9233-68657BD650C1}"/>
    <cellStyle name="Output 3 46 2 4" xfId="27341" xr:uid="{30ED762A-74C4-448C-8F09-2F73556A647B}"/>
    <cellStyle name="Output 3 46 2 4 2" xfId="27342" xr:uid="{1E895856-2824-407B-9C78-9E26E829D763}"/>
    <cellStyle name="Output 3 46 2 4_Volatility" xfId="27343" xr:uid="{8A0F88A0-D4E6-4252-9CA9-9B55E169CC08}"/>
    <cellStyle name="Output 3 46 2 5" xfId="27344" xr:uid="{75327AC8-AA75-411C-9A01-9C017CC592B7}"/>
    <cellStyle name="Output 3 46 2_Volatility" xfId="27345" xr:uid="{492E1095-AB3C-4A84-884D-1A9D188B0D49}"/>
    <cellStyle name="Output 3 46 3" xfId="27346" xr:uid="{A3DB5AE6-D856-4FEF-ADFB-D7A1B978DB07}"/>
    <cellStyle name="Output 3 46 3 2" xfId="27347" xr:uid="{1F68A500-DE43-4D34-A545-26B6EADCF9B9}"/>
    <cellStyle name="Output 3 46 3 2 2" xfId="27348" xr:uid="{8B0B03E7-4228-48FF-9F9A-7E09E2ACD03D}"/>
    <cellStyle name="Output 3 46 3 2_Volatility" xfId="27349" xr:uid="{9E678505-FAE2-42F0-B292-A50BE3CE32EE}"/>
    <cellStyle name="Output 3 46 3 3" xfId="27350" xr:uid="{BD0C778D-DC89-439B-AD0E-667FB6E66CAE}"/>
    <cellStyle name="Output 3 46 3_Volatility" xfId="27351" xr:uid="{DB8A14B5-4DC8-4311-B5DC-25069421FE2C}"/>
    <cellStyle name="Output 3 46 4" xfId="27352" xr:uid="{A7E0600E-0FFC-495E-ADBA-9CFE75F59CFB}"/>
    <cellStyle name="Output 3 46 4 2" xfId="27353" xr:uid="{8ECF9C4C-ED05-4332-B218-D984AA9FB827}"/>
    <cellStyle name="Output 3 46 4_Volatility" xfId="27354" xr:uid="{3961DCEA-9F20-46F5-A7C3-D6A9D089888A}"/>
    <cellStyle name="Output 3 46 5" xfId="27355" xr:uid="{24C0EDCE-0F34-4768-86EC-8FC55E52AAA2}"/>
    <cellStyle name="Output 3 46_Volatility" xfId="27356" xr:uid="{8072F342-9830-48B0-9951-43D38A4964C9}"/>
    <cellStyle name="Output 3 47" xfId="27357" xr:uid="{9CDE1007-872E-4674-8D48-103B0994E8E7}"/>
    <cellStyle name="Output 3 47 2" xfId="27358" xr:uid="{30BF0673-DC59-4551-8D7D-23AE7124CB1D}"/>
    <cellStyle name="Output 3 47 2 2" xfId="27359" xr:uid="{9A6B6664-ECB3-456C-AD8E-EA77025C1A21}"/>
    <cellStyle name="Output 3 47 2 2 2" xfId="27360" xr:uid="{26CE7BC2-C75E-4051-BAC6-3A77C8A3CD00}"/>
    <cellStyle name="Output 3 47 2 2_Volatility" xfId="27361" xr:uid="{2500671F-5561-4B55-A23A-5ECF051E2D73}"/>
    <cellStyle name="Output 3 47 2 3" xfId="27362" xr:uid="{53CF3760-55DB-46A2-862A-341678848B64}"/>
    <cellStyle name="Output 3 47 2_Volatility" xfId="27363" xr:uid="{DE894736-D99B-42BA-B3DC-88BA37910EED}"/>
    <cellStyle name="Output 3 47 3" xfId="27364" xr:uid="{D6B77529-BCC5-40D9-9C5D-A0DF41AA2033}"/>
    <cellStyle name="Output 3 47 3 2" xfId="27365" xr:uid="{0CFEC45A-CE82-4D17-B4C2-5E02F23E6CB3}"/>
    <cellStyle name="Output 3 47 3 2 2" xfId="27366" xr:uid="{F4DC90CE-69BA-4A24-AA8D-1EDF8608698D}"/>
    <cellStyle name="Output 3 47 3 2_Volatility" xfId="27367" xr:uid="{6B922951-14C1-4A37-9757-193013980BD7}"/>
    <cellStyle name="Output 3 47 3 3" xfId="27368" xr:uid="{5C07973A-D75E-4C6D-A0DD-459DECF9BF6D}"/>
    <cellStyle name="Output 3 47 3_Volatility" xfId="27369" xr:uid="{C642E37A-5E3A-4B6A-AA56-CD31CF67D7F9}"/>
    <cellStyle name="Output 3 47 4" xfId="27370" xr:uid="{D25F1D11-2EF3-46A3-A7E8-FA6E7F2FFB98}"/>
    <cellStyle name="Output 3 47 4 2" xfId="27371" xr:uid="{47A06577-1757-4CEB-BCF9-FD9A2232D415}"/>
    <cellStyle name="Output 3 47 4_Volatility" xfId="27372" xr:uid="{494B9608-BC69-4D8A-8FF7-48C619BFCD9B}"/>
    <cellStyle name="Output 3 47 5" xfId="27373" xr:uid="{DE15BFBF-80D8-42D9-B874-65B039106E02}"/>
    <cellStyle name="Output 3 47_Volatility" xfId="27374" xr:uid="{1FFA7807-9782-483B-A25B-04A6B4EB0AB2}"/>
    <cellStyle name="Output 3 48" xfId="27375" xr:uid="{30B67F29-B6EC-4F0B-A70C-72F123F2B03D}"/>
    <cellStyle name="Output 3 48 2" xfId="27376" xr:uid="{215292D8-E278-4DAB-A062-DA7B4A251C46}"/>
    <cellStyle name="Output 3 48 2 2" xfId="27377" xr:uid="{69CA0EB9-AB68-4DE0-996F-22168F513C7D}"/>
    <cellStyle name="Output 3 48 2_Volatility" xfId="27378" xr:uid="{C301502C-2D69-463A-9012-8965D0ECD540}"/>
    <cellStyle name="Output 3 48 3" xfId="27379" xr:uid="{942DBFD6-C890-4E61-BAEA-F5488DFCAB97}"/>
    <cellStyle name="Output 3 48_Volatility" xfId="27380" xr:uid="{33D04B6F-3CAF-4086-8980-8A805B75AB02}"/>
    <cellStyle name="Output 3 49" xfId="27381" xr:uid="{C6498816-0A4F-4570-BD3A-C0240176716D}"/>
    <cellStyle name="Output 3 49 2" xfId="27382" xr:uid="{1C7835AC-44A1-4BAB-8722-049EA14D508A}"/>
    <cellStyle name="Output 3 49_Volatility" xfId="27383" xr:uid="{3C97674E-FE78-4EC7-8ABB-5E550AE28C0F}"/>
    <cellStyle name="Output 3 5" xfId="27384" xr:uid="{AAEA7AD4-FD20-4492-95A9-982DE24F9315}"/>
    <cellStyle name="Output 3 5 2" xfId="27385" xr:uid="{C7AAB494-ADA6-470A-9EA6-D2A8B1C7D85E}"/>
    <cellStyle name="Output 3 5 2 2" xfId="27386" xr:uid="{01066FB9-BB2B-426D-AEB7-B6724E7E21ED}"/>
    <cellStyle name="Output 3 5 2 2 2" xfId="27387" xr:uid="{B5B85F6E-9135-4E42-93C0-92BBECCB8507}"/>
    <cellStyle name="Output 3 5 2 2 2 2" xfId="27388" xr:uid="{8CA4DE19-97A9-469C-91C6-EBC7640648A8}"/>
    <cellStyle name="Output 3 5 2 2 2_Volatility" xfId="27389" xr:uid="{23BEBC8A-4BFE-49F8-A523-E3FB0A8AC43D}"/>
    <cellStyle name="Output 3 5 2 2 3" xfId="27390" xr:uid="{1441D3D9-A6C0-4086-8113-C781E37EF783}"/>
    <cellStyle name="Output 3 5 2 2_Volatility" xfId="27391" xr:uid="{71349CFD-E310-4206-8796-9321D1F20CC9}"/>
    <cellStyle name="Output 3 5 2 3" xfId="27392" xr:uid="{9C48216D-49B6-4CC0-BC81-AF5ABAC11836}"/>
    <cellStyle name="Output 3 5 2 3 2" xfId="27393" xr:uid="{9D9061F3-2E01-4D87-A59C-3F49B5BC64CF}"/>
    <cellStyle name="Output 3 5 2 3 2 2" xfId="27394" xr:uid="{86137FBD-9F0C-4074-AA50-B3C9C8FF0770}"/>
    <cellStyle name="Output 3 5 2 3 2_Volatility" xfId="27395" xr:uid="{6EE6D1EF-AF23-4503-A533-4CA2801F0C01}"/>
    <cellStyle name="Output 3 5 2 3 3" xfId="27396" xr:uid="{0F8BCC41-5E18-4D9E-99B3-3A88906DB30F}"/>
    <cellStyle name="Output 3 5 2 3_Volatility" xfId="27397" xr:uid="{90C1617A-6416-4F27-A502-3969C1D1E23C}"/>
    <cellStyle name="Output 3 5 2 4" xfId="27398" xr:uid="{4EC2063E-C3C9-4A86-961F-A14AF7187AC5}"/>
    <cellStyle name="Output 3 5 2 4 2" xfId="27399" xr:uid="{AA4C77F7-5880-4F46-8DDE-B57F0905FB54}"/>
    <cellStyle name="Output 3 5 2 4_Volatility" xfId="27400" xr:uid="{F67B6AB9-F222-48CC-A3A3-E6DD6CF7993C}"/>
    <cellStyle name="Output 3 5 2 5" xfId="27401" xr:uid="{003B892C-D020-4338-9109-BB7698C9F0A2}"/>
    <cellStyle name="Output 3 5 2_Volatility" xfId="27402" xr:uid="{6542B94B-A457-4BC7-9A6F-B2092DAC2BB5}"/>
    <cellStyle name="Output 3 5 3" xfId="27403" xr:uid="{253A5FBD-F53C-4855-8976-20DC49C13871}"/>
    <cellStyle name="Output 3 5 3 2" xfId="27404" xr:uid="{EE2D2750-8EFA-46B8-A89D-54A55F50052B}"/>
    <cellStyle name="Output 3 5 3 2 2" xfId="27405" xr:uid="{5F5B913A-3909-45ED-AD28-3BC574401E07}"/>
    <cellStyle name="Output 3 5 3 2_Volatility" xfId="27406" xr:uid="{4162F2E4-9A17-42FC-889E-F80D61032EE3}"/>
    <cellStyle name="Output 3 5 3 3" xfId="27407" xr:uid="{A72FB133-B30E-4D44-A89A-3836A1E03970}"/>
    <cellStyle name="Output 3 5 3_Volatility" xfId="27408" xr:uid="{9E9C2EEC-D467-4AD1-88D4-2C393EC65A8D}"/>
    <cellStyle name="Output 3 5 4" xfId="27409" xr:uid="{06B97A4C-5416-4AC3-982C-A7370EAE305F}"/>
    <cellStyle name="Output 3 5 4 2" xfId="27410" xr:uid="{F4F8810B-4359-49F9-A7D7-CF5772771709}"/>
    <cellStyle name="Output 3 5 4_Volatility" xfId="27411" xr:uid="{14B3219A-A967-419F-B584-2C353F39CF08}"/>
    <cellStyle name="Output 3 5 5" xfId="27412" xr:uid="{08C2464B-8E0F-408B-8407-D413EFCEF418}"/>
    <cellStyle name="Output 3 5_Volatility" xfId="27413" xr:uid="{5A1D9C56-34AC-4E49-9C7B-054F964F3375}"/>
    <cellStyle name="Output 3 50" xfId="27414" xr:uid="{D874C0F3-5AE6-4308-8456-012098D6642C}"/>
    <cellStyle name="Output 3 51" xfId="27415" xr:uid="{36870E96-A2C2-4551-BFFD-592636DBB780}"/>
    <cellStyle name="Output 3 52" xfId="27416" xr:uid="{0A068E52-6514-4A2A-BBD0-B6307DA64EA2}"/>
    <cellStyle name="Output 3 6" xfId="27417" xr:uid="{AEE16CE1-9A7E-4F69-AB49-AF7183413C11}"/>
    <cellStyle name="Output 3 6 2" xfId="27418" xr:uid="{8446011E-6657-4A62-A28A-FE2A57A10628}"/>
    <cellStyle name="Output 3 6 2 2" xfId="27419" xr:uid="{E2520A01-8DF4-4A21-8183-59F6DBD69B0F}"/>
    <cellStyle name="Output 3 6 2 2 2" xfId="27420" xr:uid="{B27F1CD6-CC9B-482C-85C2-3D569153F6B8}"/>
    <cellStyle name="Output 3 6 2 2 2 2" xfId="27421" xr:uid="{C0905FBD-116E-4A75-90D3-1CA02EA3BCB6}"/>
    <cellStyle name="Output 3 6 2 2 2_Volatility" xfId="27422" xr:uid="{3072B826-ECE0-4164-9899-EF407A1CC10E}"/>
    <cellStyle name="Output 3 6 2 2 3" xfId="27423" xr:uid="{FD5BD742-CB0C-4F94-9310-BA9662C55A77}"/>
    <cellStyle name="Output 3 6 2 2_Volatility" xfId="27424" xr:uid="{03A12E4F-1AB5-42D7-ADF4-0AB3F4288B5A}"/>
    <cellStyle name="Output 3 6 2 3" xfId="27425" xr:uid="{D51D1E82-6ABE-415A-AEF8-DE8103B634A5}"/>
    <cellStyle name="Output 3 6 2 3 2" xfId="27426" xr:uid="{91CCB06D-BBB6-426F-9B59-69D69ADF3274}"/>
    <cellStyle name="Output 3 6 2 3 2 2" xfId="27427" xr:uid="{435AD610-1F5D-49C3-BA95-C8DE38E13F27}"/>
    <cellStyle name="Output 3 6 2 3 2_Volatility" xfId="27428" xr:uid="{50C328EA-C101-403F-8E49-C4603D1727C9}"/>
    <cellStyle name="Output 3 6 2 3 3" xfId="27429" xr:uid="{2F33C802-4DB7-4662-BEBB-44F5E5846E8A}"/>
    <cellStyle name="Output 3 6 2 3_Volatility" xfId="27430" xr:uid="{8D53560B-A0BE-4988-AEEC-8147FD0EAFF3}"/>
    <cellStyle name="Output 3 6 2 4" xfId="27431" xr:uid="{02D30780-655D-4255-97E6-8F404EE0E305}"/>
    <cellStyle name="Output 3 6 2 4 2" xfId="27432" xr:uid="{1F657B78-E42B-432E-9FF1-B78EEF3C70DA}"/>
    <cellStyle name="Output 3 6 2 4_Volatility" xfId="27433" xr:uid="{4A32AC25-BDBF-4088-8922-9FF44B1C23DA}"/>
    <cellStyle name="Output 3 6 2 5" xfId="27434" xr:uid="{D41D83A3-7A7E-421C-8A0C-C65F96960268}"/>
    <cellStyle name="Output 3 6 2_Volatility" xfId="27435" xr:uid="{ECC38C99-DB2B-4D2A-952F-DC79B89A0C78}"/>
    <cellStyle name="Output 3 6 3" xfId="27436" xr:uid="{B8409E43-5882-47AD-A0A9-20FA05641BD8}"/>
    <cellStyle name="Output 3 6 3 2" xfId="27437" xr:uid="{F339A29E-86E9-4B1C-907D-D1264A4DAADF}"/>
    <cellStyle name="Output 3 6 3 2 2" xfId="27438" xr:uid="{19F61953-35EA-448D-BDA4-C1751B609C27}"/>
    <cellStyle name="Output 3 6 3 2_Volatility" xfId="27439" xr:uid="{4E301874-ED4D-483D-B94A-F6BF0353E9FD}"/>
    <cellStyle name="Output 3 6 3 3" xfId="27440" xr:uid="{D99C32A0-CB03-4FB0-9F0E-7551C8C55E72}"/>
    <cellStyle name="Output 3 6 3_Volatility" xfId="27441" xr:uid="{34947CA8-D0FF-4C8B-8F0B-34529A6ABB07}"/>
    <cellStyle name="Output 3 6 4" xfId="27442" xr:uid="{A0BCF647-D0A2-4896-AF0F-8B52F55820F2}"/>
    <cellStyle name="Output 3 6 4 2" xfId="27443" xr:uid="{6CF3B6C6-FF33-473B-900D-10D9B5B76D59}"/>
    <cellStyle name="Output 3 6 4_Volatility" xfId="27444" xr:uid="{CBD72C4A-8FE0-45D7-BDFC-243DD7EB8880}"/>
    <cellStyle name="Output 3 6 5" xfId="27445" xr:uid="{FD955804-E2CF-42EA-96F7-6429C209FC09}"/>
    <cellStyle name="Output 3 6_Volatility" xfId="27446" xr:uid="{69822D45-9714-4520-BC39-EAC5B0F39B6B}"/>
    <cellStyle name="Output 3 7" xfId="27447" xr:uid="{A12B7219-5115-4BDE-82F5-930F4E3B790B}"/>
    <cellStyle name="Output 3 7 2" xfId="27448" xr:uid="{B2E11FDB-4EB9-464B-A91C-EBA416B91804}"/>
    <cellStyle name="Output 3 7 2 2" xfId="27449" xr:uid="{6834C854-E141-44A3-94F5-A3919DC95F0A}"/>
    <cellStyle name="Output 3 7 2 2 2" xfId="27450" xr:uid="{E31033D6-A24F-4BE3-85E5-713F4694BE46}"/>
    <cellStyle name="Output 3 7 2 2 2 2" xfId="27451" xr:uid="{520B77EA-14FB-44D5-9652-9F2FBAF6C7DB}"/>
    <cellStyle name="Output 3 7 2 2 2_Volatility" xfId="27452" xr:uid="{9FD47C43-0856-44F4-B71E-29930C8488EE}"/>
    <cellStyle name="Output 3 7 2 2 3" xfId="27453" xr:uid="{577439D5-4858-4C96-AEA3-AB34F4FF8F37}"/>
    <cellStyle name="Output 3 7 2 2_Volatility" xfId="27454" xr:uid="{763E42A9-8C7A-4C4B-809E-6E22CA4D5A53}"/>
    <cellStyle name="Output 3 7 2 3" xfId="27455" xr:uid="{D6CF458E-1300-4225-BA03-074458CCD0E1}"/>
    <cellStyle name="Output 3 7 2 3 2" xfId="27456" xr:uid="{4CA3C2A3-F292-4B89-8651-6226539CC10B}"/>
    <cellStyle name="Output 3 7 2 3 2 2" xfId="27457" xr:uid="{00A95456-1F09-46B9-9CF3-B41D9FEA5DB4}"/>
    <cellStyle name="Output 3 7 2 3 2_Volatility" xfId="27458" xr:uid="{D17F6144-4E4B-428C-BBEA-9CA3A607CB2B}"/>
    <cellStyle name="Output 3 7 2 3 3" xfId="27459" xr:uid="{761995A0-2883-4E00-9E74-F8C442D1B5A3}"/>
    <cellStyle name="Output 3 7 2 3_Volatility" xfId="27460" xr:uid="{02819CF6-9C62-40AF-8218-037E7870E87E}"/>
    <cellStyle name="Output 3 7 2 4" xfId="27461" xr:uid="{A4ECD822-9330-4CE0-871A-5ED147CD8540}"/>
    <cellStyle name="Output 3 7 2 4 2" xfId="27462" xr:uid="{3B0155DA-5F29-4304-9A85-E3C89E698CB2}"/>
    <cellStyle name="Output 3 7 2 4_Volatility" xfId="27463" xr:uid="{994073CD-7D81-4453-96FE-75F7FE6555B2}"/>
    <cellStyle name="Output 3 7 2 5" xfId="27464" xr:uid="{F8999E6E-7036-4F0F-BAC7-AEF2B0DCDC9A}"/>
    <cellStyle name="Output 3 7 2_Volatility" xfId="27465" xr:uid="{578E4375-6293-42A0-AEB6-58BA8BF79059}"/>
    <cellStyle name="Output 3 7 3" xfId="27466" xr:uid="{6505358D-E411-4DFA-9813-E90B12AF79A6}"/>
    <cellStyle name="Output 3 7 3 2" xfId="27467" xr:uid="{3BD2917D-86F6-453F-96E2-E6E49354FFDA}"/>
    <cellStyle name="Output 3 7 3 2 2" xfId="27468" xr:uid="{1907DD4A-2605-4B79-A8E8-4B30C4D045B4}"/>
    <cellStyle name="Output 3 7 3 2_Volatility" xfId="27469" xr:uid="{D1BED02E-DB55-4D7F-9DDB-24545BEAF8D6}"/>
    <cellStyle name="Output 3 7 3 3" xfId="27470" xr:uid="{7D9A6799-AE83-4F54-AB6D-3E7351A318B3}"/>
    <cellStyle name="Output 3 7 3_Volatility" xfId="27471" xr:uid="{E26533AC-586C-4947-87FF-79C92DA7BCE9}"/>
    <cellStyle name="Output 3 7 4" xfId="27472" xr:uid="{C3D6AE20-A78F-4DC1-8FAE-8F8BB9249AFF}"/>
    <cellStyle name="Output 3 7 4 2" xfId="27473" xr:uid="{575CCEA5-7C40-4784-B85B-0E6D0B09DFD1}"/>
    <cellStyle name="Output 3 7 4_Volatility" xfId="27474" xr:uid="{CD15E75E-FF5F-4271-BADB-260B56288127}"/>
    <cellStyle name="Output 3 7 5" xfId="27475" xr:uid="{AB6A3A19-ACE2-4B1E-ADED-A74DD7309686}"/>
    <cellStyle name="Output 3 7_Volatility" xfId="27476" xr:uid="{5EC266C4-CB52-4540-BCB6-35AE3E123921}"/>
    <cellStyle name="Output 3 8" xfId="27477" xr:uid="{3A6E6A3E-3F5B-4852-888B-1F148D5139D4}"/>
    <cellStyle name="Output 3 8 2" xfId="27478" xr:uid="{ACF5AB31-0CFE-49AD-A526-26CB4620D2E3}"/>
    <cellStyle name="Output 3 8 2 2" xfId="27479" xr:uid="{29670C6C-FD53-4755-828A-AE016F5D5A63}"/>
    <cellStyle name="Output 3 8 2 2 2" xfId="27480" xr:uid="{D8342A89-CCC1-4C9C-AE00-82DCC001EAB8}"/>
    <cellStyle name="Output 3 8 2 2 2 2" xfId="27481" xr:uid="{5DE22F7A-8829-4A93-B9D7-257FFC78B71B}"/>
    <cellStyle name="Output 3 8 2 2 2_Volatility" xfId="27482" xr:uid="{97EF0F39-7592-4593-86CF-2DCFCF4D597F}"/>
    <cellStyle name="Output 3 8 2 2 3" xfId="27483" xr:uid="{5F66C13A-F210-4BC9-8C4A-69460A5CDE04}"/>
    <cellStyle name="Output 3 8 2 2_Volatility" xfId="27484" xr:uid="{55DC7FF5-5848-429E-B70B-378E053FB72A}"/>
    <cellStyle name="Output 3 8 2 3" xfId="27485" xr:uid="{E83E36A2-9047-4670-9F3E-FA7F00A926C1}"/>
    <cellStyle name="Output 3 8 2 3 2" xfId="27486" xr:uid="{CB8CCB61-F233-4158-8CE5-01CFD1D0FCF7}"/>
    <cellStyle name="Output 3 8 2 3 2 2" xfId="27487" xr:uid="{1462A904-8F70-4203-8567-BF5212A9361C}"/>
    <cellStyle name="Output 3 8 2 3 2_Volatility" xfId="27488" xr:uid="{7A9C58B9-7E73-47C0-A91B-F9C5E6B0A30D}"/>
    <cellStyle name="Output 3 8 2 3 3" xfId="27489" xr:uid="{9C1D55CE-4B93-4B5F-9F03-7594EFD45C1E}"/>
    <cellStyle name="Output 3 8 2 3_Volatility" xfId="27490" xr:uid="{D4DBE189-E7B3-4513-BB84-7463B532952F}"/>
    <cellStyle name="Output 3 8 2 4" xfId="27491" xr:uid="{F58FB1C5-A134-464B-9F2A-1A0B7D519AD4}"/>
    <cellStyle name="Output 3 8 2 4 2" xfId="27492" xr:uid="{0C04A126-3F71-4AFD-AC2A-3BE77BED3826}"/>
    <cellStyle name="Output 3 8 2 4_Volatility" xfId="27493" xr:uid="{A488F703-DA91-4846-A35A-AFFC678DB019}"/>
    <cellStyle name="Output 3 8 2 5" xfId="27494" xr:uid="{277077AF-2B8A-462D-A540-0D849FF89453}"/>
    <cellStyle name="Output 3 8 2_Volatility" xfId="27495" xr:uid="{96C4BA2A-5627-4FB9-9231-F7F73623CAD8}"/>
    <cellStyle name="Output 3 8 3" xfId="27496" xr:uid="{04AE42D3-3843-457F-B15B-5E662218F47E}"/>
    <cellStyle name="Output 3 8 3 2" xfId="27497" xr:uid="{43A8D48C-C82E-44B4-9158-FD2C9C5A57FB}"/>
    <cellStyle name="Output 3 8 3 2 2" xfId="27498" xr:uid="{38082361-4B41-46E8-BAE0-C4E9C82D12E9}"/>
    <cellStyle name="Output 3 8 3 2_Volatility" xfId="27499" xr:uid="{1BA79DB8-363E-4988-83B7-28737D09C3B8}"/>
    <cellStyle name="Output 3 8 3 3" xfId="27500" xr:uid="{1F522020-5012-4CEC-949A-B8A2FA7AACB6}"/>
    <cellStyle name="Output 3 8 3_Volatility" xfId="27501" xr:uid="{8AF4C514-FF49-4E06-873D-2457FAC6A7DD}"/>
    <cellStyle name="Output 3 8 4" xfId="27502" xr:uid="{2BF387CD-42B4-481A-BBC5-8DC335588F7B}"/>
    <cellStyle name="Output 3 8 4 2" xfId="27503" xr:uid="{48EC2835-60A0-4384-B03F-2C1D07A60F44}"/>
    <cellStyle name="Output 3 8 4_Volatility" xfId="27504" xr:uid="{B75B757F-537E-47FD-89B6-1D9019B9B968}"/>
    <cellStyle name="Output 3 8 5" xfId="27505" xr:uid="{1A4DF923-027C-49C8-A63E-75450850077D}"/>
    <cellStyle name="Output 3 8_Volatility" xfId="27506" xr:uid="{B97C6501-9499-45C3-84DB-1EA4065BE3DD}"/>
    <cellStyle name="Output 3 9" xfId="27507" xr:uid="{1AE744AD-480B-4E9D-AD25-F1FC67582870}"/>
    <cellStyle name="Output 3 9 2" xfId="27508" xr:uid="{B74CEA9C-D1B0-46E8-9821-3C5B6E2D4AC1}"/>
    <cellStyle name="Output 3 9 2 2" xfId="27509" xr:uid="{C5A02BE7-C3B6-4247-864E-B5B3BC49AE54}"/>
    <cellStyle name="Output 3 9 2 2 2" xfId="27510" xr:uid="{74B096A4-09B4-4551-80FF-5DA56FC1AAD9}"/>
    <cellStyle name="Output 3 9 2 2 2 2" xfId="27511" xr:uid="{6B1F41EB-E213-4D94-A5C6-375258133836}"/>
    <cellStyle name="Output 3 9 2 2 2_Volatility" xfId="27512" xr:uid="{5063ADDA-B956-47E9-9605-59A067ED3E2D}"/>
    <cellStyle name="Output 3 9 2 2 3" xfId="27513" xr:uid="{879D9AD0-65BE-4C21-AFBF-97C9DF43F618}"/>
    <cellStyle name="Output 3 9 2 2_Volatility" xfId="27514" xr:uid="{0B6B78C3-6409-4197-ADB3-DBCAE8E82E3C}"/>
    <cellStyle name="Output 3 9 2 3" xfId="27515" xr:uid="{E49684AE-F455-4BC7-9474-A2EBF3F2EB78}"/>
    <cellStyle name="Output 3 9 2 3 2" xfId="27516" xr:uid="{E6119906-B408-4FF2-8091-3F83058ED296}"/>
    <cellStyle name="Output 3 9 2 3 2 2" xfId="27517" xr:uid="{A3498397-F9FF-4B40-9764-BBE8B8C74F2D}"/>
    <cellStyle name="Output 3 9 2 3 2_Volatility" xfId="27518" xr:uid="{473EB6E6-D749-4ECE-A40C-5C56F2B9B7CA}"/>
    <cellStyle name="Output 3 9 2 3 3" xfId="27519" xr:uid="{E98254E3-D8EF-4139-9DDA-B0E41F28AFBC}"/>
    <cellStyle name="Output 3 9 2 3_Volatility" xfId="27520" xr:uid="{9B8773F6-A33C-4F81-8F61-7A2C0E0722A2}"/>
    <cellStyle name="Output 3 9 2 4" xfId="27521" xr:uid="{0EB88F14-FC65-4B6F-8ED0-E848EDC0D8C8}"/>
    <cellStyle name="Output 3 9 2 4 2" xfId="27522" xr:uid="{8657D19B-DAAB-4E1D-B327-3922C74717FE}"/>
    <cellStyle name="Output 3 9 2 4_Volatility" xfId="27523" xr:uid="{50CA0C46-18C1-4ED4-8623-EA6881CC0E4C}"/>
    <cellStyle name="Output 3 9 2 5" xfId="27524" xr:uid="{93C20B96-46C8-4AD4-B076-F587C2B8575D}"/>
    <cellStyle name="Output 3 9 2_Volatility" xfId="27525" xr:uid="{3AAC971E-B963-48AA-8C30-6F1D178AAAC9}"/>
    <cellStyle name="Output 3 9 3" xfId="27526" xr:uid="{478C59A1-D110-474A-961D-F37681AE87A0}"/>
    <cellStyle name="Output 3 9 3 2" xfId="27527" xr:uid="{12DD50AE-F63E-41D7-8ADD-02D1DC8CBE38}"/>
    <cellStyle name="Output 3 9 3 2 2" xfId="27528" xr:uid="{5EB39BDE-5BE2-4747-8AF4-14AC7A8E75CA}"/>
    <cellStyle name="Output 3 9 3 2_Volatility" xfId="27529" xr:uid="{ADDBD046-80A9-4F72-ABF8-3BD02039FB40}"/>
    <cellStyle name="Output 3 9 3 3" xfId="27530" xr:uid="{0D609EF7-DB5C-4B05-86B2-EC34D1D19D3A}"/>
    <cellStyle name="Output 3 9 3_Volatility" xfId="27531" xr:uid="{DE071683-8000-4989-B389-0B3626AC34B9}"/>
    <cellStyle name="Output 3 9 4" xfId="27532" xr:uid="{602675DD-28F3-4B27-B427-4B8E77BD6584}"/>
    <cellStyle name="Output 3 9 4 2" xfId="27533" xr:uid="{BF125B79-D7FD-45D9-B470-3130D4F3FC0E}"/>
    <cellStyle name="Output 3 9 4_Volatility" xfId="27534" xr:uid="{454F1C06-675A-428B-A000-2E1D76750319}"/>
    <cellStyle name="Output 3 9 5" xfId="27535" xr:uid="{CF1A96D2-B19B-4865-B02D-B7C1299EEBBC}"/>
    <cellStyle name="Output 3 9_Volatility" xfId="27536" xr:uid="{F8A36A9B-314E-4844-B797-0E28575C15BE}"/>
    <cellStyle name="Output 3_CAD-L.C." xfId="27537" xr:uid="{5FC9CDE7-DB4C-4D78-88C6-0990EE960B86}"/>
    <cellStyle name="Output 4" xfId="27538" xr:uid="{A264F292-69CB-433F-935D-F38590EDE91D}"/>
    <cellStyle name="Output 4 2" xfId="27539" xr:uid="{5814C6F5-2BC5-4359-8E5D-20B5ECA513E1}"/>
    <cellStyle name="Output 4 2 2" xfId="27540" xr:uid="{60BECA53-CCAB-4CCF-ABC7-F83A821150F3}"/>
    <cellStyle name="Output 4 2_Volatility" xfId="27541" xr:uid="{F20E1B56-8C34-4EB7-84F8-474AF1284EB6}"/>
    <cellStyle name="Output 4 3" xfId="27542" xr:uid="{9E86DF3D-D2D5-47DA-82D3-3C3F114DA7C0}"/>
    <cellStyle name="Output 4_Volatility" xfId="27543" xr:uid="{FEE0B09E-160D-4620-B92F-2951E1780BF8}"/>
    <cellStyle name="Output 5" xfId="27544" xr:uid="{3FF7900E-D2FF-4FC2-B59D-9E248C95D479}"/>
    <cellStyle name="Output 5 2" xfId="27545" xr:uid="{E41BD790-235F-44FE-B502-9DBB878C9F5E}"/>
    <cellStyle name="Output 5_Volatility" xfId="27546" xr:uid="{90865C8E-F138-41E1-987E-5E951C344968}"/>
    <cellStyle name="Output 6" xfId="27547" xr:uid="{9944A2E9-1221-42BC-A057-877A867C5AA5}"/>
    <cellStyle name="Percent" xfId="27585" builtinId="5"/>
    <cellStyle name="Percent 10" xfId="32724" xr:uid="{941FAD24-AD54-4A23-A923-3875ACC0AE3B}"/>
    <cellStyle name="Percent 2" xfId="27548" xr:uid="{0A119477-AAB8-4269-900E-876E36E45127}"/>
    <cellStyle name="Percent 2 2" xfId="27549" xr:uid="{5D0A855B-AE0B-4CC8-A5EE-9F96F723ABD1}"/>
    <cellStyle name="Percent 2 3" xfId="27550" xr:uid="{997EA19F-32BD-41E3-B166-ECB39412912B}"/>
    <cellStyle name="Percent 2 4" xfId="27551" xr:uid="{9A6DF65C-C685-4C57-8BB9-7D8D763C253D}"/>
    <cellStyle name="Percent 2 5" xfId="27552" xr:uid="{CAF68B27-B2E2-49F7-AB2B-4979A26D5859}"/>
    <cellStyle name="Percent 2_Summary_Gap_Balance_exNIB" xfId="27553" xr:uid="{4750FC31-3B3C-42D5-96D1-11CBFFB7BBC3}"/>
    <cellStyle name="Percent 3" xfId="27554" xr:uid="{7AEF23E6-38EC-4BB2-9860-8B0769B99283}"/>
    <cellStyle name="Percent 3 2" xfId="27555" xr:uid="{E342A824-7C73-491E-B045-29FFC3068A8A}"/>
    <cellStyle name="Percent 3 3" xfId="27556" xr:uid="{0BD8A661-9F69-4A9B-901C-4AB49AFAE036}"/>
    <cellStyle name="Percent 3 4" xfId="27557" xr:uid="{75F78C92-3C8A-4090-A90F-0C0B74B84189}"/>
    <cellStyle name="Percent 3_Summary_Gap_Balance_exNIB" xfId="27558" xr:uid="{AF652286-E098-4956-ABA6-7B1FFE3646FF}"/>
    <cellStyle name="Percent 4" xfId="27559" xr:uid="{4D729843-260A-4536-85C5-1E45B1494768}"/>
    <cellStyle name="Percent 4 2" xfId="27560" xr:uid="{3490C694-AE7F-4832-8D8F-195F8B7C4E52}"/>
    <cellStyle name="Percent 4 3" xfId="27561" xr:uid="{1F873A95-6853-4E07-9440-765D31306C2E}"/>
    <cellStyle name="Percent 4_Summary_Gap_Balance_exNIB" xfId="27562" xr:uid="{3B5BF21F-5B7B-40CD-9564-D395B1F86C73}"/>
    <cellStyle name="Percent 5" xfId="27563" xr:uid="{D4EA524A-5D9A-41BA-9992-591285610EDD}"/>
    <cellStyle name="Percent 5 2" xfId="27564" xr:uid="{80B41137-77F1-4DD3-8E66-CD59E507F9A0}"/>
    <cellStyle name="Percent 5_Volatility" xfId="27565" xr:uid="{4FB45CB8-6682-401E-8F38-952B167A08B3}"/>
    <cellStyle name="Percent 6" xfId="27566" xr:uid="{543C403A-A887-45FB-87E1-EB134F3E831D}"/>
    <cellStyle name="Percent 6 2" xfId="27567" xr:uid="{F922BAB3-8091-420C-BB05-89A540BC861E}"/>
    <cellStyle name="Percent 6_Volatility" xfId="27568" xr:uid="{D8DD5498-9E2D-436F-B1F4-45CAD98B3268}"/>
    <cellStyle name="Percent 7" xfId="27569" xr:uid="{F9613E70-EB3F-4188-9FEC-E5B6DC841E9F}"/>
    <cellStyle name="Percent 8" xfId="27570" xr:uid="{EAAE171C-B983-46DE-8F01-067C4B75F294}"/>
    <cellStyle name="Percent 9" xfId="27571" xr:uid="{C6F09BF2-4511-4A87-900B-C2A2B540CECC}"/>
    <cellStyle name="pms_cell_format_1" xfId="27572" xr:uid="{5B06E46E-0A7F-4BA1-9CBC-D15BF4FD7546}"/>
    <cellStyle name="Porcentual 2" xfId="27573" xr:uid="{0AFC5854-AB09-4730-AE39-48354634E9EB}"/>
    <cellStyle name="Porcentual 2 2" xfId="27574" xr:uid="{38460EA0-B52B-4D1A-ABC4-D73C81103BEF}"/>
    <cellStyle name="Porcentual 2 2 2" xfId="27575" xr:uid="{50472B13-B6D3-44C8-8282-9CBA22496831}"/>
    <cellStyle name="Porcentual 2 2 3" xfId="27576" xr:uid="{8828E184-3E7B-45A9-80EA-390AC46702D8}"/>
    <cellStyle name="Porcentual 2 2 4" xfId="27577" xr:uid="{4F9DCC45-AD2F-4916-A1A4-ED61BE0B9B6C}"/>
    <cellStyle name="Porcentual 2 2 5" xfId="27578" xr:uid="{3BC42A3D-F2C1-4EBD-B0AC-227537FE7647}"/>
    <cellStyle name="Porcentual 2 2_Volatility" xfId="27579" xr:uid="{192C65D4-8BF3-4CE9-8CA6-304562F55082}"/>
    <cellStyle name="Porcentual 2 3" xfId="27580" xr:uid="{C2F7E74E-C049-4F05-ACF4-C2451CC2ED0A}"/>
    <cellStyle name="Porcentual 2 4" xfId="27581" xr:uid="{86CC23EE-B443-4519-8B09-67DE6C078FB5}"/>
    <cellStyle name="Porcentual 2 5" xfId="27582" xr:uid="{9C717622-D1DE-4366-AFE0-0BB22D40080C}"/>
    <cellStyle name="Porcentual 2 6" xfId="27583" xr:uid="{722BDEB9-727B-4539-83B9-6CBEF323724C}"/>
    <cellStyle name="Porcentual 2_Volatility" xfId="27584" xr:uid="{0A7F3E38-DC24-4089-88B1-1041FFFC21FC}"/>
    <cellStyle name="Prozent 2" xfId="27586" xr:uid="{AA899576-8C53-4AB1-8731-5AAFAF90975C}"/>
    <cellStyle name="Prozent 2 2" xfId="27587" xr:uid="{EA413FC7-2CFF-4D0F-BBAA-B6A1881E510B}"/>
    <cellStyle name="Prozent 2 2 2" xfId="27588" xr:uid="{1EACC084-6B5E-4DEC-A2A7-05A3C73DA795}"/>
    <cellStyle name="Prozent 2 2_Volatility" xfId="27589" xr:uid="{92775F74-62AA-4F02-9EDC-109B0F40AFC4}"/>
    <cellStyle name="Prozent 2 3" xfId="27590" xr:uid="{451C81A7-4A2B-460B-BAAA-F34A6BF441F5}"/>
    <cellStyle name="Prozent 2 3 2" xfId="27591" xr:uid="{14611C0A-678E-4FF2-A2A1-822C9E9DCD5F}"/>
    <cellStyle name="Prozent 2 3 3" xfId="27592" xr:uid="{D0A2F777-7027-432B-BB68-8D94FA5B0B3B}"/>
    <cellStyle name="Prozent 2 3_Summary_Gap_Balance_exNIB" xfId="27593" xr:uid="{DA2130E2-0DC8-4B1D-9ECE-2559E80727FD}"/>
    <cellStyle name="Prozent 2 4" xfId="27594" xr:uid="{7BCD9C9E-AD5F-413E-AA48-01C0177236A6}"/>
    <cellStyle name="Prozent 2 4 2" xfId="27595" xr:uid="{2DB8A9B9-A019-4713-87D1-C1ADC26FDC26}"/>
    <cellStyle name="Prozent 2 4 3" xfId="27596" xr:uid="{954616AE-CDC7-4097-85B8-6A38E3436FB2}"/>
    <cellStyle name="Prozent 2 4_Summary_Gap_Balance_exNIB" xfId="27597" xr:uid="{7DD6C40E-C110-4087-8AE2-7B9410E844C8}"/>
    <cellStyle name="Prozent 2 5" xfId="27598" xr:uid="{9DCC364B-D026-4509-9266-44C9B846A1F4}"/>
    <cellStyle name="Prozent 2 6" xfId="27599" xr:uid="{BCF0F661-4CEA-4847-9B39-E88491CD5F44}"/>
    <cellStyle name="Prozent 2 7" xfId="27600" xr:uid="{3C5A2394-D24C-4126-8A0F-2E4ACF156AE3}"/>
    <cellStyle name="Prozent 2_Summary_Gap_Balance_exNIB" xfId="27601" xr:uid="{1D72E2B8-F617-439E-8A9B-78677C2EDDA4}"/>
    <cellStyle name="Prozent 3" xfId="27602" xr:uid="{1DB86A99-FFE9-4416-B222-DFA346B92C1D}"/>
    <cellStyle name="Prozent 3 10" xfId="27603" xr:uid="{6D222762-CA33-4CF4-B146-D6EB31FDC276}"/>
    <cellStyle name="Prozent 3 11" xfId="27604" xr:uid="{B869639F-934B-49FB-B4B0-7E44284EC928}"/>
    <cellStyle name="Prozent 3 2" xfId="27605" xr:uid="{6846D510-501B-4600-ACFF-AAF9CF7A2B4A}"/>
    <cellStyle name="Prozent 3 2 2" xfId="27606" xr:uid="{4AD65512-FFE6-407D-9E39-A39E349FEDCE}"/>
    <cellStyle name="Prozent 3 2 2 2" xfId="27607" xr:uid="{ADDB5257-2CF4-438D-B694-5AD5816BF630}"/>
    <cellStyle name="Prozent 3 2 2 2 2" xfId="27608" xr:uid="{1D3AA03E-9707-439B-B5C3-49A004827F52}"/>
    <cellStyle name="Prozent 3 2 2 2 2 2" xfId="27609" xr:uid="{88159E06-4054-4CB2-99FD-C4F14F30B782}"/>
    <cellStyle name="Prozent 3 2 2 2 2 2 2" xfId="27610" xr:uid="{883A4E0D-ACC6-473F-BA6F-281EB8B9F4E7}"/>
    <cellStyle name="Prozent 3 2 2 2 2 2 2 2" xfId="27611" xr:uid="{64A22E87-B88D-41EA-BD46-C53015456C82}"/>
    <cellStyle name="Prozent 3 2 2 2 2 2 2 2 2" xfId="27612" xr:uid="{DC99DE43-39D8-4DB3-96B1-0920A5F1CB64}"/>
    <cellStyle name="Prozent 3 2 2 2 2 2 2 3" xfId="27613" xr:uid="{244C8B33-212F-4F6B-B84C-9D38CE175DE1}"/>
    <cellStyle name="Prozent 3 2 2 2 2 2 2_Volatility" xfId="27614" xr:uid="{4B917352-ABC7-40B9-83FC-6A2AEBDB1319}"/>
    <cellStyle name="Prozent 3 2 2 2 2 2 3" xfId="27615" xr:uid="{3B0C0B90-B87B-496C-ACB7-8CCEA2AFFBA9}"/>
    <cellStyle name="Prozent 3 2 2 2 2 2 3 2" xfId="27616" xr:uid="{ABA41077-A709-4EC0-BEC6-F4F6EED7D6C4}"/>
    <cellStyle name="Prozent 3 2 2 2 2 2 4" xfId="27617" xr:uid="{448EA8E5-117F-4CA8-846D-2AABAF28CD65}"/>
    <cellStyle name="Prozent 3 2 2 2 2 2_Volatility" xfId="27618" xr:uid="{484314B9-E757-42AD-8021-D35A6328AEA8}"/>
    <cellStyle name="Prozent 3 2 2 2 2 3" xfId="27619" xr:uid="{68F74522-30D6-4504-829F-EF84D3818E65}"/>
    <cellStyle name="Prozent 3 2 2 2 2 3 2" xfId="27620" xr:uid="{7372B97E-81DC-4B07-8F6F-2181600120B4}"/>
    <cellStyle name="Prozent 3 2 2 2 2 3 2 2" xfId="27621" xr:uid="{BA618E8B-9A8A-48A5-A35F-3C8C34364A76}"/>
    <cellStyle name="Prozent 3 2 2 2 2 3 3" xfId="27622" xr:uid="{E1347069-CD62-4772-B447-6C412BCD7D66}"/>
    <cellStyle name="Prozent 3 2 2 2 2 3_Volatility" xfId="27623" xr:uid="{65197E32-8887-4FB4-9EC4-23BF9FF8F866}"/>
    <cellStyle name="Prozent 3 2 2 2 2 4" xfId="27624" xr:uid="{90E46A41-8058-4D1F-B9C0-D3114E0C0D2D}"/>
    <cellStyle name="Prozent 3 2 2 2 2 4 2" xfId="27625" xr:uid="{E40CC1EE-DD81-457B-910C-4B3DADFD5BFC}"/>
    <cellStyle name="Prozent 3 2 2 2 2 5" xfId="27626" xr:uid="{CE0C70F9-2E6D-4317-A621-6C273C0EE32A}"/>
    <cellStyle name="Prozent 3 2 2 2 2_Volatility" xfId="27627" xr:uid="{46C97BCD-9EA3-48E8-97C5-7F9E7C84FB9F}"/>
    <cellStyle name="Prozent 3 2 2 2 3" xfId="27628" xr:uid="{0C290F56-3B5D-4EEA-A6C6-7832FDF12868}"/>
    <cellStyle name="Prozent 3 2 2 2 3 2" xfId="27629" xr:uid="{FF9253CD-76C1-42D4-99F7-D40D199F82A7}"/>
    <cellStyle name="Prozent 3 2 2 2 3 2 2" xfId="27630" xr:uid="{0476540E-5BEC-41E5-AC0A-31942C5E163B}"/>
    <cellStyle name="Prozent 3 2 2 2 3 2 2 2" xfId="27631" xr:uid="{8F9F8345-A57E-4234-918B-526618745E56}"/>
    <cellStyle name="Prozent 3 2 2 2 3 2 3" xfId="27632" xr:uid="{BE671676-5252-4E6E-90DD-2147E8898E65}"/>
    <cellStyle name="Prozent 3 2 2 2 3 2_Volatility" xfId="27633" xr:uid="{2BA1CB4E-DC2A-4E6A-88F8-8C93C7729542}"/>
    <cellStyle name="Prozent 3 2 2 2 3 3" xfId="27634" xr:uid="{3AB550DA-CBB5-48C1-BBE9-AD5686E0F78A}"/>
    <cellStyle name="Prozent 3 2 2 2 3 3 2" xfId="27635" xr:uid="{41722761-FEBA-45A7-92D7-E1F447456576}"/>
    <cellStyle name="Prozent 3 2 2 2 3 4" xfId="27636" xr:uid="{BFA8F6AD-A7FA-42DE-B821-70400CD500C6}"/>
    <cellStyle name="Prozent 3 2 2 2 3_Volatility" xfId="27637" xr:uid="{434E38FF-BF0C-4BCF-ADD7-A04F9E6437D9}"/>
    <cellStyle name="Prozent 3 2 2 2 4" xfId="27638" xr:uid="{FAE57F07-9CE8-4F5C-9FE3-D50C746BB975}"/>
    <cellStyle name="Prozent 3 2 2 2 4 2" xfId="27639" xr:uid="{5BB57394-4E11-4DC2-9370-0F737D86ABF0}"/>
    <cellStyle name="Prozent 3 2 2 2 4 2 2" xfId="27640" xr:uid="{1E0B19F9-EF57-4FC2-8EE6-2BC9E95DEF8C}"/>
    <cellStyle name="Prozent 3 2 2 2 4 3" xfId="27641" xr:uid="{13802315-DC71-42AE-8E5D-5C946EAD80F8}"/>
    <cellStyle name="Prozent 3 2 2 2 4_Volatility" xfId="27642" xr:uid="{367EF842-1BF8-4FF4-8ECF-B9999265E41E}"/>
    <cellStyle name="Prozent 3 2 2 2 5" xfId="27643" xr:uid="{EEF6A129-BE52-4AF3-83DC-7C851A3CF064}"/>
    <cellStyle name="Prozent 3 2 2 2 5 2" xfId="27644" xr:uid="{13AE2707-544E-4806-AB67-B1A6949E171C}"/>
    <cellStyle name="Prozent 3 2 2 2 6" xfId="27645" xr:uid="{CACB9025-2367-4F3C-A936-0DD7898C7FEA}"/>
    <cellStyle name="Prozent 3 2 2 2_Volatility" xfId="27646" xr:uid="{1CE2C212-7FB7-4C8A-B596-29A1E1A04FB4}"/>
    <cellStyle name="Prozent 3 2 2 3" xfId="27647" xr:uid="{2D5867CF-439C-4273-8DD3-C4960E6837C7}"/>
    <cellStyle name="Prozent 3 2 2 3 2" xfId="27648" xr:uid="{82A0F30B-21EF-41ED-9AC8-EEED47C493E1}"/>
    <cellStyle name="Prozent 3 2 2 3 2 2" xfId="27649" xr:uid="{4DF8D107-6613-4B94-A257-2C3175476DB3}"/>
    <cellStyle name="Prozent 3 2 2 3 2 2 2" xfId="27650" xr:uid="{D2B99169-0F16-431F-BA19-00BAEF2EC631}"/>
    <cellStyle name="Prozent 3 2 2 3 2 2 2 2" xfId="27651" xr:uid="{603D5BAA-F742-4D58-A0A0-64B13F0DE754}"/>
    <cellStyle name="Prozent 3 2 2 3 2 2 3" xfId="27652" xr:uid="{0513E5FA-7F12-4F99-BCD3-4A83308354C5}"/>
    <cellStyle name="Prozent 3 2 2 3 2 2_Volatility" xfId="27653" xr:uid="{7411E272-8ED2-4821-894A-203596A447D7}"/>
    <cellStyle name="Prozent 3 2 2 3 2 3" xfId="27654" xr:uid="{47739AB2-0029-443B-930E-DD6D3EA73511}"/>
    <cellStyle name="Prozent 3 2 2 3 2 3 2" xfId="27655" xr:uid="{624571C5-CD71-44C2-BF1C-392BFD42C4BB}"/>
    <cellStyle name="Prozent 3 2 2 3 2 4" xfId="27656" xr:uid="{1F703284-37DB-4D31-A2ED-6226DAA72710}"/>
    <cellStyle name="Prozent 3 2 2 3 2_Volatility" xfId="27657" xr:uid="{429750B7-90AE-4339-8E8C-383CCFA64952}"/>
    <cellStyle name="Prozent 3 2 2 3 3" xfId="27658" xr:uid="{B457C7E2-49AF-4882-932F-BC51E155CBA5}"/>
    <cellStyle name="Prozent 3 2 2 3 3 2" xfId="27659" xr:uid="{2B2D2B78-2534-4091-BA24-77FAB7C7448A}"/>
    <cellStyle name="Prozent 3 2 2 3 3 2 2" xfId="27660" xr:uid="{6F04973F-ED86-41BB-B2F1-6651EE7FF1E3}"/>
    <cellStyle name="Prozent 3 2 2 3 3 3" xfId="27661" xr:uid="{77190788-5C54-4E53-AB5B-65CD56377B51}"/>
    <cellStyle name="Prozent 3 2 2 3 3_Volatility" xfId="27662" xr:uid="{06AB85FE-928A-43FA-BB0E-996C25357D32}"/>
    <cellStyle name="Prozent 3 2 2 3 4" xfId="27663" xr:uid="{180ECCA4-F42F-4B71-B673-BCBC7100753F}"/>
    <cellStyle name="Prozent 3 2 2 3 4 2" xfId="27664" xr:uid="{C0EC108B-D606-4795-B984-934706818607}"/>
    <cellStyle name="Prozent 3 2 2 3 5" xfId="27665" xr:uid="{7945676F-7227-421B-B53D-9B246F015993}"/>
    <cellStyle name="Prozent 3 2 2 3_Volatility" xfId="27666" xr:uid="{5552ADB3-91A6-4571-ACB2-6C252AEC6218}"/>
    <cellStyle name="Prozent 3 2 2 4" xfId="27667" xr:uid="{072A2BA8-403A-4A55-A163-C7DDD55A4824}"/>
    <cellStyle name="Prozent 3 2 2 4 2" xfId="27668" xr:uid="{43E95BD1-6B95-408E-A370-76B3FFB576B3}"/>
    <cellStyle name="Prozent 3 2 2 4 2 2" xfId="27669" xr:uid="{489E63AA-A924-4A5C-A5C5-52B9E4CE43FD}"/>
    <cellStyle name="Prozent 3 2 2 4 2 2 2" xfId="27670" xr:uid="{1F86BE32-98AB-4969-8C03-C44A643662BD}"/>
    <cellStyle name="Prozent 3 2 2 4 2 3" xfId="27671" xr:uid="{96E4815A-B52C-45EE-AE31-403A5B7CDC1A}"/>
    <cellStyle name="Prozent 3 2 2 4 2_Volatility" xfId="27672" xr:uid="{6319C350-10D4-4331-8A38-5DE0B0FA1D4E}"/>
    <cellStyle name="Prozent 3 2 2 4 3" xfId="27673" xr:uid="{6D08AFAB-FC15-4712-A8F5-1ED41F9CEE37}"/>
    <cellStyle name="Prozent 3 2 2 4 3 2" xfId="27674" xr:uid="{9D6DF654-2375-439A-892F-8303B4810CD2}"/>
    <cellStyle name="Prozent 3 2 2 4 4" xfId="27675" xr:uid="{13CB070F-0696-408B-B185-05C8FDC190F2}"/>
    <cellStyle name="Prozent 3 2 2 4_Volatility" xfId="27676" xr:uid="{0DD28F69-FFA7-4453-A97D-30257A3B44ED}"/>
    <cellStyle name="Prozent 3 2 2 5" xfId="27677" xr:uid="{054675B6-0259-48DB-9359-6C849A244FB1}"/>
    <cellStyle name="Prozent 3 2 2 5 2" xfId="27678" xr:uid="{7FB4F8E6-DF91-480C-BFA0-940B47B33043}"/>
    <cellStyle name="Prozent 3 2 2 5 2 2" xfId="27679" xr:uid="{8DB1C719-AC03-479F-845C-596123395B3D}"/>
    <cellStyle name="Prozent 3 2 2 5 3" xfId="27680" xr:uid="{DB550AAA-EA83-4B96-B4B5-394561607847}"/>
    <cellStyle name="Prozent 3 2 2 5_Volatility" xfId="27681" xr:uid="{D713FDF8-E383-4CD6-B320-D0581D76FAFF}"/>
    <cellStyle name="Prozent 3 2 2 6" xfId="27682" xr:uid="{CEECB6F1-A35E-4A0D-8BEA-3E8E0D7ED9E4}"/>
    <cellStyle name="Prozent 3 2 2 6 2" xfId="27683" xr:uid="{FF5DDD47-4199-4380-9F1C-E501AE80250C}"/>
    <cellStyle name="Prozent 3 2 2 7" xfId="27684" xr:uid="{2182EA4F-F70B-4B34-A165-0B614644AA19}"/>
    <cellStyle name="Prozent 3 2 2_Volatility" xfId="27685" xr:uid="{308E057F-01A3-4DE1-9CF7-D3AD40A5DCC7}"/>
    <cellStyle name="Prozent 3 2 3" xfId="27686" xr:uid="{DBD0C616-4F5C-4494-8458-BFA7EC718085}"/>
    <cellStyle name="Prozent 3 2 3 2" xfId="27687" xr:uid="{A17C97D3-41F1-448E-A4E1-2C45FECADE6A}"/>
    <cellStyle name="Prozent 3 2 3 2 2" xfId="27688" xr:uid="{829AC914-B376-4AC0-8C83-530E06557E25}"/>
    <cellStyle name="Prozent 3 2 3 2 2 2" xfId="27689" xr:uid="{6F10DD2D-A5D1-4EF9-8716-C4B92121AE48}"/>
    <cellStyle name="Prozent 3 2 3 2 2 2 2" xfId="27690" xr:uid="{9EFB0E3A-5179-4707-8662-A7C1C9257042}"/>
    <cellStyle name="Prozent 3 2 3 2 2 2 2 2" xfId="27691" xr:uid="{449AC1C9-AF17-413A-934C-C436CAD6608D}"/>
    <cellStyle name="Prozent 3 2 3 2 2 2 3" xfId="27692" xr:uid="{EE7B0471-A18B-4755-84FE-0218FB9C35C7}"/>
    <cellStyle name="Prozent 3 2 3 2 2 2_Volatility" xfId="27693" xr:uid="{2153B0FC-EE80-4864-9BE1-B48E6BD05191}"/>
    <cellStyle name="Prozent 3 2 3 2 2 3" xfId="27694" xr:uid="{973DC487-065C-421A-A6A2-BF0AEF09E403}"/>
    <cellStyle name="Prozent 3 2 3 2 2 3 2" xfId="27695" xr:uid="{C05BAC31-DC11-4752-8672-EBED3E573235}"/>
    <cellStyle name="Prozent 3 2 3 2 2 4" xfId="27696" xr:uid="{F2AC5FFB-FEE0-4B1F-9E4D-DDDB773C4038}"/>
    <cellStyle name="Prozent 3 2 3 2 2_Volatility" xfId="27697" xr:uid="{75E491D3-4035-4B6B-ADE1-A538DBF26DBC}"/>
    <cellStyle name="Prozent 3 2 3 2 3" xfId="27698" xr:uid="{5307271A-30BA-4040-8997-AFC7222A5276}"/>
    <cellStyle name="Prozent 3 2 3 2 3 2" xfId="27699" xr:uid="{3B591BEE-33FE-4537-A9A6-A130666F447C}"/>
    <cellStyle name="Prozent 3 2 3 2 3 2 2" xfId="27700" xr:uid="{DAC5AA7F-4A62-4B0A-8014-ACC0F8EDA321}"/>
    <cellStyle name="Prozent 3 2 3 2 3 3" xfId="27701" xr:uid="{EC02C361-636D-4F25-AD6E-B07FB869FAA2}"/>
    <cellStyle name="Prozent 3 2 3 2 3_Volatility" xfId="27702" xr:uid="{0F069B0C-7C4F-4DDC-9377-25CED1D04AFD}"/>
    <cellStyle name="Prozent 3 2 3 2 4" xfId="27703" xr:uid="{D85D7C15-D948-4EE5-B9EF-DD8550476582}"/>
    <cellStyle name="Prozent 3 2 3 2 4 2" xfId="27704" xr:uid="{9E664591-A14E-4DDB-97EE-8A5F7E6B5AEA}"/>
    <cellStyle name="Prozent 3 2 3 2 5" xfId="27705" xr:uid="{F48A2332-CAB0-43B4-80A1-26BC91F872D7}"/>
    <cellStyle name="Prozent 3 2 3 2_Volatility" xfId="27706" xr:uid="{C3F5B6C0-A161-45A7-9244-4E68A59D1CEE}"/>
    <cellStyle name="Prozent 3 2 3 3" xfId="27707" xr:uid="{6488FDC4-0C0E-44DB-8B99-C8C16828A11A}"/>
    <cellStyle name="Prozent 3 2 3 3 2" xfId="27708" xr:uid="{7D17CE4F-B012-4578-AEB9-F6549EB375F8}"/>
    <cellStyle name="Prozent 3 2 3 3 2 2" xfId="27709" xr:uid="{EA6EEFF8-466C-44E4-8239-D80A3D64B10D}"/>
    <cellStyle name="Prozent 3 2 3 3 2 2 2" xfId="27710" xr:uid="{E05B9966-9B48-4ECB-9EB7-C1D8D85D4CDC}"/>
    <cellStyle name="Prozent 3 2 3 3 2 3" xfId="27711" xr:uid="{68BFCEB6-9A0B-4642-A7EB-1304B589439C}"/>
    <cellStyle name="Prozent 3 2 3 3 2_Volatility" xfId="27712" xr:uid="{1BEE85E9-D2CF-4C70-A1A1-414A0936D26C}"/>
    <cellStyle name="Prozent 3 2 3 3 3" xfId="27713" xr:uid="{8F7D1604-AF80-4EDA-AB1B-2584681625E3}"/>
    <cellStyle name="Prozent 3 2 3 3 3 2" xfId="27714" xr:uid="{94513F15-1364-497C-851E-96E9B7666C33}"/>
    <cellStyle name="Prozent 3 2 3 3 4" xfId="27715" xr:uid="{C818847B-1B60-424F-AC54-DAE223FDB4B9}"/>
    <cellStyle name="Prozent 3 2 3 3_Volatility" xfId="27716" xr:uid="{7C474017-B33A-469B-A66D-0C740A9C7C50}"/>
    <cellStyle name="Prozent 3 2 3 4" xfId="27717" xr:uid="{261E7863-6385-49C5-BE8E-333A13F1FA53}"/>
    <cellStyle name="Prozent 3 2 3 4 2" xfId="27718" xr:uid="{A06A3605-4979-460F-AE94-E02E27D0A22B}"/>
    <cellStyle name="Prozent 3 2 3 4 2 2" xfId="27719" xr:uid="{873A338F-3704-4621-9067-DC1E22A50CBB}"/>
    <cellStyle name="Prozent 3 2 3 4 3" xfId="27720" xr:uid="{B29DBD0C-711D-436A-B6AA-FD412BA2D1A9}"/>
    <cellStyle name="Prozent 3 2 3 4_Volatility" xfId="27721" xr:uid="{947FAB5E-C31F-4CC7-98BB-E487F37D5C1F}"/>
    <cellStyle name="Prozent 3 2 3 5" xfId="27722" xr:uid="{E94BEBC3-BA58-4854-A5E9-E8A8A50B85CB}"/>
    <cellStyle name="Prozent 3 2 3 5 2" xfId="27723" xr:uid="{A83D031E-5ECF-4624-B90E-5E5B5838FFF8}"/>
    <cellStyle name="Prozent 3 2 3 6" xfId="27724" xr:uid="{A8B1B463-75E6-49BD-978D-BB104A8A5346}"/>
    <cellStyle name="Prozent 3 2 3_Volatility" xfId="27725" xr:uid="{C44EA1DA-1A15-40A5-ADAF-E4A6C9397DD0}"/>
    <cellStyle name="Prozent 3 2 4" xfId="27726" xr:uid="{AA8B2261-5D4C-4EAA-86A3-12B054F79E92}"/>
    <cellStyle name="Prozent 3 2 4 2" xfId="27727" xr:uid="{1570A84B-5437-4CCF-AC80-A6B1794ADB0E}"/>
    <cellStyle name="Prozent 3 2 4 2 2" xfId="27728" xr:uid="{DFB7A25B-C3C5-477E-9744-4F987B971CC0}"/>
    <cellStyle name="Prozent 3 2 4 2 2 2" xfId="27729" xr:uid="{9B0FB7A5-4224-48E8-ABE8-56FE5DAD75B2}"/>
    <cellStyle name="Prozent 3 2 4 2 2 2 2" xfId="27730" xr:uid="{086AEE28-DD7D-41B0-BCFD-E6CF0BE88CD2}"/>
    <cellStyle name="Prozent 3 2 4 2 2 3" xfId="27731" xr:uid="{4410C09A-4E62-4BFC-AE05-4F96CAB9C671}"/>
    <cellStyle name="Prozent 3 2 4 2 2_Volatility" xfId="27732" xr:uid="{8CB68DB4-FF6D-49F3-B8F2-42DEBC9F7F2F}"/>
    <cellStyle name="Prozent 3 2 4 2 3" xfId="27733" xr:uid="{C826091C-F282-4C71-B465-7342FFE974A3}"/>
    <cellStyle name="Prozent 3 2 4 2 3 2" xfId="27734" xr:uid="{57CC0118-55DA-480C-AD99-B50D5E10BE93}"/>
    <cellStyle name="Prozent 3 2 4 2 4" xfId="27735" xr:uid="{8961706B-DB34-471E-AC06-04E503C362B0}"/>
    <cellStyle name="Prozent 3 2 4 2_Volatility" xfId="27736" xr:uid="{69EB0DDC-AA8E-4C5F-B76E-870FFEC937CC}"/>
    <cellStyle name="Prozent 3 2 4 3" xfId="27737" xr:uid="{8B49085D-D921-4C3C-ACC9-A679650793B3}"/>
    <cellStyle name="Prozent 3 2 4 3 2" xfId="27738" xr:uid="{A0783A94-6106-4282-B11F-D519FC841A94}"/>
    <cellStyle name="Prozent 3 2 4 3 2 2" xfId="27739" xr:uid="{BECB1F9D-DC0B-46BD-9C28-4C9E7C068E1E}"/>
    <cellStyle name="Prozent 3 2 4 3 3" xfId="27740" xr:uid="{597DD38A-48D5-42EA-A041-2EFD383932C6}"/>
    <cellStyle name="Prozent 3 2 4 3_Volatility" xfId="27741" xr:uid="{183B3A84-F95D-47B5-A141-EB503FEEB128}"/>
    <cellStyle name="Prozent 3 2 4 4" xfId="27742" xr:uid="{604277E4-E7E3-4615-BD8A-F21C70B39BD3}"/>
    <cellStyle name="Prozent 3 2 4 4 2" xfId="27743" xr:uid="{00C54A3E-4482-4177-9A39-8489DFA2B267}"/>
    <cellStyle name="Prozent 3 2 4 5" xfId="27744" xr:uid="{15A60F9D-4482-419F-B7C6-639636F1DE6B}"/>
    <cellStyle name="Prozent 3 2 4_Volatility" xfId="27745" xr:uid="{1D75A791-1A73-4463-B686-8B935CD171CD}"/>
    <cellStyle name="Prozent 3 2 5" xfId="27746" xr:uid="{F7CE7DA5-0EC4-4BD7-9961-9268D69D8FB0}"/>
    <cellStyle name="Prozent 3 2 5 2" xfId="27747" xr:uid="{51801109-485D-4B39-A4F5-F3B9CC19976A}"/>
    <cellStyle name="Prozent 3 2 5 2 2" xfId="27748" xr:uid="{3755F6A3-FBEF-4E79-AC45-70C94300A680}"/>
    <cellStyle name="Prozent 3 2 5 2 2 2" xfId="27749" xr:uid="{80CEBBCE-C08E-4E15-AA27-60E567E18643}"/>
    <cellStyle name="Prozent 3 2 5 2 3" xfId="27750" xr:uid="{0053E5FA-2EEC-4271-BB25-E4897BD4A19E}"/>
    <cellStyle name="Prozent 3 2 5 2_Volatility" xfId="27751" xr:uid="{2DA4CD12-0390-4F5F-B590-37E43DE00425}"/>
    <cellStyle name="Prozent 3 2 5 3" xfId="27752" xr:uid="{50D3CB35-7E14-453B-B7E8-6D8EB73FBD7D}"/>
    <cellStyle name="Prozent 3 2 5 3 2" xfId="27753" xr:uid="{CD68174B-1940-4730-A92C-F5C34BAC1756}"/>
    <cellStyle name="Prozent 3 2 5 4" xfId="27754" xr:uid="{241F81E8-306D-47FD-9E28-689B7C8C80D1}"/>
    <cellStyle name="Prozent 3 2 5_Volatility" xfId="27755" xr:uid="{712DD8C3-504E-4417-9CDE-E761BC599839}"/>
    <cellStyle name="Prozent 3 2 6" xfId="27756" xr:uid="{7CA19664-57D2-42AF-A30F-E82E7BEB616C}"/>
    <cellStyle name="Prozent 3 2 6 2" xfId="27757" xr:uid="{C066E7D1-A947-4BEB-A3E9-828ADAC54EC4}"/>
    <cellStyle name="Prozent 3 2 6 2 2" xfId="27758" xr:uid="{9E54FC1C-E6A0-42BF-ACDC-76CEAE4B8C8A}"/>
    <cellStyle name="Prozent 3 2 6 3" xfId="27759" xr:uid="{A7FDC107-D5E3-401D-88CF-05570E6B327F}"/>
    <cellStyle name="Prozent 3 2 6_Volatility" xfId="27760" xr:uid="{397F17A0-5FD0-4099-9981-6FFCCD1607B5}"/>
    <cellStyle name="Prozent 3 2 7" xfId="27761" xr:uid="{F4EA6552-40EA-443E-A564-DAC93F5FD855}"/>
    <cellStyle name="Prozent 3 2 7 2" xfId="27762" xr:uid="{2FEEBD33-9D32-493C-9935-B48EEB87CCB9}"/>
    <cellStyle name="Prozent 3 2 8" xfId="27763" xr:uid="{E39EC787-77C2-482A-8D27-8EB40681FCCE}"/>
    <cellStyle name="Prozent 3 2_Volatility" xfId="27764" xr:uid="{A1F80898-949A-4BCC-8FE8-B62D2AFE12B6}"/>
    <cellStyle name="Prozent 3 3" xfId="27765" xr:uid="{CF208A6D-4A99-4F34-8CCA-C498ED0DA95E}"/>
    <cellStyle name="Prozent 3 3 2" xfId="27766" xr:uid="{3A72AEC9-E65C-4E76-A1A7-10286751226E}"/>
    <cellStyle name="Prozent 3 3 2 2" xfId="27767" xr:uid="{F5540BD7-FF58-40BB-838A-C89CB7950684}"/>
    <cellStyle name="Prozent 3 3 2 2 2" xfId="27768" xr:uid="{7340E181-F183-47E5-99AD-CE7AA7CAF227}"/>
    <cellStyle name="Prozent 3 3 2 2 2 2" xfId="27769" xr:uid="{0DCE9378-0650-4315-8865-586B8A23AA44}"/>
    <cellStyle name="Prozent 3 3 2 2 2 2 2" xfId="27770" xr:uid="{6960F515-D2A8-4E3A-8E2E-70FBBD7CA4EC}"/>
    <cellStyle name="Prozent 3 3 2 2 2 2 2 2" xfId="27771" xr:uid="{1AE766B6-3041-4831-B864-0477566A7E02}"/>
    <cellStyle name="Prozent 3 3 2 2 2 2 3" xfId="27772" xr:uid="{2DE84744-4226-4AB0-BBEB-BB0F53D506DD}"/>
    <cellStyle name="Prozent 3 3 2 2 2 2_Volatility" xfId="27773" xr:uid="{F619C51E-20DF-4B6B-ABD0-88DC769C7E82}"/>
    <cellStyle name="Prozent 3 3 2 2 2 3" xfId="27774" xr:uid="{C2442358-217B-4C99-AA34-92C8E741FF13}"/>
    <cellStyle name="Prozent 3 3 2 2 2 3 2" xfId="27775" xr:uid="{CA62E5EE-E36E-4175-972F-8FC4DC9713CF}"/>
    <cellStyle name="Prozent 3 3 2 2 2 4" xfId="27776" xr:uid="{D11C696A-B66B-4D5C-A5E4-B51B99BD5278}"/>
    <cellStyle name="Prozent 3 3 2 2 2_Volatility" xfId="27777" xr:uid="{54B4DECC-99FA-4295-96ED-5E5BBC797F47}"/>
    <cellStyle name="Prozent 3 3 2 2 3" xfId="27778" xr:uid="{DF2216E0-032A-43C5-B558-0C7A504C6879}"/>
    <cellStyle name="Prozent 3 3 2 2 3 2" xfId="27779" xr:uid="{7FE47494-0A94-4818-A282-8553EB746AD5}"/>
    <cellStyle name="Prozent 3 3 2 2 3 2 2" xfId="27780" xr:uid="{B822A15F-22F5-40A2-9958-A17FAB4D46E3}"/>
    <cellStyle name="Prozent 3 3 2 2 3 3" xfId="27781" xr:uid="{6FA3223D-F223-48B3-9080-4EC40C63717C}"/>
    <cellStyle name="Prozent 3 3 2 2 3_Volatility" xfId="27782" xr:uid="{6AC9B10A-ED32-40C7-8CC1-997DBAE2F6AF}"/>
    <cellStyle name="Prozent 3 3 2 2 4" xfId="27783" xr:uid="{E4310EE4-00A6-47BE-8C3F-38CCBDFCA1A7}"/>
    <cellStyle name="Prozent 3 3 2 2 4 2" xfId="27784" xr:uid="{035AB610-3F0D-4FC8-A321-95D8F15ACCD2}"/>
    <cellStyle name="Prozent 3 3 2 2 5" xfId="27785" xr:uid="{FC47C0CA-7613-4F2D-81CC-7210A08FDD34}"/>
    <cellStyle name="Prozent 3 3 2 2_Volatility" xfId="27786" xr:uid="{6E196FE0-FB65-4A32-913E-594731A91793}"/>
    <cellStyle name="Prozent 3 3 2 3" xfId="27787" xr:uid="{6B867BF2-A535-4D72-A249-9F43621E036C}"/>
    <cellStyle name="Prozent 3 3 2 3 2" xfId="27788" xr:uid="{3F174DE6-B2B3-4DE0-AC3C-470109625039}"/>
    <cellStyle name="Prozent 3 3 2 3 2 2" xfId="27789" xr:uid="{D13E6017-5553-4AF6-8871-BC492FF67F23}"/>
    <cellStyle name="Prozent 3 3 2 3 2 2 2" xfId="27790" xr:uid="{CCF2E59E-95AF-4751-83D7-9EBBD04482E6}"/>
    <cellStyle name="Prozent 3 3 2 3 2 3" xfId="27791" xr:uid="{6B0793CF-26A4-4AB6-AC3F-1ACEF27D0F47}"/>
    <cellStyle name="Prozent 3 3 2 3 2_Volatility" xfId="27792" xr:uid="{F9D9F7BD-9609-4164-98F9-6E5E85FD7E30}"/>
    <cellStyle name="Prozent 3 3 2 3 3" xfId="27793" xr:uid="{9470FF9D-421C-4AD2-A192-AD972A43AC12}"/>
    <cellStyle name="Prozent 3 3 2 3 3 2" xfId="27794" xr:uid="{C8FD380B-6196-4074-A1C1-F01F94E10DD3}"/>
    <cellStyle name="Prozent 3 3 2 3 4" xfId="27795" xr:uid="{F50BA1E5-5058-4154-AC0F-A4FF231E8520}"/>
    <cellStyle name="Prozent 3 3 2 3_Volatility" xfId="27796" xr:uid="{F8979D64-93E2-4446-8823-DE2230654338}"/>
    <cellStyle name="Prozent 3 3 2 4" xfId="27797" xr:uid="{3594E90F-9AD0-41E7-BB64-3AE11BA41EB7}"/>
    <cellStyle name="Prozent 3 3 2 4 2" xfId="27798" xr:uid="{90BF9092-7B28-4F6D-A382-FA910E5C7D47}"/>
    <cellStyle name="Prozent 3 3 2 4 2 2" xfId="27799" xr:uid="{0D57A640-0085-44A1-9AE1-0CB86DCF8FCC}"/>
    <cellStyle name="Prozent 3 3 2 4 3" xfId="27800" xr:uid="{6613F48E-0B08-44BE-96A4-04A54133E652}"/>
    <cellStyle name="Prozent 3 3 2 4_Volatility" xfId="27801" xr:uid="{5A99D312-59B7-41FE-BC2F-E63BD786089F}"/>
    <cellStyle name="Prozent 3 3 2 5" xfId="27802" xr:uid="{733A1D44-8E6F-4C0D-90EC-8B4983DFA73B}"/>
    <cellStyle name="Prozent 3 3 2 5 2" xfId="27803" xr:uid="{69AF580A-71C9-4A36-B906-E41120C54A29}"/>
    <cellStyle name="Prozent 3 3 2 6" xfId="27804" xr:uid="{A2DBC2E1-0C5B-485F-8E89-486650DBC61C}"/>
    <cellStyle name="Prozent 3 3 2_Volatility" xfId="27805" xr:uid="{FCFFE1D7-CC25-4380-9211-F25E736D7405}"/>
    <cellStyle name="Prozent 3 3 3" xfId="27806" xr:uid="{C2F1B4E2-F9FA-4F27-B24C-9874EA430E79}"/>
    <cellStyle name="Prozent 3 3 3 2" xfId="27807" xr:uid="{A83B673B-FB42-4B1A-BAC2-0BB48CE5C4E2}"/>
    <cellStyle name="Prozent 3 3 3 2 2" xfId="27808" xr:uid="{7467ACC1-4491-4039-845E-0585D1943F14}"/>
    <cellStyle name="Prozent 3 3 3 2 2 2" xfId="27809" xr:uid="{8C46AC99-D50E-43F3-8348-A5C151063F01}"/>
    <cellStyle name="Prozent 3 3 3 2 2 2 2" xfId="27810" xr:uid="{6085F345-59D4-4C84-8DB3-7F401AD443AC}"/>
    <cellStyle name="Prozent 3 3 3 2 2 3" xfId="27811" xr:uid="{FC5AB4F6-9F15-4F47-AB21-A70F5CF0104F}"/>
    <cellStyle name="Prozent 3 3 3 2 2_Volatility" xfId="27812" xr:uid="{7687E611-1769-4DD5-BAC0-99571E3C56EB}"/>
    <cellStyle name="Prozent 3 3 3 2 3" xfId="27813" xr:uid="{1A3D8A39-3576-4FFF-BDF6-E7B23483224B}"/>
    <cellStyle name="Prozent 3 3 3 2 3 2" xfId="27814" xr:uid="{0119C3E6-2EE9-4378-B2CD-B0B00E656C0B}"/>
    <cellStyle name="Prozent 3 3 3 2 4" xfId="27815" xr:uid="{E82C8D1F-8770-4E4F-B4DD-C0E359976FBA}"/>
    <cellStyle name="Prozent 3 3 3 2_Volatility" xfId="27816" xr:uid="{1EFE11C1-FB30-427B-A858-D93D9B404912}"/>
    <cellStyle name="Prozent 3 3 3 3" xfId="27817" xr:uid="{A5E55A54-5C32-43A9-ADE7-A97804AF161D}"/>
    <cellStyle name="Prozent 3 3 3 3 2" xfId="27818" xr:uid="{390F1694-7B7E-4C8D-8BF6-7516C5C9F448}"/>
    <cellStyle name="Prozent 3 3 3 3 2 2" xfId="27819" xr:uid="{304D05B2-372F-4BEF-8967-C354E23BFBA7}"/>
    <cellStyle name="Prozent 3 3 3 3 3" xfId="27820" xr:uid="{E3B16203-1D27-40A6-B6F8-6F471868D110}"/>
    <cellStyle name="Prozent 3 3 3 3_Volatility" xfId="27821" xr:uid="{7BFB3F30-89E9-47F3-8E5B-20E899D5AE66}"/>
    <cellStyle name="Prozent 3 3 3 4" xfId="27822" xr:uid="{C4E4576C-ADEF-4663-B51D-6EFA49140D79}"/>
    <cellStyle name="Prozent 3 3 3 4 2" xfId="27823" xr:uid="{F3AC1EC6-23C3-4265-98E8-28A93BDB4E26}"/>
    <cellStyle name="Prozent 3 3 3 5" xfId="27824" xr:uid="{F2E8898D-21F0-4008-BC54-12C43B4609CA}"/>
    <cellStyle name="Prozent 3 3 3_Volatility" xfId="27825" xr:uid="{AE6B2A95-2F56-463E-9138-7ACA96D25E29}"/>
    <cellStyle name="Prozent 3 3 4" xfId="27826" xr:uid="{A900EE78-EB40-4C46-A3A3-52F8C8FB830A}"/>
    <cellStyle name="Prozent 3 3 4 2" xfId="27827" xr:uid="{BB227185-CF48-4804-A88E-38A3811BE944}"/>
    <cellStyle name="Prozent 3 3 4 2 2" xfId="27828" xr:uid="{AE9CC728-D761-44C7-AE81-C51965603D29}"/>
    <cellStyle name="Prozent 3 3 4 2 2 2" xfId="27829" xr:uid="{0C101E48-ECB2-4E6E-9C62-731CCA1DE080}"/>
    <cellStyle name="Prozent 3 3 4 2 3" xfId="27830" xr:uid="{508A41B8-820A-42E4-885F-EE43027CA399}"/>
    <cellStyle name="Prozent 3 3 4 2_Volatility" xfId="27831" xr:uid="{BF3E4A88-05CB-48E6-B8EC-300B10AD878B}"/>
    <cellStyle name="Prozent 3 3 4 3" xfId="27832" xr:uid="{4AC3B3F6-E4B8-4E96-AB9B-CCFAAB17AB07}"/>
    <cellStyle name="Prozent 3 3 4 3 2" xfId="27833" xr:uid="{0B7EB83B-B397-4530-B041-4ED57C8687ED}"/>
    <cellStyle name="Prozent 3 3 4 4" xfId="27834" xr:uid="{5A4FF50C-0548-4DB4-AFD6-C18C6937D6C0}"/>
    <cellStyle name="Prozent 3 3 4_Volatility" xfId="27835" xr:uid="{8FD07333-FDA9-4BDA-8805-4BE7C6936D8D}"/>
    <cellStyle name="Prozent 3 3 5" xfId="27836" xr:uid="{D90B6B18-C4B2-4B8B-B67A-12427873D106}"/>
    <cellStyle name="Prozent 3 3 5 2" xfId="27837" xr:uid="{81BD82AC-001C-403E-9BD4-BB380FCC01D4}"/>
    <cellStyle name="Prozent 3 3 5 2 2" xfId="27838" xr:uid="{7051EECD-B286-4DF4-A315-5F9678DEC889}"/>
    <cellStyle name="Prozent 3 3 5 3" xfId="27839" xr:uid="{3E3E8879-7A15-443C-8C8D-D03FEBA4722D}"/>
    <cellStyle name="Prozent 3 3 5_Volatility" xfId="27840" xr:uid="{D02F1EA9-CC1A-41E9-BFF3-AA01265A0CB5}"/>
    <cellStyle name="Prozent 3 3 6" xfId="27841" xr:uid="{C846B6EE-3A94-40BA-8FC3-07B52502348A}"/>
    <cellStyle name="Prozent 3 3 6 2" xfId="27842" xr:uid="{3DD4F503-3D9E-4183-B513-3746083C7350}"/>
    <cellStyle name="Prozent 3 3 7" xfId="27843" xr:uid="{6D5461F6-53BA-4DDF-9CC6-D8B94142D326}"/>
    <cellStyle name="Prozent 3 3_Volatility" xfId="27844" xr:uid="{8A3E071C-F821-4E25-8239-1BEDB7EB376C}"/>
    <cellStyle name="Prozent 3 4" xfId="27845" xr:uid="{1F6CE7AD-443C-4705-B65B-CCEE83E6884B}"/>
    <cellStyle name="Prozent 3 4 2" xfId="27846" xr:uid="{8F4B3F77-8799-4485-954D-02B64D17C574}"/>
    <cellStyle name="Prozent 3 4 2 2" xfId="27847" xr:uid="{18A2D98F-47EA-402F-95DE-022244308DA4}"/>
    <cellStyle name="Prozent 3 4 2 2 2" xfId="27848" xr:uid="{9C622B2E-9D20-4380-9EEB-E2DCE2D04F6A}"/>
    <cellStyle name="Prozent 3 4 2 2 2 2" xfId="27849" xr:uid="{DEA0E124-FDC9-4596-923C-FC5F591E5CB7}"/>
    <cellStyle name="Prozent 3 4 2 2 2 2 2" xfId="27850" xr:uid="{0F63D5D2-9B19-4672-94B7-EF0C2EFDE181}"/>
    <cellStyle name="Prozent 3 4 2 2 2 3" xfId="27851" xr:uid="{B3FC0D66-DF2E-4944-90C0-50659F2B725A}"/>
    <cellStyle name="Prozent 3 4 2 2 2_Volatility" xfId="27852" xr:uid="{6DFB5102-6BE4-4369-AAC1-3A4F2CCC1213}"/>
    <cellStyle name="Prozent 3 4 2 2 3" xfId="27853" xr:uid="{00D36645-5459-4576-BF37-522A6E18BF8F}"/>
    <cellStyle name="Prozent 3 4 2 2 3 2" xfId="27854" xr:uid="{11483564-CD4D-4D61-AD74-FC48F7FD4BC9}"/>
    <cellStyle name="Prozent 3 4 2 2 4" xfId="27855" xr:uid="{37136FA1-C146-4FC6-A193-4820C3469A1C}"/>
    <cellStyle name="Prozent 3 4 2 2_Volatility" xfId="27856" xr:uid="{D233588F-7FD2-45C2-949C-F420B61F65D8}"/>
    <cellStyle name="Prozent 3 4 2 3" xfId="27857" xr:uid="{5096A306-A196-408B-91D6-9147422C6828}"/>
    <cellStyle name="Prozent 3 4 2 3 2" xfId="27858" xr:uid="{13BDF654-3F41-45F7-8255-09542DE6C812}"/>
    <cellStyle name="Prozent 3 4 2 3 2 2" xfId="27859" xr:uid="{BEE52331-340B-408A-8BCB-B27D14F41AF8}"/>
    <cellStyle name="Prozent 3 4 2 3 3" xfId="27860" xr:uid="{F929C5A7-97D8-4730-8E01-7DE7F56AC62E}"/>
    <cellStyle name="Prozent 3 4 2 3_Volatility" xfId="27861" xr:uid="{BC403388-E228-472D-817C-6E97F81B457C}"/>
    <cellStyle name="Prozent 3 4 2 4" xfId="27862" xr:uid="{A1128171-8433-4969-8046-4EB58D48794B}"/>
    <cellStyle name="Prozent 3 4 2 4 2" xfId="27863" xr:uid="{069D4CF8-047F-4674-85DE-D265219F90C6}"/>
    <cellStyle name="Prozent 3 4 2 5" xfId="27864" xr:uid="{36184419-20FA-4CFE-856E-09BD7A758D08}"/>
    <cellStyle name="Prozent 3 4 2_Volatility" xfId="27865" xr:uid="{13A6D8D8-77F2-4E36-8CBA-1C1D54EB5A23}"/>
    <cellStyle name="Prozent 3 4 3" xfId="27866" xr:uid="{95E4622E-646F-4795-A03A-B3C1B2546149}"/>
    <cellStyle name="Prozent 3 4 3 2" xfId="27867" xr:uid="{7D0E7C07-1357-42E4-8FC1-D234F0D13E91}"/>
    <cellStyle name="Prozent 3 4 3 2 2" xfId="27868" xr:uid="{7AAC37F7-0327-49C1-B59A-B99D5CCE0568}"/>
    <cellStyle name="Prozent 3 4 3 2 2 2" xfId="27869" xr:uid="{BE5EE725-7D0B-4A61-BD97-C671BD2C4317}"/>
    <cellStyle name="Prozent 3 4 3 2 3" xfId="27870" xr:uid="{CDF840C7-9869-472A-86C5-339268B5BE4F}"/>
    <cellStyle name="Prozent 3 4 3 2_Volatility" xfId="27871" xr:uid="{55445016-AA7F-430C-A6CC-6E3C413112CE}"/>
    <cellStyle name="Prozent 3 4 3 3" xfId="27872" xr:uid="{E5110E6C-1FAD-40BA-A06A-3F7B92CFD179}"/>
    <cellStyle name="Prozent 3 4 3 3 2" xfId="27873" xr:uid="{D6308E8D-CD06-4A09-92C8-921410B706AC}"/>
    <cellStyle name="Prozent 3 4 3 4" xfId="27874" xr:uid="{BC7B08EB-35E2-4C1F-9985-97943BB3C9F7}"/>
    <cellStyle name="Prozent 3 4 3_Volatility" xfId="27875" xr:uid="{84C77573-03A4-4F4D-99DC-43477DD77AEE}"/>
    <cellStyle name="Prozent 3 4 4" xfId="27876" xr:uid="{431C65FA-E11B-46C2-B9DB-9AD6751E9F95}"/>
    <cellStyle name="Prozent 3 4 4 2" xfId="27877" xr:uid="{3A8C31B1-F1C6-4A72-92D3-33D6A2400B30}"/>
    <cellStyle name="Prozent 3 4 4 2 2" xfId="27878" xr:uid="{91880585-95B3-4AAC-B856-B62A53101A6D}"/>
    <cellStyle name="Prozent 3 4 4 3" xfId="27879" xr:uid="{1E9334CB-7943-44BE-A4B3-50F7F24E659C}"/>
    <cellStyle name="Prozent 3 4 4_Volatility" xfId="27880" xr:uid="{044AC9E1-19C4-4BF8-8AAF-BBACE2224ADD}"/>
    <cellStyle name="Prozent 3 4 5" xfId="27881" xr:uid="{AC7F4B9E-67C2-452B-BF8B-284C738103B5}"/>
    <cellStyle name="Prozent 3 4 5 2" xfId="27882" xr:uid="{40FF52B5-005F-40D6-B515-8AF6238593F9}"/>
    <cellStyle name="Prozent 3 4 6" xfId="27883" xr:uid="{D0E0BFBC-907D-44C7-8058-68AF82D8374F}"/>
    <cellStyle name="Prozent 3 4_Volatility" xfId="27884" xr:uid="{35FEC247-B795-473F-9F9C-7B6A63C4AEF0}"/>
    <cellStyle name="Prozent 3 5" xfId="27885" xr:uid="{2D56F17B-762A-4E19-86EC-B1E064F59B1C}"/>
    <cellStyle name="Prozent 3 5 2" xfId="27886" xr:uid="{6A8F7EEC-4291-46C1-842B-F0C9F590E3B1}"/>
    <cellStyle name="Prozent 3 5 2 2" xfId="27887" xr:uid="{B3C2EFE1-75C0-49CB-9B6C-0410DD43508F}"/>
    <cellStyle name="Prozent 3 5 2 2 2" xfId="27888" xr:uid="{13A2FFE8-B7F9-4314-ACA0-130678A7D0CE}"/>
    <cellStyle name="Prozent 3 5 2 2 2 2" xfId="27889" xr:uid="{2C51FE7D-AADE-43F1-A138-22233740E81A}"/>
    <cellStyle name="Prozent 3 5 2 2 3" xfId="27890" xr:uid="{6468CA9E-02BB-4E6A-AA0F-0AF6E3CFD554}"/>
    <cellStyle name="Prozent 3 5 2 2_Volatility" xfId="27891" xr:uid="{FBEA8228-668E-4DC3-83DE-05EE60ED8D4E}"/>
    <cellStyle name="Prozent 3 5 2 3" xfId="27892" xr:uid="{823FCED7-9ADA-4682-9D3A-98F908BC8C05}"/>
    <cellStyle name="Prozent 3 5 2 3 2" xfId="27893" xr:uid="{055C38E0-E713-46E8-875F-067034CCFE2E}"/>
    <cellStyle name="Prozent 3 5 2 4" xfId="27894" xr:uid="{84402C6B-D57B-4E83-B2B1-8184AFF3B52F}"/>
    <cellStyle name="Prozent 3 5 2_Volatility" xfId="27895" xr:uid="{E03D6142-8948-49CD-A695-EB4518B434EE}"/>
    <cellStyle name="Prozent 3 5 3" xfId="27896" xr:uid="{F52F7D2D-0F28-450E-B3DF-FF4B7A38F3BE}"/>
    <cellStyle name="Prozent 3 5 3 2" xfId="27897" xr:uid="{BBFA6130-8E97-4A49-A3E0-D227DC831804}"/>
    <cellStyle name="Prozent 3 5 3 2 2" xfId="27898" xr:uid="{71FCC680-FD9A-4BBB-8C4F-1AD9722F1347}"/>
    <cellStyle name="Prozent 3 5 3 3" xfId="27899" xr:uid="{991F924C-4550-4DE7-8BD7-7DBCF1FE52F9}"/>
    <cellStyle name="Prozent 3 5 3_Volatility" xfId="27900" xr:uid="{2B5AB3CE-E3B9-431C-8852-9C5B27967B75}"/>
    <cellStyle name="Prozent 3 5 4" xfId="27901" xr:uid="{C938A584-2396-43EF-95CF-53C1DA8EA57A}"/>
    <cellStyle name="Prozent 3 5 4 2" xfId="27902" xr:uid="{B688399A-92E3-457C-A8E5-60547C9621D9}"/>
    <cellStyle name="Prozent 3 5 5" xfId="27903" xr:uid="{0BE9C068-ADA1-47A4-B917-45EF7D036C10}"/>
    <cellStyle name="Prozent 3 5_Volatility" xfId="27904" xr:uid="{303CFC2B-6408-488A-9B39-6248FC63F98E}"/>
    <cellStyle name="Prozent 3 6" xfId="27905" xr:uid="{93B285D8-6D36-4F4A-AB99-D1BD3A75202E}"/>
    <cellStyle name="Prozent 3 6 2" xfId="27906" xr:uid="{260576FF-B40B-4387-9311-05F5B103C22D}"/>
    <cellStyle name="Prozent 3 6 2 2" xfId="27907" xr:uid="{831D5865-8A3F-4710-98E9-C07F0D5070AB}"/>
    <cellStyle name="Prozent 3 6 2 2 2" xfId="27908" xr:uid="{738A146F-FF8F-47BD-B2E9-C98B1D7FB998}"/>
    <cellStyle name="Prozent 3 6 2 3" xfId="27909" xr:uid="{EFD0F1A8-4959-4A51-8F46-72559054BD4C}"/>
    <cellStyle name="Prozent 3 6 2_Volatility" xfId="27910" xr:uid="{DCC2AAA5-50B9-4A19-BF45-075FFB2727CE}"/>
    <cellStyle name="Prozent 3 6 3" xfId="27911" xr:uid="{2AE40469-7643-48CC-9B03-1C1098F201BF}"/>
    <cellStyle name="Prozent 3 6 3 2" xfId="27912" xr:uid="{E581773F-9B3A-4B4C-9BE4-D2C3EE1C31E3}"/>
    <cellStyle name="Prozent 3 6 4" xfId="27913" xr:uid="{647C18A4-092F-4BD8-A571-6960FF0F4EE0}"/>
    <cellStyle name="Prozent 3 6_Volatility" xfId="27914" xr:uid="{FDCA0833-3BFF-499E-B988-9238572ABA7D}"/>
    <cellStyle name="Prozent 3 7" xfId="27915" xr:uid="{4CBD0F8C-773A-4EC6-9944-20A0CB61A176}"/>
    <cellStyle name="Prozent 3 7 2" xfId="27916" xr:uid="{3F6BB14E-6C5D-4328-81DE-0F7EE8A60BBC}"/>
    <cellStyle name="Prozent 3 7 2 2" xfId="27917" xr:uid="{29876BBE-BDAC-45AD-839E-57B1BA8EE59D}"/>
    <cellStyle name="Prozent 3 7 3" xfId="27918" xr:uid="{7CE008C8-1CB5-4F8C-BBB6-3977607E5C5D}"/>
    <cellStyle name="Prozent 3 7_Volatility" xfId="27919" xr:uid="{B73DA64E-A3D0-4C9E-BA42-8896CC68D4A4}"/>
    <cellStyle name="Prozent 3 8" xfId="27920" xr:uid="{969A3E11-E64B-4E8A-9381-33B86D2F0505}"/>
    <cellStyle name="Prozent 3 8 2" xfId="27921" xr:uid="{B7D7B280-C0D0-4F8F-9868-EDA3B25AD5CE}"/>
    <cellStyle name="Prozent 3 9" xfId="27922" xr:uid="{9F7EDB94-6020-4F94-8B1C-B1A0F730534C}"/>
    <cellStyle name="Prozent 3_Summary_Gap_Balance_exNIB" xfId="27923" xr:uid="{332E0A13-0BAB-4A94-8B3D-07C6AAD0C83B}"/>
    <cellStyle name="Prozent 4" xfId="27924" xr:uid="{49C93018-185C-4C4E-A372-3AA69A2AD2DC}"/>
    <cellStyle name="Prozent 4 2" xfId="27925" xr:uid="{12AEC51A-2DF8-4515-AAAC-6EB72EBB745F}"/>
    <cellStyle name="Prozent 4_Summary_Gap_Balance_exNIB" xfId="27926" xr:uid="{D51720BB-F430-4DE2-8B83-D042576F7893}"/>
    <cellStyle name="Prozent 5" xfId="27927" xr:uid="{BE0B84A4-E0AF-425C-B984-AE8F52552BC7}"/>
    <cellStyle name="Prozent 5 2" xfId="27928" xr:uid="{48A92657-E58E-4636-ACA8-C98329B805B2}"/>
    <cellStyle name="Prozent 5 3" xfId="27929" xr:uid="{5CF6B26F-54DB-4E6D-AAFA-5DBDD9EE784E}"/>
    <cellStyle name="Prozent 5_Volatility" xfId="27930" xr:uid="{8A6CAE61-9A14-4AC0-B9F9-12A88ED6CC0A}"/>
    <cellStyle name="Prozent 6" xfId="27931" xr:uid="{4AA34F64-19A3-4CAE-A14E-CE4299BFFFE6}"/>
    <cellStyle name="Prozent 7" xfId="27932" xr:uid="{FE371CDB-132A-4130-BD5E-2D386CC307F3}"/>
    <cellStyle name="Prozent 8" xfId="27933" xr:uid="{6ECCA690-B965-4F2A-9E8B-85C379EBE60E}"/>
    <cellStyle name="Prozent 9" xfId="27934" xr:uid="{6D6F616C-8D61-4C3F-BAE2-F76CF4C33B4B}"/>
    <cellStyle name="reviseExposure" xfId="27935" xr:uid="{B5899D2B-FE42-4CB7-8B73-63436312144F}"/>
    <cellStyle name="Rossz" xfId="27936" xr:uid="{9ABA23D0-84F8-49D3-8508-C3E0AE71DABD}"/>
    <cellStyle name="Salida" xfId="27937" xr:uid="{179243BD-E6AC-460F-990C-22BDAEBD619F}"/>
    <cellStyle name="Salida 2" xfId="27938" xr:uid="{BB357918-E6D5-4856-88DE-56DAD559850A}"/>
    <cellStyle name="Salida 2 10" xfId="27939" xr:uid="{0BC58EF1-0DF4-4A76-B3EF-7B652EBB5601}"/>
    <cellStyle name="Salida 2 10 2" xfId="27940" xr:uid="{B2EC2E25-12D1-4AD4-A175-B179BBC60A5C}"/>
    <cellStyle name="Salida 2 10 2 2" xfId="27941" xr:uid="{C477E273-BF1A-4F6B-A688-49DD103D1180}"/>
    <cellStyle name="Salida 2 10 2 2 2" xfId="27942" xr:uid="{2E49E41C-C6DC-43ED-AD14-A1680CE2FAB0}"/>
    <cellStyle name="Salida 2 10 2 2 2 2" xfId="27943" xr:uid="{2B928EB5-C3A4-4A5A-952F-0C724661B032}"/>
    <cellStyle name="Salida 2 10 2 2 2_Volatility" xfId="27944" xr:uid="{DFECDFAE-322B-42DF-A840-118E612D5DAF}"/>
    <cellStyle name="Salida 2 10 2 2 3" xfId="27945" xr:uid="{B2E76DA3-13DC-473F-BFB5-CE425052B9CD}"/>
    <cellStyle name="Salida 2 10 2 2_Volatility" xfId="27946" xr:uid="{BB07D818-2998-463B-8BE9-8220B488E097}"/>
    <cellStyle name="Salida 2 10 2 3" xfId="27947" xr:uid="{EF2FECDF-28C7-49D3-BA5D-ED9A04BDDD4F}"/>
    <cellStyle name="Salida 2 10 2 3 2" xfId="27948" xr:uid="{C971A7C9-3FCB-493C-A4BF-E9B98EDCABAA}"/>
    <cellStyle name="Salida 2 10 2 3 2 2" xfId="27949" xr:uid="{3C21EDEB-E663-4E5B-9275-99D502CE9CC1}"/>
    <cellStyle name="Salida 2 10 2 3 2_Volatility" xfId="27950" xr:uid="{EFC0FB46-5A50-472E-9726-0FB8F48E7080}"/>
    <cellStyle name="Salida 2 10 2 3 3" xfId="27951" xr:uid="{8B2BFD48-269D-4855-8FF8-E623958E197D}"/>
    <cellStyle name="Salida 2 10 2 3_Volatility" xfId="27952" xr:uid="{FA9F9BA6-2A0E-4491-AC46-CA7C3D12D101}"/>
    <cellStyle name="Salida 2 10 2 4" xfId="27953" xr:uid="{17BDD86D-A298-43BE-80D1-9EE490A1E6D5}"/>
    <cellStyle name="Salida 2 10 2 4 2" xfId="27954" xr:uid="{F15FE4F7-A730-43F8-BE2F-34BFD3D18AE6}"/>
    <cellStyle name="Salida 2 10 2 4_Volatility" xfId="27955" xr:uid="{CFCECD37-7F88-488D-AAF5-0AA9C0AF015B}"/>
    <cellStyle name="Salida 2 10 2 5" xfId="27956" xr:uid="{3FEE4225-3937-442F-AA90-D3058BEBBB7C}"/>
    <cellStyle name="Salida 2 10 2_Volatility" xfId="27957" xr:uid="{785512BC-A19B-4928-8E03-B3801A92B200}"/>
    <cellStyle name="Salida 2 10 3" xfId="27958" xr:uid="{2F120B02-DEB4-44BA-8914-E6D9116695CE}"/>
    <cellStyle name="Salida 2 10 3 2" xfId="27959" xr:uid="{6251757D-9FE9-4821-A96D-4B3C7C644CD6}"/>
    <cellStyle name="Salida 2 10 3 2 2" xfId="27960" xr:uid="{6F7D2E8F-9C38-4E27-8621-80EACD2B8DEE}"/>
    <cellStyle name="Salida 2 10 3 2_Volatility" xfId="27961" xr:uid="{001D7C30-4C6A-45F3-B6A6-416250F39E82}"/>
    <cellStyle name="Salida 2 10 3 3" xfId="27962" xr:uid="{4210F123-1D1C-42BD-BB8B-B7F16DD3B728}"/>
    <cellStyle name="Salida 2 10 3_Volatility" xfId="27963" xr:uid="{F94468D5-9C29-430A-A86D-2A795A943043}"/>
    <cellStyle name="Salida 2 10 4" xfId="27964" xr:uid="{8F2776A6-1D7F-4FEB-A1F9-CC38D648119C}"/>
    <cellStyle name="Salida 2 10 4 2" xfId="27965" xr:uid="{A99CE21F-0A0C-48A3-A4CB-F57B4E5D7682}"/>
    <cellStyle name="Salida 2 10 4_Volatility" xfId="27966" xr:uid="{5FFB2649-0FFE-4151-8E7C-E58E57AEA827}"/>
    <cellStyle name="Salida 2 10 5" xfId="27967" xr:uid="{92F3807A-4C84-4255-8ADD-FCA82B4F413A}"/>
    <cellStyle name="Salida 2 10_Volatility" xfId="27968" xr:uid="{007669D5-3E56-43CE-ADE5-DE0E7965F438}"/>
    <cellStyle name="Salida 2 11" xfId="27969" xr:uid="{A2E86DC4-C3CC-4EB8-A889-FB56C49B25CD}"/>
    <cellStyle name="Salida 2 11 2" xfId="27970" xr:uid="{DD8CD6A0-49CE-4BDE-9B52-978B2800ECD1}"/>
    <cellStyle name="Salida 2 11 2 2" xfId="27971" xr:uid="{1B3BB8F3-0957-4487-AC82-47229297D8FD}"/>
    <cellStyle name="Salida 2 11 2 2 2" xfId="27972" xr:uid="{3A99829D-F7BA-44CC-903F-33AB6332E704}"/>
    <cellStyle name="Salida 2 11 2 2 2 2" xfId="27973" xr:uid="{E57F45BE-2DB9-4908-9595-A7B0B1B6A2E9}"/>
    <cellStyle name="Salida 2 11 2 2 2_Volatility" xfId="27974" xr:uid="{2747D7B0-D66B-43C3-89E1-62A21BDF32AC}"/>
    <cellStyle name="Salida 2 11 2 2 3" xfId="27975" xr:uid="{DAA6859E-28BD-4EE7-9084-2B9B7EB669C5}"/>
    <cellStyle name="Salida 2 11 2 2_Volatility" xfId="27976" xr:uid="{D332AA08-75CF-4614-8F8D-2822E53C7DD7}"/>
    <cellStyle name="Salida 2 11 2 3" xfId="27977" xr:uid="{5DA39E03-A68B-4AA5-ADF4-617617A9A90B}"/>
    <cellStyle name="Salida 2 11 2 3 2" xfId="27978" xr:uid="{C6503F30-38D3-4B89-9310-A695D2506025}"/>
    <cellStyle name="Salida 2 11 2 3 2 2" xfId="27979" xr:uid="{9078EAD6-CD92-4E5E-93FB-5141F6CBCA75}"/>
    <cellStyle name="Salida 2 11 2 3 2_Volatility" xfId="27980" xr:uid="{FF7ADE4A-532E-4DE2-A91C-DCE5AB9CB6B4}"/>
    <cellStyle name="Salida 2 11 2 3 3" xfId="27981" xr:uid="{3AC15457-89EE-4F93-AFBF-EEF9B5173ABB}"/>
    <cellStyle name="Salida 2 11 2 3_Volatility" xfId="27982" xr:uid="{569D8563-F801-46B3-A9CC-95667642C249}"/>
    <cellStyle name="Salida 2 11 2 4" xfId="27983" xr:uid="{99797A14-1000-4F58-A4A2-C3F10C44F100}"/>
    <cellStyle name="Salida 2 11 2 4 2" xfId="27984" xr:uid="{1722CBB5-90EF-4585-B198-5FB720C193CA}"/>
    <cellStyle name="Salida 2 11 2 4_Volatility" xfId="27985" xr:uid="{1B83D882-6143-4E4B-96E6-FECE5486A80F}"/>
    <cellStyle name="Salida 2 11 2 5" xfId="27986" xr:uid="{BF616495-E918-4100-98B0-6FE56C3F7429}"/>
    <cellStyle name="Salida 2 11 2_Volatility" xfId="27987" xr:uid="{F709E9F5-0483-496B-BFE5-9526F2B7E612}"/>
    <cellStyle name="Salida 2 11 3" xfId="27988" xr:uid="{C2674B98-AF29-446A-B8FC-9F3FE03B5C65}"/>
    <cellStyle name="Salida 2 11 3 2" xfId="27989" xr:uid="{3C2D7E71-8CE2-47D6-875A-A3B9866DC00E}"/>
    <cellStyle name="Salida 2 11 3 2 2" xfId="27990" xr:uid="{1C57F802-4FE9-4FE0-9EFC-BE6EC8E9D16A}"/>
    <cellStyle name="Salida 2 11 3 2_Volatility" xfId="27991" xr:uid="{A39BE319-AFC7-4B6A-B713-7EC069CA3022}"/>
    <cellStyle name="Salida 2 11 3 3" xfId="27992" xr:uid="{CC1B223A-1562-4E12-8E54-291DFBFFBEA5}"/>
    <cellStyle name="Salida 2 11 3_Volatility" xfId="27993" xr:uid="{1098310C-D4C4-49C1-A727-9714B9C80BA6}"/>
    <cellStyle name="Salida 2 11 4" xfId="27994" xr:uid="{00EE79B3-168B-4207-9F9D-0C57BDD01AC6}"/>
    <cellStyle name="Salida 2 11 4 2" xfId="27995" xr:uid="{781D2F9C-408F-4C4A-A23F-42F902137C08}"/>
    <cellStyle name="Salida 2 11 4_Volatility" xfId="27996" xr:uid="{4A8BF37C-5B76-4EC3-8583-E1B7E752B58E}"/>
    <cellStyle name="Salida 2 11 5" xfId="27997" xr:uid="{BC6660FC-300E-47BD-9E4F-728D35C1D40C}"/>
    <cellStyle name="Salida 2 11_Volatility" xfId="27998" xr:uid="{30BA00C8-DD82-40BD-AEF1-F911FC84A076}"/>
    <cellStyle name="Salida 2 12" xfId="27999" xr:uid="{EAE607D3-BC1F-4DE3-ABFF-41EF16219101}"/>
    <cellStyle name="Salida 2 12 2" xfId="28000" xr:uid="{3198491C-F448-4C92-A083-C13DA3CCC724}"/>
    <cellStyle name="Salida 2 12 2 2" xfId="28001" xr:uid="{3C399859-0CD1-47BC-86AD-3DD0BE40E9D5}"/>
    <cellStyle name="Salida 2 12 2 2 2" xfId="28002" xr:uid="{E9F5BF87-F791-4866-AAF3-920910FFFAA1}"/>
    <cellStyle name="Salida 2 12 2 2 2 2" xfId="28003" xr:uid="{AC70A2C7-CF34-4EB4-85E2-649B0F48A1E0}"/>
    <cellStyle name="Salida 2 12 2 2 2_Volatility" xfId="28004" xr:uid="{B1BAE4BD-E960-4794-B729-BBE3F35536EE}"/>
    <cellStyle name="Salida 2 12 2 2 3" xfId="28005" xr:uid="{288BC87D-9D1B-4C42-9B55-E1219C4DBE63}"/>
    <cellStyle name="Salida 2 12 2 2_Volatility" xfId="28006" xr:uid="{251048D7-2F87-4964-A58E-FC59EF945A36}"/>
    <cellStyle name="Salida 2 12 2 3" xfId="28007" xr:uid="{91EA9A2E-F9A2-4440-9655-0275E7B1F896}"/>
    <cellStyle name="Salida 2 12 2 3 2" xfId="28008" xr:uid="{21E95AEA-A23C-40F9-8D2D-054A5FC90399}"/>
    <cellStyle name="Salida 2 12 2 3 2 2" xfId="28009" xr:uid="{D10521EA-D153-4110-9BAD-D92ECDF8CE9E}"/>
    <cellStyle name="Salida 2 12 2 3 2_Volatility" xfId="28010" xr:uid="{975DA182-A1BE-404D-97E4-F104260BBA1D}"/>
    <cellStyle name="Salida 2 12 2 3 3" xfId="28011" xr:uid="{CDA9EF99-27F7-4682-A288-2C59AF1D3803}"/>
    <cellStyle name="Salida 2 12 2 3_Volatility" xfId="28012" xr:uid="{27021E17-E8C1-419D-841F-10448B80D0D8}"/>
    <cellStyle name="Salida 2 12 2 4" xfId="28013" xr:uid="{0654A9C7-F39A-4152-BBBB-DC254D0D07D3}"/>
    <cellStyle name="Salida 2 12 2 4 2" xfId="28014" xr:uid="{419A66E4-CBAE-4DDB-A613-A1A68033B951}"/>
    <cellStyle name="Salida 2 12 2 4_Volatility" xfId="28015" xr:uid="{6E6A8C30-B77E-4C75-9997-0706532EE65F}"/>
    <cellStyle name="Salida 2 12 2 5" xfId="28016" xr:uid="{9AEFE36E-201E-4FFB-9BE3-FF0153322D29}"/>
    <cellStyle name="Salida 2 12 2_Volatility" xfId="28017" xr:uid="{923B5286-7CA9-4697-A903-A4C6D264E430}"/>
    <cellStyle name="Salida 2 12 3" xfId="28018" xr:uid="{F8AB4BAA-DDB2-4C02-BC6E-33E15C24FDA7}"/>
    <cellStyle name="Salida 2 12 3 2" xfId="28019" xr:uid="{64CCE93D-74DC-4DDD-9707-D1E5C55EACCE}"/>
    <cellStyle name="Salida 2 12 3 2 2" xfId="28020" xr:uid="{1763A92B-07E6-477D-AFB0-8D88C2E98146}"/>
    <cellStyle name="Salida 2 12 3 2_Volatility" xfId="28021" xr:uid="{4671EB3D-E026-431C-9B0B-5A085C8F8957}"/>
    <cellStyle name="Salida 2 12 3 3" xfId="28022" xr:uid="{BBEC0ED8-05A1-47E1-9DC9-E87BA57C33DB}"/>
    <cellStyle name="Salida 2 12 3_Volatility" xfId="28023" xr:uid="{FD40D5D2-6292-4DB3-B31D-2B6F4F153217}"/>
    <cellStyle name="Salida 2 12 4" xfId="28024" xr:uid="{3926E44A-814A-4370-BBA2-B2BD9B1C8C7F}"/>
    <cellStyle name="Salida 2 12 4 2" xfId="28025" xr:uid="{F551FB5E-6A95-4A27-9630-B192A73A7960}"/>
    <cellStyle name="Salida 2 12 4_Volatility" xfId="28026" xr:uid="{7ACE8619-4B78-4697-9235-8E9F9BC1E057}"/>
    <cellStyle name="Salida 2 12 5" xfId="28027" xr:uid="{442296D8-037B-4E17-A32E-F3CFD6914A06}"/>
    <cellStyle name="Salida 2 12_Volatility" xfId="28028" xr:uid="{E575A43A-A9EB-442C-8953-AC493CCF1D77}"/>
    <cellStyle name="Salida 2 13" xfId="28029" xr:uid="{932BDCB5-F071-432F-8E12-531E630D760B}"/>
    <cellStyle name="Salida 2 13 2" xfId="28030" xr:uid="{2D6D4FC8-8FFB-427D-BD6D-BC9C65277C68}"/>
    <cellStyle name="Salida 2 13 2 2" xfId="28031" xr:uid="{E5917E53-13C7-43A5-BE35-D5CBC1B38E44}"/>
    <cellStyle name="Salida 2 13 2 2 2" xfId="28032" xr:uid="{16C7C93D-3BC8-491C-AC4D-6328FF163520}"/>
    <cellStyle name="Salida 2 13 2 2 2 2" xfId="28033" xr:uid="{48EBA605-B3F2-4B18-931A-0312F60D72BD}"/>
    <cellStyle name="Salida 2 13 2 2 2_Volatility" xfId="28034" xr:uid="{D14F043D-58D8-4311-B7B0-59CD40563565}"/>
    <cellStyle name="Salida 2 13 2 2 3" xfId="28035" xr:uid="{74CEB87A-4506-4A55-B114-B7059B3DA1C7}"/>
    <cellStyle name="Salida 2 13 2 2_Volatility" xfId="28036" xr:uid="{B13B6938-8CA5-456A-B2B6-886C76759FC4}"/>
    <cellStyle name="Salida 2 13 2 3" xfId="28037" xr:uid="{579F0DF2-F2F5-47DA-AD9D-157AE8D09BDC}"/>
    <cellStyle name="Salida 2 13 2 3 2" xfId="28038" xr:uid="{C2FFDA18-5D26-4EBE-B162-368ED48BD305}"/>
    <cellStyle name="Salida 2 13 2 3 2 2" xfId="28039" xr:uid="{3D003492-8FE0-4BC9-A016-0F4FDE9270EF}"/>
    <cellStyle name="Salida 2 13 2 3 2_Volatility" xfId="28040" xr:uid="{5BCEB14D-6A62-4723-9A7F-87B1B6EC238F}"/>
    <cellStyle name="Salida 2 13 2 3 3" xfId="28041" xr:uid="{3254D615-B345-44C6-991A-A0E36784E3CA}"/>
    <cellStyle name="Salida 2 13 2 3_Volatility" xfId="28042" xr:uid="{6EE5048E-F620-4650-9E6D-258881569CEE}"/>
    <cellStyle name="Salida 2 13 2 4" xfId="28043" xr:uid="{9CD3F4F4-6CBF-4349-8D0A-1FE0C945B361}"/>
    <cellStyle name="Salida 2 13 2 4 2" xfId="28044" xr:uid="{E0F95DEA-D314-416C-B953-BC0AE73987FE}"/>
    <cellStyle name="Salida 2 13 2 4_Volatility" xfId="28045" xr:uid="{31E0C7C1-4B9B-45CA-B566-3E311F84388D}"/>
    <cellStyle name="Salida 2 13 2 5" xfId="28046" xr:uid="{559B28A6-4767-4773-891A-C4BCF3EE1698}"/>
    <cellStyle name="Salida 2 13 2_Volatility" xfId="28047" xr:uid="{D8FC618B-EE48-4424-BF40-4D30C532C9D7}"/>
    <cellStyle name="Salida 2 13 3" xfId="28048" xr:uid="{085BB66E-91D9-4DA0-990D-81E31D6DD1BC}"/>
    <cellStyle name="Salida 2 13 3 2" xfId="28049" xr:uid="{07901EED-4B91-406A-B762-C840BAF97ABB}"/>
    <cellStyle name="Salida 2 13 3 2 2" xfId="28050" xr:uid="{E4666535-7C1C-40A5-B5F5-51BAB57147D4}"/>
    <cellStyle name="Salida 2 13 3 2_Volatility" xfId="28051" xr:uid="{E9945711-4FB8-4EE4-94C1-28CD1CDC2CFB}"/>
    <cellStyle name="Salida 2 13 3 3" xfId="28052" xr:uid="{DAAB0A6F-7825-4477-9C0A-B34E2A773479}"/>
    <cellStyle name="Salida 2 13 3_Volatility" xfId="28053" xr:uid="{B4235F74-C0B2-4B6F-9C43-AAF27550A583}"/>
    <cellStyle name="Salida 2 13 4" xfId="28054" xr:uid="{6B9DD48A-9C53-4C11-A1E3-A9FC3DE5C113}"/>
    <cellStyle name="Salida 2 13 4 2" xfId="28055" xr:uid="{C45CED54-00C5-4CFD-A681-5FEC0282CD0A}"/>
    <cellStyle name="Salida 2 13 4_Volatility" xfId="28056" xr:uid="{205E3E3B-911B-4C72-B161-BBD3DBABA4E1}"/>
    <cellStyle name="Salida 2 13 5" xfId="28057" xr:uid="{632B092B-F240-4938-90B6-23DF07ED7DB5}"/>
    <cellStyle name="Salida 2 13_Volatility" xfId="28058" xr:uid="{314EF7B1-EFA5-4CD3-9F24-7B63F07066AF}"/>
    <cellStyle name="Salida 2 14" xfId="28059" xr:uid="{04670A78-501A-40E0-834B-FC002D884324}"/>
    <cellStyle name="Salida 2 14 2" xfId="28060" xr:uid="{BB9E18CB-2694-4D87-8E13-02B5BE7D7C37}"/>
    <cellStyle name="Salida 2 14 2 2" xfId="28061" xr:uid="{1575F30D-692F-47E4-98D3-A49A33C82AC1}"/>
    <cellStyle name="Salida 2 14 2 2 2" xfId="28062" xr:uid="{B4E30701-86E1-4E24-A480-A477B728DC4A}"/>
    <cellStyle name="Salida 2 14 2 2 2 2" xfId="28063" xr:uid="{DE42A5EC-E2C4-4225-8988-6C61C0456506}"/>
    <cellStyle name="Salida 2 14 2 2 2_Volatility" xfId="28064" xr:uid="{C361BDEF-DA0E-4633-BA65-FEE31DAE8841}"/>
    <cellStyle name="Salida 2 14 2 2 3" xfId="28065" xr:uid="{613166F4-B579-4AAC-94CA-6E521073D20B}"/>
    <cellStyle name="Salida 2 14 2 2_Volatility" xfId="28066" xr:uid="{47AD168C-5E92-4A2C-A4AE-68535574ACA0}"/>
    <cellStyle name="Salida 2 14 2 3" xfId="28067" xr:uid="{70DBACB5-CF66-49AF-B588-1DFDA14862DB}"/>
    <cellStyle name="Salida 2 14 2 3 2" xfId="28068" xr:uid="{79BF909F-4072-4743-8319-ADDE44FAF5F8}"/>
    <cellStyle name="Salida 2 14 2 3 2 2" xfId="28069" xr:uid="{A1413CF0-4906-4B87-AA55-120285E8896A}"/>
    <cellStyle name="Salida 2 14 2 3 2_Volatility" xfId="28070" xr:uid="{C9385E66-32B0-45D6-8C62-7C7E6FB326F5}"/>
    <cellStyle name="Salida 2 14 2 3 3" xfId="28071" xr:uid="{62815A61-0A77-4685-A2F5-65257756FC77}"/>
    <cellStyle name="Salida 2 14 2 3_Volatility" xfId="28072" xr:uid="{3835FFBC-6775-4BD7-A237-E40E81606E1B}"/>
    <cellStyle name="Salida 2 14 2 4" xfId="28073" xr:uid="{2031A69A-9F67-4EE1-A1DB-347F9BE9423F}"/>
    <cellStyle name="Salida 2 14 2 4 2" xfId="28074" xr:uid="{F3E43516-C7D9-4933-A834-7411778FFFB6}"/>
    <cellStyle name="Salida 2 14 2 4_Volatility" xfId="28075" xr:uid="{C5D47790-D53F-45C1-A891-3AC8B9A75671}"/>
    <cellStyle name="Salida 2 14 2 5" xfId="28076" xr:uid="{BBC45B6D-234F-4402-9599-548D875E587E}"/>
    <cellStyle name="Salida 2 14 2_Volatility" xfId="28077" xr:uid="{637CDD17-DC43-4878-8143-792A165E78EC}"/>
    <cellStyle name="Salida 2 14 3" xfId="28078" xr:uid="{41EB5313-CE61-4A4B-A88B-DFEED50FAB36}"/>
    <cellStyle name="Salida 2 14 3 2" xfId="28079" xr:uid="{8A5B2828-D093-44B9-8E26-6EA677086BDF}"/>
    <cellStyle name="Salida 2 14 3 2 2" xfId="28080" xr:uid="{3BC36F96-6CC8-4AD6-BD39-BCC8EF33B5CE}"/>
    <cellStyle name="Salida 2 14 3 2_Volatility" xfId="28081" xr:uid="{BC0E6C11-A08E-400A-921C-0EE10309E657}"/>
    <cellStyle name="Salida 2 14 3 3" xfId="28082" xr:uid="{A4EC920F-6A5C-4570-B97D-48D6134E1486}"/>
    <cellStyle name="Salida 2 14 3_Volatility" xfId="28083" xr:uid="{913AAFC5-DFB0-43F5-AD0A-BAD6C67A5D9B}"/>
    <cellStyle name="Salida 2 14 4" xfId="28084" xr:uid="{DE23AFAE-03EE-4F64-AFA2-A0E48479229C}"/>
    <cellStyle name="Salida 2 14 4 2" xfId="28085" xr:uid="{217B6882-704E-4D32-8094-25CF112D6BB5}"/>
    <cellStyle name="Salida 2 14 4_Volatility" xfId="28086" xr:uid="{B39D2119-9231-4302-B821-04B2578A777D}"/>
    <cellStyle name="Salida 2 14 5" xfId="28087" xr:uid="{65F4D809-E845-465B-B7CF-F00F3C456037}"/>
    <cellStyle name="Salida 2 14_Volatility" xfId="28088" xr:uid="{AF1CC43C-F844-40DD-9820-1A0A9CBF6AAB}"/>
    <cellStyle name="Salida 2 15" xfId="28089" xr:uid="{3D045C58-8FBE-4F99-86FC-7C25F002335E}"/>
    <cellStyle name="Salida 2 15 2" xfId="28090" xr:uid="{695B77D3-338B-426D-929E-C06ACDC6360C}"/>
    <cellStyle name="Salida 2 15 2 2" xfId="28091" xr:uid="{35BDD97A-8DEF-4C8A-BDFA-2E684BE27DA1}"/>
    <cellStyle name="Salida 2 15 2 2 2" xfId="28092" xr:uid="{4E028B1F-8D3E-40DE-9ACE-33DAFE7BA24D}"/>
    <cellStyle name="Salida 2 15 2 2 2 2" xfId="28093" xr:uid="{5A410656-8630-4ADE-9AB3-20F910630A66}"/>
    <cellStyle name="Salida 2 15 2 2 2_Volatility" xfId="28094" xr:uid="{55E86211-B363-4525-BF8D-4AA62FF07EB3}"/>
    <cellStyle name="Salida 2 15 2 2 3" xfId="28095" xr:uid="{1332EA7B-B63A-4981-950A-8AE79BFA541C}"/>
    <cellStyle name="Salida 2 15 2 2_Volatility" xfId="28096" xr:uid="{A5DCF909-9DFC-40D2-BC81-BF0A21D902ED}"/>
    <cellStyle name="Salida 2 15 2 3" xfId="28097" xr:uid="{71A36318-2EAC-4D8B-8E32-CA6E9E135063}"/>
    <cellStyle name="Salida 2 15 2 3 2" xfId="28098" xr:uid="{EFAE274F-0CB2-456F-BCC4-86E65EFD9153}"/>
    <cellStyle name="Salida 2 15 2 3 2 2" xfId="28099" xr:uid="{C598F89F-2889-47E1-9E99-99AD8EE7BBB6}"/>
    <cellStyle name="Salida 2 15 2 3 2_Volatility" xfId="28100" xr:uid="{71F6FFF7-650F-4765-8699-5E54D1401386}"/>
    <cellStyle name="Salida 2 15 2 3 3" xfId="28101" xr:uid="{1BDC3C17-C51F-4E9D-83E7-6B60B7B96D21}"/>
    <cellStyle name="Salida 2 15 2 3_Volatility" xfId="28102" xr:uid="{A1B18B4F-9C23-4E68-9E5C-E1F2854FA980}"/>
    <cellStyle name="Salida 2 15 2 4" xfId="28103" xr:uid="{57395350-29FE-4B58-B0CF-174B40A7A52D}"/>
    <cellStyle name="Salida 2 15 2 4 2" xfId="28104" xr:uid="{B366547A-65B1-4434-A9C7-39FACD35BC5B}"/>
    <cellStyle name="Salida 2 15 2 4_Volatility" xfId="28105" xr:uid="{10451B14-2157-4ACC-956E-48295B5F7FAB}"/>
    <cellStyle name="Salida 2 15 2 5" xfId="28106" xr:uid="{AD474A4D-16DA-400F-A703-32F62974F0F2}"/>
    <cellStyle name="Salida 2 15 2_Volatility" xfId="28107" xr:uid="{AB672A56-2B90-44EE-8016-5B040424A34E}"/>
    <cellStyle name="Salida 2 15 3" xfId="28108" xr:uid="{DCBFCCAA-5356-4BD5-B73C-1E8BBD32520E}"/>
    <cellStyle name="Salida 2 15 3 2" xfId="28109" xr:uid="{81BE738C-6930-4C5A-98B3-C82CB817BE7E}"/>
    <cellStyle name="Salida 2 15 3 2 2" xfId="28110" xr:uid="{65A4CD8A-A4E7-4A58-8398-8B2B039F357D}"/>
    <cellStyle name="Salida 2 15 3 2_Volatility" xfId="28111" xr:uid="{F585E1AC-8AD0-4E99-856A-043E293B46B9}"/>
    <cellStyle name="Salida 2 15 3 3" xfId="28112" xr:uid="{AA955FC0-C881-4954-87F6-08B35EDCEB6C}"/>
    <cellStyle name="Salida 2 15 3_Volatility" xfId="28113" xr:uid="{5CFDB6FA-CF32-474A-9951-C1D14358C885}"/>
    <cellStyle name="Salida 2 15 4" xfId="28114" xr:uid="{D7A02CAB-273A-4AA4-B36D-3C82F854372C}"/>
    <cellStyle name="Salida 2 15 4 2" xfId="28115" xr:uid="{E0B6E790-A9B5-4FB8-821C-92FF7FA2AA72}"/>
    <cellStyle name="Salida 2 15 4_Volatility" xfId="28116" xr:uid="{40BDB6E9-6F74-402F-A8A9-E8BC06CA4A5A}"/>
    <cellStyle name="Salida 2 15 5" xfId="28117" xr:uid="{3AC11741-B6DC-4D3C-AD5D-D51A7BB9D7EA}"/>
    <cellStyle name="Salida 2 15_Volatility" xfId="28118" xr:uid="{269DEC04-22EF-40B2-BE2D-02C438D27FBA}"/>
    <cellStyle name="Salida 2 16" xfId="28119" xr:uid="{DDD40840-76A7-413E-B958-07AC8C5FDA29}"/>
    <cellStyle name="Salida 2 16 2" xfId="28120" xr:uid="{80705E0F-1B8C-44B5-9484-D5B2257DE8EA}"/>
    <cellStyle name="Salida 2 16 2 2" xfId="28121" xr:uid="{DBE1CCA2-DDA0-4A62-94C2-A674297398CE}"/>
    <cellStyle name="Salida 2 16 2 2 2" xfId="28122" xr:uid="{BF52FBEF-03A1-4035-9728-0B4E988C613B}"/>
    <cellStyle name="Salida 2 16 2 2 2 2" xfId="28123" xr:uid="{00270584-AC96-4D10-BF54-29C8E761A28D}"/>
    <cellStyle name="Salida 2 16 2 2 2_Volatility" xfId="28124" xr:uid="{03DA49D5-FE6E-4981-BBD2-46D1F5F93950}"/>
    <cellStyle name="Salida 2 16 2 2 3" xfId="28125" xr:uid="{ABBFC22E-CB30-4157-980F-0F2D4A7A983D}"/>
    <cellStyle name="Salida 2 16 2 2_Volatility" xfId="28126" xr:uid="{BB0BE72A-8AD0-4401-96B5-FD06A9E78BD5}"/>
    <cellStyle name="Salida 2 16 2 3" xfId="28127" xr:uid="{CD16E10F-C472-47E8-A87E-E6898D8028DF}"/>
    <cellStyle name="Salida 2 16 2 3 2" xfId="28128" xr:uid="{958BB2D5-3036-4A23-A6DD-47445407F9DF}"/>
    <cellStyle name="Salida 2 16 2 3 2 2" xfId="28129" xr:uid="{E4C6ED21-03B1-4191-A2DE-CCD43DA848C0}"/>
    <cellStyle name="Salida 2 16 2 3 2_Volatility" xfId="28130" xr:uid="{8E5234C3-C3E8-4548-8889-A3567D47E69A}"/>
    <cellStyle name="Salida 2 16 2 3 3" xfId="28131" xr:uid="{62D0CE24-7B50-4181-9EF0-2E2DD7D26960}"/>
    <cellStyle name="Salida 2 16 2 3_Volatility" xfId="28132" xr:uid="{37A7DA83-8714-4BD2-9812-83DAC5281CEF}"/>
    <cellStyle name="Salida 2 16 2 4" xfId="28133" xr:uid="{15AA1A39-148B-4086-A488-7A20AAEEB20A}"/>
    <cellStyle name="Salida 2 16 2 4 2" xfId="28134" xr:uid="{9B441BC8-7C64-4696-942B-8CE6F80D2D1C}"/>
    <cellStyle name="Salida 2 16 2 4_Volatility" xfId="28135" xr:uid="{AFF0C7BA-593C-45C3-BA0B-ADBA6360A88A}"/>
    <cellStyle name="Salida 2 16 2 5" xfId="28136" xr:uid="{D9C60B19-FF92-475E-B00F-026832280420}"/>
    <cellStyle name="Salida 2 16 2_Volatility" xfId="28137" xr:uid="{620CCADC-A16B-492F-82E3-218A800E038E}"/>
    <cellStyle name="Salida 2 16 3" xfId="28138" xr:uid="{BBA04E8C-2924-44DE-841C-A334A6B2272E}"/>
    <cellStyle name="Salida 2 16 3 2" xfId="28139" xr:uid="{02EEDBC5-8CBC-4B36-9A39-2E94F9C676F9}"/>
    <cellStyle name="Salida 2 16 3 2 2" xfId="28140" xr:uid="{D7D1D198-87C8-4231-B36B-C4918012A8A7}"/>
    <cellStyle name="Salida 2 16 3 2_Volatility" xfId="28141" xr:uid="{F8B04817-BD64-428C-ADB6-D2B0F5492DED}"/>
    <cellStyle name="Salida 2 16 3 3" xfId="28142" xr:uid="{18EC1C89-7BFA-40FF-8BDE-498D7700B3D5}"/>
    <cellStyle name="Salida 2 16 3_Volatility" xfId="28143" xr:uid="{C6220E8A-E2F8-4BBE-A765-B2A9CC087ABF}"/>
    <cellStyle name="Salida 2 16 4" xfId="28144" xr:uid="{F39DA310-7A76-48AC-AA26-4113861CC7F4}"/>
    <cellStyle name="Salida 2 16 4 2" xfId="28145" xr:uid="{E33EEB0C-4BDC-4451-8AEF-E7962948B2D2}"/>
    <cellStyle name="Salida 2 16 4_Volatility" xfId="28146" xr:uid="{62B6E1DA-7E41-429F-B836-275967152C15}"/>
    <cellStyle name="Salida 2 16 5" xfId="28147" xr:uid="{E93A1C2C-FC49-4A2F-AC76-349B5566E3BF}"/>
    <cellStyle name="Salida 2 16_Volatility" xfId="28148" xr:uid="{71F681B0-A924-45B6-A5AD-8E993518FD5E}"/>
    <cellStyle name="Salida 2 17" xfId="28149" xr:uid="{D3A2FF86-1893-4F16-9D7A-1AE887A540A8}"/>
    <cellStyle name="Salida 2 17 2" xfId="28150" xr:uid="{88196368-C514-45F2-9BB3-033ABAD6F396}"/>
    <cellStyle name="Salida 2 17 2 2" xfId="28151" xr:uid="{D5EAF621-79B8-4366-806D-B9004D7E4DEF}"/>
    <cellStyle name="Salida 2 17 2 2 2" xfId="28152" xr:uid="{24979C3A-6D82-4112-9CC5-B9C29023649B}"/>
    <cellStyle name="Salida 2 17 2 2 2 2" xfId="28153" xr:uid="{CF3BBB0D-4273-4532-AF77-859A8B39D5E2}"/>
    <cellStyle name="Salida 2 17 2 2 2_Volatility" xfId="28154" xr:uid="{F2570D4E-0486-40FC-A456-306A5AF9DB4E}"/>
    <cellStyle name="Salida 2 17 2 2 3" xfId="28155" xr:uid="{0D08DA0F-C683-435E-BD4E-B71C75A7E64D}"/>
    <cellStyle name="Salida 2 17 2 2_Volatility" xfId="28156" xr:uid="{735EE78D-A1AF-4F14-8BC9-347AA0523266}"/>
    <cellStyle name="Salida 2 17 2 3" xfId="28157" xr:uid="{91A50DA8-1A43-481D-9686-51465DFA2445}"/>
    <cellStyle name="Salida 2 17 2 3 2" xfId="28158" xr:uid="{C3425DD7-4233-434E-AEC8-980358FD12BE}"/>
    <cellStyle name="Salida 2 17 2 3 2 2" xfId="28159" xr:uid="{B004F866-FEFB-4811-B932-9B70EFF08074}"/>
    <cellStyle name="Salida 2 17 2 3 2_Volatility" xfId="28160" xr:uid="{3087052F-4207-4D6F-BF57-FF9F5BE8AB65}"/>
    <cellStyle name="Salida 2 17 2 3 3" xfId="28161" xr:uid="{692D4FD8-C9A7-4179-8E13-2380337E58AE}"/>
    <cellStyle name="Salida 2 17 2 3_Volatility" xfId="28162" xr:uid="{B390F939-E067-49BE-9496-56242DF111AB}"/>
    <cellStyle name="Salida 2 17 2 4" xfId="28163" xr:uid="{D70FFDE2-EF24-4DFE-BE3F-20DB62AA228C}"/>
    <cellStyle name="Salida 2 17 2 4 2" xfId="28164" xr:uid="{DA822712-2FD2-4BEE-B64E-AB523034C2CA}"/>
    <cellStyle name="Salida 2 17 2 4_Volatility" xfId="28165" xr:uid="{78030459-CCF6-4B18-AEC5-4A7FD85B48A3}"/>
    <cellStyle name="Salida 2 17 2 5" xfId="28166" xr:uid="{5916C639-C13C-4A97-AD90-4566DE9399F9}"/>
    <cellStyle name="Salida 2 17 2_Volatility" xfId="28167" xr:uid="{5855062A-F008-44AD-944D-9CC997C22831}"/>
    <cellStyle name="Salida 2 17 3" xfId="28168" xr:uid="{27B26CD3-FD72-4576-87CB-15076645B4DD}"/>
    <cellStyle name="Salida 2 17 3 2" xfId="28169" xr:uid="{F61C32E3-2622-4C4C-9E9E-0E9CA8EA91E0}"/>
    <cellStyle name="Salida 2 17 3 2 2" xfId="28170" xr:uid="{E1597FD0-6B2E-4636-B0BD-E7228B798F84}"/>
    <cellStyle name="Salida 2 17 3 2_Volatility" xfId="28171" xr:uid="{12A4A470-811E-4321-8268-45CE17308E82}"/>
    <cellStyle name="Salida 2 17 3 3" xfId="28172" xr:uid="{AFF0CEE5-AA06-4CA2-B6CE-AEAB26355130}"/>
    <cellStyle name="Salida 2 17 3_Volatility" xfId="28173" xr:uid="{922655E6-611D-40F2-A439-96F84F44ABB5}"/>
    <cellStyle name="Salida 2 17 4" xfId="28174" xr:uid="{0B916EB3-B946-4936-BD4B-E5F17DF20D00}"/>
    <cellStyle name="Salida 2 17 4 2" xfId="28175" xr:uid="{746A0FCE-2A2E-4CC0-BF03-01FD8429B8B1}"/>
    <cellStyle name="Salida 2 17 4_Volatility" xfId="28176" xr:uid="{AA2DA32F-DEA5-4992-A6FD-B2998031FD09}"/>
    <cellStyle name="Salida 2 17 5" xfId="28177" xr:uid="{63FF34A0-1A63-489F-A51C-4CD335DDE145}"/>
    <cellStyle name="Salida 2 17_Volatility" xfId="28178" xr:uid="{C95AC070-869C-49DF-9234-272B610DFEAB}"/>
    <cellStyle name="Salida 2 18" xfId="28179" xr:uid="{3D57794D-ABA3-4671-BEB1-1817D76FED7A}"/>
    <cellStyle name="Salida 2 18 2" xfId="28180" xr:uid="{3ADC8644-3516-49F5-8C85-40F896380776}"/>
    <cellStyle name="Salida 2 18 2 2" xfId="28181" xr:uid="{00283C51-916A-4AE6-94A7-4E9C6230DF4F}"/>
    <cellStyle name="Salida 2 18 2 2 2" xfId="28182" xr:uid="{E8EB1E47-B36A-4023-9E7A-D006B374090E}"/>
    <cellStyle name="Salida 2 18 2 2 2 2" xfId="28183" xr:uid="{54E6CB83-8C5E-4A53-98E4-E6AE4874E04F}"/>
    <cellStyle name="Salida 2 18 2 2 2_Volatility" xfId="28184" xr:uid="{3E75A92E-B2CF-430D-93AB-04BF6DF84A8E}"/>
    <cellStyle name="Salida 2 18 2 2 3" xfId="28185" xr:uid="{FC6AC7A9-2B90-4B93-964C-D027703E1AB0}"/>
    <cellStyle name="Salida 2 18 2 2_Volatility" xfId="28186" xr:uid="{313404EF-5B40-447E-8078-382423F43E1E}"/>
    <cellStyle name="Salida 2 18 2 3" xfId="28187" xr:uid="{F146A7B2-1792-45B9-ABFB-764931AA36DA}"/>
    <cellStyle name="Salida 2 18 2 3 2" xfId="28188" xr:uid="{B6FC3718-4C2F-436F-9C65-F601E9369BE9}"/>
    <cellStyle name="Salida 2 18 2 3 2 2" xfId="28189" xr:uid="{3B724B41-2BB2-412B-A671-8816F3AFF32D}"/>
    <cellStyle name="Salida 2 18 2 3 2_Volatility" xfId="28190" xr:uid="{CA6F010B-6E03-450B-B71A-650AA81E08E1}"/>
    <cellStyle name="Salida 2 18 2 3 3" xfId="28191" xr:uid="{7FE720EE-8E0E-40B5-833F-9124F17BAA6A}"/>
    <cellStyle name="Salida 2 18 2 3_Volatility" xfId="28192" xr:uid="{B4EC2F87-AED5-415E-8E2C-6BC77B285F2C}"/>
    <cellStyle name="Salida 2 18 2 4" xfId="28193" xr:uid="{ECA904EF-8BB4-4283-AA49-F42D58177F66}"/>
    <cellStyle name="Salida 2 18 2 4 2" xfId="28194" xr:uid="{DD04693F-6C96-4BF8-B2A4-669F62B029DE}"/>
    <cellStyle name="Salida 2 18 2 4_Volatility" xfId="28195" xr:uid="{8817385B-2700-4296-B692-2E64AA0CFEEE}"/>
    <cellStyle name="Salida 2 18 2 5" xfId="28196" xr:uid="{781BDD7B-2AC3-4F94-AE6C-69CD017F8C66}"/>
    <cellStyle name="Salida 2 18 2_Volatility" xfId="28197" xr:uid="{68F63F38-8B17-49A0-88C0-B5223D8D7F79}"/>
    <cellStyle name="Salida 2 18 3" xfId="28198" xr:uid="{994BC05E-0781-4AF2-AAE6-5CA79B3ECA94}"/>
    <cellStyle name="Salida 2 18 3 2" xfId="28199" xr:uid="{83DEF4A1-B270-48DB-B361-CE1C6ABF0EDC}"/>
    <cellStyle name="Salida 2 18 3 2 2" xfId="28200" xr:uid="{CE539386-29CD-440B-B6FD-26DE58DF9A0B}"/>
    <cellStyle name="Salida 2 18 3 2_Volatility" xfId="28201" xr:uid="{636E8A42-8A22-4468-A163-8E4902975D93}"/>
    <cellStyle name="Salida 2 18 3 3" xfId="28202" xr:uid="{6E4BC121-DEB2-4702-84F1-4BD9E879F536}"/>
    <cellStyle name="Salida 2 18 3_Volatility" xfId="28203" xr:uid="{B0A2E5D3-5CD6-4E1C-9F82-CEF975389783}"/>
    <cellStyle name="Salida 2 18 4" xfId="28204" xr:uid="{C4D8A40B-FB0A-433B-A11A-4E042090DE66}"/>
    <cellStyle name="Salida 2 18 4 2" xfId="28205" xr:uid="{FFF0BEAF-F788-4389-A04C-DBE7BE2F3226}"/>
    <cellStyle name="Salida 2 18 4_Volatility" xfId="28206" xr:uid="{DAF294E2-A505-43C8-8654-775C2A7FE64A}"/>
    <cellStyle name="Salida 2 18 5" xfId="28207" xr:uid="{A43FFE4F-5419-43F0-B631-08145577C559}"/>
    <cellStyle name="Salida 2 18_Volatility" xfId="28208" xr:uid="{4BE3E188-CA24-4127-AC7D-D4E1E7CD49C4}"/>
    <cellStyle name="Salida 2 19" xfId="28209" xr:uid="{E9924771-CE96-4B30-8C41-D31D50C9527C}"/>
    <cellStyle name="Salida 2 19 2" xfId="28210" xr:uid="{F7BD499C-F9F1-46C2-A7EF-859084101198}"/>
    <cellStyle name="Salida 2 19 2 2" xfId="28211" xr:uid="{C2E89CC6-A659-4303-928B-26DC3E244574}"/>
    <cellStyle name="Salida 2 19 2 2 2" xfId="28212" xr:uid="{3AC71361-D71A-41F7-B67B-DBFBDFAF81E6}"/>
    <cellStyle name="Salida 2 19 2 2 2 2" xfId="28213" xr:uid="{020E00F7-FF54-4038-9640-E62CF688E992}"/>
    <cellStyle name="Salida 2 19 2 2 2_Volatility" xfId="28214" xr:uid="{34388137-FFB7-4C0E-A3C3-EDA23724773C}"/>
    <cellStyle name="Salida 2 19 2 2 3" xfId="28215" xr:uid="{A04917C1-525A-41ED-9A23-C10ACC5F589E}"/>
    <cellStyle name="Salida 2 19 2 2_Volatility" xfId="28216" xr:uid="{5CFE29C7-F933-4CDC-BC5C-4BEF5BA370F1}"/>
    <cellStyle name="Salida 2 19 2 3" xfId="28217" xr:uid="{0D809B28-F228-4B67-8ACF-E215CD52CAF5}"/>
    <cellStyle name="Salida 2 19 2 3 2" xfId="28218" xr:uid="{7111B39D-7919-4DF2-868E-9802B26A4EC0}"/>
    <cellStyle name="Salida 2 19 2 3 2 2" xfId="28219" xr:uid="{ADC118D7-A87C-42B8-BCD0-FDD197E66722}"/>
    <cellStyle name="Salida 2 19 2 3 2_Volatility" xfId="28220" xr:uid="{08279312-3060-4404-A565-6D9AA80EA9D0}"/>
    <cellStyle name="Salida 2 19 2 3 3" xfId="28221" xr:uid="{0FB63086-D94A-429A-9720-518F6527F9AF}"/>
    <cellStyle name="Salida 2 19 2 3_Volatility" xfId="28222" xr:uid="{AAB85291-86E3-4381-B061-61F19D3C3F96}"/>
    <cellStyle name="Salida 2 19 2 4" xfId="28223" xr:uid="{2CFD773D-C316-4309-B47E-3DC8B087C306}"/>
    <cellStyle name="Salida 2 19 2 4 2" xfId="28224" xr:uid="{518D1C56-DAF3-41F6-B57C-153A50824565}"/>
    <cellStyle name="Salida 2 19 2 4_Volatility" xfId="28225" xr:uid="{DD9336F5-92D7-417A-8E9F-43B3317AE6CC}"/>
    <cellStyle name="Salida 2 19 2 5" xfId="28226" xr:uid="{EC830B5D-08F9-4FE7-851D-0ACCA39FA7E8}"/>
    <cellStyle name="Salida 2 19 2_Volatility" xfId="28227" xr:uid="{BFF6E28B-BA31-4D11-A7C9-A9737EC31B38}"/>
    <cellStyle name="Salida 2 19 3" xfId="28228" xr:uid="{838C59B8-9C28-44D0-91AD-B2802A42E861}"/>
    <cellStyle name="Salida 2 19 3 2" xfId="28229" xr:uid="{E8D74E1C-D78B-4AC7-A38E-366C40552AA9}"/>
    <cellStyle name="Salida 2 19 3 2 2" xfId="28230" xr:uid="{BF7DE415-A216-44DC-89B6-458EA87A9D73}"/>
    <cellStyle name="Salida 2 19 3 2_Volatility" xfId="28231" xr:uid="{6FCE91F6-6B33-4D89-814B-01E07C50A461}"/>
    <cellStyle name="Salida 2 19 3 3" xfId="28232" xr:uid="{8597416F-414E-469E-A4F9-03F76B61F51A}"/>
    <cellStyle name="Salida 2 19 3_Volatility" xfId="28233" xr:uid="{8256D987-997C-4E28-9605-8B2A060A4EC3}"/>
    <cellStyle name="Salida 2 19 4" xfId="28234" xr:uid="{4D435263-D7C9-46E2-A7A2-3E21D2B47545}"/>
    <cellStyle name="Salida 2 19 4 2" xfId="28235" xr:uid="{DC0FC7BA-3EC3-416E-A378-873A2C7F800A}"/>
    <cellStyle name="Salida 2 19 4_Volatility" xfId="28236" xr:uid="{A4B947CB-43A6-4AFE-93B7-A27A9AB06B20}"/>
    <cellStyle name="Salida 2 19 5" xfId="28237" xr:uid="{548FCB13-174E-42C8-9A04-9FA651F6BD10}"/>
    <cellStyle name="Salida 2 19_Volatility" xfId="28238" xr:uid="{B509C2D7-39F8-4763-A74A-E985DA77124D}"/>
    <cellStyle name="Salida 2 2" xfId="28239" xr:uid="{7759B537-8A62-408F-8D34-DA6B9A69C3A5}"/>
    <cellStyle name="Salida 2 2 2" xfId="28240" xr:uid="{33637D86-4BD2-42B9-9B67-B58100E5E5FB}"/>
    <cellStyle name="Salida 2 2 2 2" xfId="28241" xr:uid="{618BF5BA-D337-4BF3-AA5B-FE5F8F3CE2C3}"/>
    <cellStyle name="Salida 2 2 2 2 2" xfId="28242" xr:uid="{433B1AA4-E7F0-4733-B4AA-BF586803547E}"/>
    <cellStyle name="Salida 2 2 2 2 2 2" xfId="28243" xr:uid="{43C1B0E3-7336-418E-BBE8-42976D81AD54}"/>
    <cellStyle name="Salida 2 2 2 2 2_Volatility" xfId="28244" xr:uid="{1EA16FA7-D801-4821-BD50-0D88061F14AE}"/>
    <cellStyle name="Salida 2 2 2 2 3" xfId="28245" xr:uid="{0ED42D16-924D-4AE4-9EEE-CDD577F13F0D}"/>
    <cellStyle name="Salida 2 2 2 2_Volatility" xfId="28246" xr:uid="{B3BDB5BD-2E48-43DD-A09C-1443E54E4C28}"/>
    <cellStyle name="Salida 2 2 2 3" xfId="28247" xr:uid="{2CA78601-49CD-4011-9323-6EF54AD9AE8B}"/>
    <cellStyle name="Salida 2 2 2 3 2" xfId="28248" xr:uid="{A1A366E3-5490-4F1A-BA48-D14FE17F61CB}"/>
    <cellStyle name="Salida 2 2 2 3 2 2" xfId="28249" xr:uid="{3D2EF595-3B20-4294-9E0C-A803C0F19F32}"/>
    <cellStyle name="Salida 2 2 2 3 2_Volatility" xfId="28250" xr:uid="{DF2A5700-4DAC-4C5D-9D9C-D1E75220E104}"/>
    <cellStyle name="Salida 2 2 2 3 3" xfId="28251" xr:uid="{8584CC9C-7B4D-418A-A5F8-1EBDA4A400EF}"/>
    <cellStyle name="Salida 2 2 2 3_Volatility" xfId="28252" xr:uid="{6AD567E5-A529-463D-A44F-030B789F9ACB}"/>
    <cellStyle name="Salida 2 2 2 4" xfId="28253" xr:uid="{336BD732-17CD-450B-B274-7759DBA917B6}"/>
    <cellStyle name="Salida 2 2 2 4 2" xfId="28254" xr:uid="{AC6FF672-264C-4D29-90E3-72EB310D509F}"/>
    <cellStyle name="Salida 2 2 2 4_Volatility" xfId="28255" xr:uid="{F3E6B68B-9296-4704-9E7E-0F314E59FE37}"/>
    <cellStyle name="Salida 2 2 2 5" xfId="28256" xr:uid="{FFFDD915-4EA6-4B36-8A01-45A117479D18}"/>
    <cellStyle name="Salida 2 2 2_Volatility" xfId="28257" xr:uid="{262235AE-2704-45AE-BF97-19C25D8A7B98}"/>
    <cellStyle name="Salida 2 2 3" xfId="28258" xr:uid="{BD6F46A3-28B6-45FD-8C7E-57DCD807D389}"/>
    <cellStyle name="Salida 2 2 3 2" xfId="28259" xr:uid="{D4CFB1D1-D41F-4201-ABB7-5363758F4237}"/>
    <cellStyle name="Salida 2 2 3 2 2" xfId="28260" xr:uid="{A7647D03-8833-4D7C-A7B1-996DE3E62D12}"/>
    <cellStyle name="Salida 2 2 3 2_Volatility" xfId="28261" xr:uid="{CDE8382D-85AF-4CFB-AAC3-F5EED9DE5227}"/>
    <cellStyle name="Salida 2 2 3 3" xfId="28262" xr:uid="{AC7F8EED-ECF9-4320-8C05-6F54355E4D58}"/>
    <cellStyle name="Salida 2 2 3_Volatility" xfId="28263" xr:uid="{E25AF7C7-4C34-4CDA-8DFC-D399E1A75F03}"/>
    <cellStyle name="Salida 2 2 4" xfId="28264" xr:uid="{9C14E470-EC2A-4E90-81C2-7633653DF21E}"/>
    <cellStyle name="Salida 2 2 4 2" xfId="28265" xr:uid="{FACFEEC1-EFA4-49C0-840A-357EC0BD12D0}"/>
    <cellStyle name="Salida 2 2 4_Volatility" xfId="28266" xr:uid="{E0ACD2D5-3F96-4B10-9365-EA82EBAEF909}"/>
    <cellStyle name="Salida 2 2 5" xfId="28267" xr:uid="{D114A851-89EB-4F90-8B76-ABD0A3EC06ED}"/>
    <cellStyle name="Salida 2 2_Volatility" xfId="28268" xr:uid="{6AAEB0FD-AE3B-40E4-90E9-950A3863A2BF}"/>
    <cellStyle name="Salida 2 20" xfId="28269" xr:uid="{BB85DD99-741F-4B12-A2DF-7188871AA74E}"/>
    <cellStyle name="Salida 2 20 2" xfId="28270" xr:uid="{76027BCC-D81C-4DF7-BC96-B7B63C439C72}"/>
    <cellStyle name="Salida 2 20 2 2" xfId="28271" xr:uid="{F505AAF5-31A7-4793-AEDE-11EEDF490916}"/>
    <cellStyle name="Salida 2 20 2 2 2" xfId="28272" xr:uid="{391FB4B0-26D9-47E0-B4DA-77300543EE18}"/>
    <cellStyle name="Salida 2 20 2 2 2 2" xfId="28273" xr:uid="{DC83E202-1CFD-4D9E-A2ED-29B835F59FE2}"/>
    <cellStyle name="Salida 2 20 2 2 2_Volatility" xfId="28274" xr:uid="{6FF4D3D2-5710-4E6D-B3DB-9D8D464C4B40}"/>
    <cellStyle name="Salida 2 20 2 2 3" xfId="28275" xr:uid="{880DCDA6-D97F-4F0A-8A37-E99CF5EA0B2B}"/>
    <cellStyle name="Salida 2 20 2 2_Volatility" xfId="28276" xr:uid="{D4B15EBF-1E8E-4244-B779-D3D72EFFD9D3}"/>
    <cellStyle name="Salida 2 20 2 3" xfId="28277" xr:uid="{D549D233-0FD6-4D18-AB94-81173314BAAA}"/>
    <cellStyle name="Salida 2 20 2 3 2" xfId="28278" xr:uid="{947C3B60-3351-4A26-8F8B-88E7C11B323D}"/>
    <cellStyle name="Salida 2 20 2 3 2 2" xfId="28279" xr:uid="{AB4FF78A-441D-4C08-B969-C049FB3F0372}"/>
    <cellStyle name="Salida 2 20 2 3 2_Volatility" xfId="28280" xr:uid="{90C08BD2-9BA0-427E-8BC1-8955BE46035F}"/>
    <cellStyle name="Salida 2 20 2 3 3" xfId="28281" xr:uid="{E7B70DFC-C3F3-49DF-BD96-25B1AA990F6F}"/>
    <cellStyle name="Salida 2 20 2 3_Volatility" xfId="28282" xr:uid="{D6C402D7-B387-4A8A-A47C-3F0E30E6CCDE}"/>
    <cellStyle name="Salida 2 20 2 4" xfId="28283" xr:uid="{D2B4AF52-09DD-4441-AFC6-6052EED95032}"/>
    <cellStyle name="Salida 2 20 2 4 2" xfId="28284" xr:uid="{F28ABCEE-403C-465D-B50D-4CD3CC99B581}"/>
    <cellStyle name="Salida 2 20 2 4_Volatility" xfId="28285" xr:uid="{E11AD056-BEBF-4FD1-9F5C-FFDBED351536}"/>
    <cellStyle name="Salida 2 20 2 5" xfId="28286" xr:uid="{526D146C-4AA6-431A-93DC-935CBB34CCDD}"/>
    <cellStyle name="Salida 2 20 2_Volatility" xfId="28287" xr:uid="{5FF11134-6A99-4127-9132-5621DD109C06}"/>
    <cellStyle name="Salida 2 20 3" xfId="28288" xr:uid="{49E8199D-7DBD-49D0-A8FD-49A3E1EDCC80}"/>
    <cellStyle name="Salida 2 20 3 2" xfId="28289" xr:uid="{423230E8-4A00-4C01-879E-90FF6EB6CCAC}"/>
    <cellStyle name="Salida 2 20 3 2 2" xfId="28290" xr:uid="{01184281-5B38-4F01-8E48-5F7A25403F47}"/>
    <cellStyle name="Salida 2 20 3 2_Volatility" xfId="28291" xr:uid="{B09B4F1F-BA9A-46B0-A373-8ED69BEB54B8}"/>
    <cellStyle name="Salida 2 20 3 3" xfId="28292" xr:uid="{4C582212-BFF4-43BE-A62B-F140687AF92E}"/>
    <cellStyle name="Salida 2 20 3_Volatility" xfId="28293" xr:uid="{544489C9-0A53-43C0-8957-8A46D6C201D1}"/>
    <cellStyle name="Salida 2 20 4" xfId="28294" xr:uid="{6B6EC346-50E8-4596-913E-E2ABCAEEC410}"/>
    <cellStyle name="Salida 2 20 4 2" xfId="28295" xr:uid="{F55F97E4-55D4-4EBE-AC71-C4D1B3F36484}"/>
    <cellStyle name="Salida 2 20 4_Volatility" xfId="28296" xr:uid="{A5F022AB-3A10-496D-978A-062508307487}"/>
    <cellStyle name="Salida 2 20 5" xfId="28297" xr:uid="{F48504F1-E6B5-46F5-BB21-2C659F7F4596}"/>
    <cellStyle name="Salida 2 20_Volatility" xfId="28298" xr:uid="{7021C98C-019F-4EE6-8204-A390B6DCC451}"/>
    <cellStyle name="Salida 2 21" xfId="28299" xr:uid="{FE325930-7E1F-41F1-A730-277E1440D6B1}"/>
    <cellStyle name="Salida 2 21 2" xfId="28300" xr:uid="{8A44A1DE-7AB8-489E-BCFC-D17CAA986387}"/>
    <cellStyle name="Salida 2 21 2 2" xfId="28301" xr:uid="{B6260343-B52E-4544-A0D3-A41662D66125}"/>
    <cellStyle name="Salida 2 21 2 2 2" xfId="28302" xr:uid="{58819888-532F-4872-9846-3C0B1CF19E3A}"/>
    <cellStyle name="Salida 2 21 2 2 2 2" xfId="28303" xr:uid="{E9FBEFA0-168B-4C06-9D93-0B9D2A630BEE}"/>
    <cellStyle name="Salida 2 21 2 2 2_Volatility" xfId="28304" xr:uid="{69A72516-3683-4710-8002-05291BEE96F7}"/>
    <cellStyle name="Salida 2 21 2 2 3" xfId="28305" xr:uid="{A273DB86-5116-40D9-9952-4167E0CB35BD}"/>
    <cellStyle name="Salida 2 21 2 2_Volatility" xfId="28306" xr:uid="{13E56C96-DAFD-4E10-9A97-B7AAA147E2C3}"/>
    <cellStyle name="Salida 2 21 2 3" xfId="28307" xr:uid="{94B15C8D-75BA-44F5-A56F-FB84D0004A02}"/>
    <cellStyle name="Salida 2 21 2 3 2" xfId="28308" xr:uid="{CA6AB4E9-BB15-4014-94B6-3FD60D83ADD5}"/>
    <cellStyle name="Salida 2 21 2 3 2 2" xfId="28309" xr:uid="{727AE78D-A228-4744-9DAF-C5F8FD779C82}"/>
    <cellStyle name="Salida 2 21 2 3 2_Volatility" xfId="28310" xr:uid="{BA65F375-1E2A-4F53-BF4C-97852DC66498}"/>
    <cellStyle name="Salida 2 21 2 3 3" xfId="28311" xr:uid="{630A5D52-B6AE-4ED7-A93E-14D38D228898}"/>
    <cellStyle name="Salida 2 21 2 3_Volatility" xfId="28312" xr:uid="{0D86545E-CF27-4574-80AD-2706A9B68CBF}"/>
    <cellStyle name="Salida 2 21 2 4" xfId="28313" xr:uid="{B9376F92-CD14-4D62-8308-1841B79559E6}"/>
    <cellStyle name="Salida 2 21 2 4 2" xfId="28314" xr:uid="{7E66CDF3-84C5-4245-98E6-996EE0442B8D}"/>
    <cellStyle name="Salida 2 21 2 4_Volatility" xfId="28315" xr:uid="{EF762C79-1AAC-45CB-9622-6B3264F1E1E2}"/>
    <cellStyle name="Salida 2 21 2 5" xfId="28316" xr:uid="{8E260173-AE9C-41FB-A510-6B591E34C493}"/>
    <cellStyle name="Salida 2 21 2_Volatility" xfId="28317" xr:uid="{3EE499B2-5006-41E4-812C-A9DC3451ED1C}"/>
    <cellStyle name="Salida 2 21 3" xfId="28318" xr:uid="{6AB6A973-E1D4-4AE7-B1CF-EB661496E826}"/>
    <cellStyle name="Salida 2 21 3 2" xfId="28319" xr:uid="{F2771A2A-B873-482A-8CB5-4B82EF172367}"/>
    <cellStyle name="Salida 2 21 3 2 2" xfId="28320" xr:uid="{FC122F5D-6833-43EF-8B31-EA0EB733E38E}"/>
    <cellStyle name="Salida 2 21 3 2_Volatility" xfId="28321" xr:uid="{2A15F52B-228A-4E96-AE21-FCFD0A2FFA82}"/>
    <cellStyle name="Salida 2 21 3 3" xfId="28322" xr:uid="{D9F570A9-ACBA-460F-8192-A360D0093698}"/>
    <cellStyle name="Salida 2 21 3_Volatility" xfId="28323" xr:uid="{86811B4F-D82F-47CF-AFD0-ECD166AD0123}"/>
    <cellStyle name="Salida 2 21 4" xfId="28324" xr:uid="{81E9AC6E-2C1C-42CF-AC42-015F4CBEC86D}"/>
    <cellStyle name="Salida 2 21 4 2" xfId="28325" xr:uid="{211E8FEF-7A25-4EE7-85FC-697E7C8790DF}"/>
    <cellStyle name="Salida 2 21 4_Volatility" xfId="28326" xr:uid="{1C9D195E-4D71-4EC4-B099-7D87D7C6ADBC}"/>
    <cellStyle name="Salida 2 21 5" xfId="28327" xr:uid="{4BC8FB5F-70FC-4C9F-A8FF-40D8F3C165B9}"/>
    <cellStyle name="Salida 2 21_Volatility" xfId="28328" xr:uid="{9EAB0408-B6E0-452B-9F3F-26079EC43664}"/>
    <cellStyle name="Salida 2 22" xfId="28329" xr:uid="{48CDB4FD-FA21-41EA-B09E-94D8D1E7D285}"/>
    <cellStyle name="Salida 2 22 2" xfId="28330" xr:uid="{661CC540-E570-4B0D-805D-162F071BC44D}"/>
    <cellStyle name="Salida 2 22 2 2" xfId="28331" xr:uid="{0434C8E1-0995-4D5E-88AC-F622475FA7BE}"/>
    <cellStyle name="Salida 2 22 2 2 2" xfId="28332" xr:uid="{F4C77DF8-5554-44E0-8163-84616D75FE3D}"/>
    <cellStyle name="Salida 2 22 2 2 2 2" xfId="28333" xr:uid="{2E817CAE-D46D-423B-A31A-15DD0217E42B}"/>
    <cellStyle name="Salida 2 22 2 2 2_Volatility" xfId="28334" xr:uid="{062C6374-A41E-4517-B65A-1E3F820553B9}"/>
    <cellStyle name="Salida 2 22 2 2 3" xfId="28335" xr:uid="{602FE2D4-BA79-4241-859E-1438D9C71D8B}"/>
    <cellStyle name="Salida 2 22 2 2_Volatility" xfId="28336" xr:uid="{CA69377B-EE23-4402-AF01-0C35D88B93D0}"/>
    <cellStyle name="Salida 2 22 2 3" xfId="28337" xr:uid="{DB20B145-FD90-4E48-87E5-877B394CAB16}"/>
    <cellStyle name="Salida 2 22 2 3 2" xfId="28338" xr:uid="{0D0736C8-046C-4766-A317-DAA59C816D77}"/>
    <cellStyle name="Salida 2 22 2 3 2 2" xfId="28339" xr:uid="{5CB47EF2-167C-456F-BE49-28E14D2923C7}"/>
    <cellStyle name="Salida 2 22 2 3 2_Volatility" xfId="28340" xr:uid="{8119A069-DD0F-4CE3-8AE8-D823A0AA9AC4}"/>
    <cellStyle name="Salida 2 22 2 3 3" xfId="28341" xr:uid="{E8F9C7A3-67DE-4C9E-9605-9F4ED12059C2}"/>
    <cellStyle name="Salida 2 22 2 3_Volatility" xfId="28342" xr:uid="{196696D5-EE11-4118-9BE7-C15318FA40FA}"/>
    <cellStyle name="Salida 2 22 2 4" xfId="28343" xr:uid="{F692B9B7-1D96-48C2-89B8-9BE05065ABB0}"/>
    <cellStyle name="Salida 2 22 2 4 2" xfId="28344" xr:uid="{C6B8F901-3867-447E-B551-F36C585A3B0E}"/>
    <cellStyle name="Salida 2 22 2 4_Volatility" xfId="28345" xr:uid="{ACFBB1F6-9854-4D28-AC8D-B2BFC2A97BE4}"/>
    <cellStyle name="Salida 2 22 2 5" xfId="28346" xr:uid="{F72B5E9C-D995-4284-875F-69F109793413}"/>
    <cellStyle name="Salida 2 22 2_Volatility" xfId="28347" xr:uid="{92869BB6-F788-4D78-ADBC-DED3BACED1ED}"/>
    <cellStyle name="Salida 2 22 3" xfId="28348" xr:uid="{0968057D-4715-441C-95D7-57F3C40389A4}"/>
    <cellStyle name="Salida 2 22 3 2" xfId="28349" xr:uid="{D0879DFE-7BF2-4976-A031-BFC14F3358A3}"/>
    <cellStyle name="Salida 2 22 3 2 2" xfId="28350" xr:uid="{312DA9BC-BBFE-4F1F-ADAF-528483715606}"/>
    <cellStyle name="Salida 2 22 3 2_Volatility" xfId="28351" xr:uid="{8AE4A1B0-F14A-40BE-8235-2F45898ADB13}"/>
    <cellStyle name="Salida 2 22 3 3" xfId="28352" xr:uid="{C1418997-AF37-4BCE-B018-27BE9667A3B3}"/>
    <cellStyle name="Salida 2 22 3_Volatility" xfId="28353" xr:uid="{C8724234-F3A3-4A10-B4E2-BD1BAB3A5781}"/>
    <cellStyle name="Salida 2 22 4" xfId="28354" xr:uid="{A081EC47-9441-4059-B49C-F7ED2C53AA9B}"/>
    <cellStyle name="Salida 2 22 4 2" xfId="28355" xr:uid="{DF26E6F8-2A7E-4ABD-9A43-201F6A91C489}"/>
    <cellStyle name="Salida 2 22 4_Volatility" xfId="28356" xr:uid="{4FC99686-0D90-4B9A-9338-8B635CE10CF8}"/>
    <cellStyle name="Salida 2 22 5" xfId="28357" xr:uid="{657987AA-1FE9-4435-B63A-FA2C13D938D8}"/>
    <cellStyle name="Salida 2 22_Volatility" xfId="28358" xr:uid="{1FEB735C-F12F-47A1-94C0-486695820688}"/>
    <cellStyle name="Salida 2 23" xfId="28359" xr:uid="{395AA995-BDBB-49C4-B97D-631EE0C48887}"/>
    <cellStyle name="Salida 2 23 2" xfId="28360" xr:uid="{46A22F49-9E0F-44AE-8932-5A0096465BA6}"/>
    <cellStyle name="Salida 2 23 2 2" xfId="28361" xr:uid="{C377E989-7CD6-45DA-9865-0CD5D29BD3B1}"/>
    <cellStyle name="Salida 2 23 2 2 2" xfId="28362" xr:uid="{D60D7283-05FB-4E33-9857-2A89511C9F8E}"/>
    <cellStyle name="Salida 2 23 2 2 2 2" xfId="28363" xr:uid="{C8DC7599-1936-4827-BCBE-F8C8D8E063B4}"/>
    <cellStyle name="Salida 2 23 2 2 2_Volatility" xfId="28364" xr:uid="{DFBDF31C-F281-4FE5-B2F3-EF4A47115B96}"/>
    <cellStyle name="Salida 2 23 2 2 3" xfId="28365" xr:uid="{6AD4AF28-9DA0-481A-8005-6A8CDF789896}"/>
    <cellStyle name="Salida 2 23 2 2_Volatility" xfId="28366" xr:uid="{D26EA471-F855-4974-9935-2F6948006158}"/>
    <cellStyle name="Salida 2 23 2 3" xfId="28367" xr:uid="{5E4E49E7-F5ED-4981-90B1-F12685280670}"/>
    <cellStyle name="Salida 2 23 2 3 2" xfId="28368" xr:uid="{1508BDCE-AE6B-4A1D-823C-06667D24C229}"/>
    <cellStyle name="Salida 2 23 2 3 2 2" xfId="28369" xr:uid="{7496F21A-2676-4515-B5DD-CEAD4B554B21}"/>
    <cellStyle name="Salida 2 23 2 3 2_Volatility" xfId="28370" xr:uid="{E34842BC-D010-4107-AFC3-9669639DA4C3}"/>
    <cellStyle name="Salida 2 23 2 3 3" xfId="28371" xr:uid="{5945B828-F904-4D59-BE6D-BA49C181331D}"/>
    <cellStyle name="Salida 2 23 2 3_Volatility" xfId="28372" xr:uid="{8037C3BD-DE30-41AA-BC7A-F99D4BF6541D}"/>
    <cellStyle name="Salida 2 23 2 4" xfId="28373" xr:uid="{9A6B4B71-BA76-4034-B11D-44F4F07B2B30}"/>
    <cellStyle name="Salida 2 23 2 4 2" xfId="28374" xr:uid="{EC07B424-2591-4085-B51E-AE8747620448}"/>
    <cellStyle name="Salida 2 23 2 4_Volatility" xfId="28375" xr:uid="{2B427FDF-A9B3-4051-BA73-1480E27058CF}"/>
    <cellStyle name="Salida 2 23 2 5" xfId="28376" xr:uid="{D03DBB35-F936-416B-BC0D-973C9086CD17}"/>
    <cellStyle name="Salida 2 23 2_Volatility" xfId="28377" xr:uid="{72DA10C6-4C42-425B-A84A-28AE2C408A66}"/>
    <cellStyle name="Salida 2 23 3" xfId="28378" xr:uid="{8A3900A5-1036-438A-A194-3F8CE5C8DAA5}"/>
    <cellStyle name="Salida 2 23 3 2" xfId="28379" xr:uid="{A6E86757-DF8B-40AD-ADB5-694A8776AA83}"/>
    <cellStyle name="Salida 2 23 3 2 2" xfId="28380" xr:uid="{C83110DE-90F3-4B1F-9711-37A68356C9B0}"/>
    <cellStyle name="Salida 2 23 3 2_Volatility" xfId="28381" xr:uid="{3DC041D0-361F-4A2A-AC33-8FD8E5CBE07F}"/>
    <cellStyle name="Salida 2 23 3 3" xfId="28382" xr:uid="{098ACD13-D854-4761-863D-FCD1E7D73E8D}"/>
    <cellStyle name="Salida 2 23 3_Volatility" xfId="28383" xr:uid="{19F4E30A-027A-4700-AD63-96C5C0AF5651}"/>
    <cellStyle name="Salida 2 23 4" xfId="28384" xr:uid="{FECDF9AC-BA48-4181-99F3-FBB2453EF4AC}"/>
    <cellStyle name="Salida 2 23 4 2" xfId="28385" xr:uid="{FA8A3B8C-F6CA-4B76-9572-11722DC0B96B}"/>
    <cellStyle name="Salida 2 23 4_Volatility" xfId="28386" xr:uid="{9B7C08AF-C237-46FE-880E-35602BD8E8EF}"/>
    <cellStyle name="Salida 2 23 5" xfId="28387" xr:uid="{F576FAA8-E413-4011-A175-6D6AA16E2FD7}"/>
    <cellStyle name="Salida 2 23_Volatility" xfId="28388" xr:uid="{F4354923-6B99-4AD8-9FC5-D893D0A2A34A}"/>
    <cellStyle name="Salida 2 24" xfId="28389" xr:uid="{58A477DB-D529-4E35-BB4C-16DAA323AF36}"/>
    <cellStyle name="Salida 2 24 2" xfId="28390" xr:uid="{5B2B36E9-630A-45A7-A7A4-C3343FAA6A76}"/>
    <cellStyle name="Salida 2 24 2 2" xfId="28391" xr:uid="{D30FED1E-5200-4C10-AE77-E48530E6B0D3}"/>
    <cellStyle name="Salida 2 24 2 2 2" xfId="28392" xr:uid="{AF1CF4CB-BF54-4688-BB18-E64E44D9C986}"/>
    <cellStyle name="Salida 2 24 2 2 2 2" xfId="28393" xr:uid="{7C59D6E5-D45A-456E-B407-458237164DF4}"/>
    <cellStyle name="Salida 2 24 2 2 2_Volatility" xfId="28394" xr:uid="{987FFB48-6F0D-4FB6-A63B-570737D9F511}"/>
    <cellStyle name="Salida 2 24 2 2 3" xfId="28395" xr:uid="{D4191DCA-6EC3-47D9-A1DF-D5DBC6ACA106}"/>
    <cellStyle name="Salida 2 24 2 2_Volatility" xfId="28396" xr:uid="{4EB02496-15B0-47E6-B9B8-34B003AC292D}"/>
    <cellStyle name="Salida 2 24 2 3" xfId="28397" xr:uid="{4D0CBF98-5186-420D-9208-B3D39D93D276}"/>
    <cellStyle name="Salida 2 24 2 3 2" xfId="28398" xr:uid="{B3FEFA01-5FF7-4DA8-AE3B-E9629A5D5B15}"/>
    <cellStyle name="Salida 2 24 2 3 2 2" xfId="28399" xr:uid="{9A138AC2-4C4F-457D-B5EB-647CC6CD1350}"/>
    <cellStyle name="Salida 2 24 2 3 2_Volatility" xfId="28400" xr:uid="{7D3DD0CD-49B6-4EB7-A4D8-8BC9B137AB36}"/>
    <cellStyle name="Salida 2 24 2 3 3" xfId="28401" xr:uid="{AF790071-6895-47AC-A47F-A7BF68EC1C98}"/>
    <cellStyle name="Salida 2 24 2 3_Volatility" xfId="28402" xr:uid="{0C1F057A-EE31-46B8-B58E-387143C8005A}"/>
    <cellStyle name="Salida 2 24 2 4" xfId="28403" xr:uid="{19D2E658-40CA-41D2-8F47-51F1F9E49B20}"/>
    <cellStyle name="Salida 2 24 2 4 2" xfId="28404" xr:uid="{0F7C01E5-F8F9-4F91-9DDF-BACB4BF11CD5}"/>
    <cellStyle name="Salida 2 24 2 4_Volatility" xfId="28405" xr:uid="{9129B9B4-342A-4D17-A387-395186B6E7E7}"/>
    <cellStyle name="Salida 2 24 2 5" xfId="28406" xr:uid="{DC69248A-2691-42FD-89E6-35C1DE3F44C3}"/>
    <cellStyle name="Salida 2 24 2_Volatility" xfId="28407" xr:uid="{D6535578-05AB-421B-8E83-9D9BE8FB4250}"/>
    <cellStyle name="Salida 2 24 3" xfId="28408" xr:uid="{955A8207-9A51-4C84-9E1B-DCEF837129EF}"/>
    <cellStyle name="Salida 2 24 3 2" xfId="28409" xr:uid="{1AE77876-6E48-444E-BD1A-CB36E8D3A720}"/>
    <cellStyle name="Salida 2 24 3 2 2" xfId="28410" xr:uid="{79AFCAC1-8681-4AF9-AE18-4C87A4A4E257}"/>
    <cellStyle name="Salida 2 24 3 2_Volatility" xfId="28411" xr:uid="{776BD95D-444A-4A0C-9076-CD6F11E0CE53}"/>
    <cellStyle name="Salida 2 24 3 3" xfId="28412" xr:uid="{15AD07C9-0206-4545-A867-BD60C9AA3AFE}"/>
    <cellStyle name="Salida 2 24 3_Volatility" xfId="28413" xr:uid="{2CCED44E-5632-47C7-B6BE-27E2931EC225}"/>
    <cellStyle name="Salida 2 24 4" xfId="28414" xr:uid="{0AA5453F-BF5B-4338-9954-303FC26B43C8}"/>
    <cellStyle name="Salida 2 24 4 2" xfId="28415" xr:uid="{ECBE814A-4DF6-4537-8558-F1541496667E}"/>
    <cellStyle name="Salida 2 24 4_Volatility" xfId="28416" xr:uid="{EB990971-A4D9-42C8-92F3-4882F85EA09B}"/>
    <cellStyle name="Salida 2 24 5" xfId="28417" xr:uid="{3DA920D7-E542-448D-A707-BC276A823093}"/>
    <cellStyle name="Salida 2 24_Volatility" xfId="28418" xr:uid="{D12ECA87-514B-40D3-A1B2-A024D6675DD0}"/>
    <cellStyle name="Salida 2 25" xfId="28419" xr:uid="{4BD9C30C-AE5F-40F3-B674-247072DD6D04}"/>
    <cellStyle name="Salida 2 25 2" xfId="28420" xr:uid="{8B516B6C-E769-45DA-AB75-F0AD0F1B3F8D}"/>
    <cellStyle name="Salida 2 25 2 2" xfId="28421" xr:uid="{E105B752-083C-403B-B95E-0E399C8382A7}"/>
    <cellStyle name="Salida 2 25 2 2 2" xfId="28422" xr:uid="{E0D36FBC-5E68-4501-A6BB-222CCB90534A}"/>
    <cellStyle name="Salida 2 25 2 2 2 2" xfId="28423" xr:uid="{E2AB8DE1-F33B-459D-A4FF-F0B8EB4BDE2A}"/>
    <cellStyle name="Salida 2 25 2 2 2_Volatility" xfId="28424" xr:uid="{54B7D2CD-8763-4D3E-BA14-1735915D6304}"/>
    <cellStyle name="Salida 2 25 2 2 3" xfId="28425" xr:uid="{7F4F09C8-3E6E-44F3-A518-896DF2D4E0AC}"/>
    <cellStyle name="Salida 2 25 2 2_Volatility" xfId="28426" xr:uid="{7B1D29CA-685A-4CD6-B532-E7C880CEED5F}"/>
    <cellStyle name="Salida 2 25 2 3" xfId="28427" xr:uid="{195E342B-B06F-4788-A88B-3EAA72CCF880}"/>
    <cellStyle name="Salida 2 25 2 3 2" xfId="28428" xr:uid="{6FC2D7B3-4756-411D-9269-BCA07ECFDF86}"/>
    <cellStyle name="Salida 2 25 2 3 2 2" xfId="28429" xr:uid="{D3FDE00E-E5B9-4816-83F4-B2409005C92A}"/>
    <cellStyle name="Salida 2 25 2 3 2_Volatility" xfId="28430" xr:uid="{280119E6-F2A9-457B-96AC-2A4CEE8C38A7}"/>
    <cellStyle name="Salida 2 25 2 3 3" xfId="28431" xr:uid="{6E1B2057-F5F6-4E84-B84C-85E5634A6EBD}"/>
    <cellStyle name="Salida 2 25 2 3_Volatility" xfId="28432" xr:uid="{E05BC190-DFD4-4EB8-8944-21881DE4E999}"/>
    <cellStyle name="Salida 2 25 2 4" xfId="28433" xr:uid="{DCDE9E98-A69E-4074-B1FB-172F641E5D5D}"/>
    <cellStyle name="Salida 2 25 2 4 2" xfId="28434" xr:uid="{A9415588-B410-4887-B5DA-AF2E52F3AC63}"/>
    <cellStyle name="Salida 2 25 2 4_Volatility" xfId="28435" xr:uid="{74597E23-676B-48F2-8ABF-6FF14BA5FA9D}"/>
    <cellStyle name="Salida 2 25 2 5" xfId="28436" xr:uid="{B8538762-21FE-4D0D-BBF2-4A0B92166456}"/>
    <cellStyle name="Salida 2 25 2_Volatility" xfId="28437" xr:uid="{DFD64BF9-49A0-4BE3-8CE5-0405A17D20D6}"/>
    <cellStyle name="Salida 2 25 3" xfId="28438" xr:uid="{70219346-674D-4C79-AF18-539534B89132}"/>
    <cellStyle name="Salida 2 25 3 2" xfId="28439" xr:uid="{EC3CBDAA-C2B2-4591-9522-4A459834BE02}"/>
    <cellStyle name="Salida 2 25 3 2 2" xfId="28440" xr:uid="{841EA60A-072B-4CBA-B365-7A8F191B9C89}"/>
    <cellStyle name="Salida 2 25 3 2_Volatility" xfId="28441" xr:uid="{046A6AF3-BC99-4C6D-AF42-9445316B3B3A}"/>
    <cellStyle name="Salida 2 25 3 3" xfId="28442" xr:uid="{4DC8F167-637B-415E-AFF0-8F3EEC4B8142}"/>
    <cellStyle name="Salida 2 25 3_Volatility" xfId="28443" xr:uid="{45756F60-E9EA-4B3B-85BE-9531C9C27FBD}"/>
    <cellStyle name="Salida 2 25 4" xfId="28444" xr:uid="{F1A61D16-E9F1-409D-99FD-E3CEEC1371BE}"/>
    <cellStyle name="Salida 2 25 4 2" xfId="28445" xr:uid="{47675F55-EF8C-4553-995A-29E8703B6641}"/>
    <cellStyle name="Salida 2 25 4_Volatility" xfId="28446" xr:uid="{653BE54E-578B-4038-827A-855A933CAC39}"/>
    <cellStyle name="Salida 2 25 5" xfId="28447" xr:uid="{D100A16F-EBE4-4928-9B61-5413DCDC82B9}"/>
    <cellStyle name="Salida 2 25_Volatility" xfId="28448" xr:uid="{077F91BB-415C-48D7-9F3E-84C9600C0C64}"/>
    <cellStyle name="Salida 2 26" xfId="28449" xr:uid="{BD743965-1563-4BA5-B4CE-3B24338E6DE8}"/>
    <cellStyle name="Salida 2 26 2" xfId="28450" xr:uid="{535D7990-5E66-4F93-8510-00928ED3C965}"/>
    <cellStyle name="Salida 2 26 2 2" xfId="28451" xr:uid="{1096698D-F46C-4BD7-8A83-75B72AC002B1}"/>
    <cellStyle name="Salida 2 26 2 2 2" xfId="28452" xr:uid="{B6A28E75-FC8A-4E28-81C3-B03E97A80B6D}"/>
    <cellStyle name="Salida 2 26 2 2 2 2" xfId="28453" xr:uid="{274B5BE8-2609-4221-A9CA-A214EDF83326}"/>
    <cellStyle name="Salida 2 26 2 2 2_Volatility" xfId="28454" xr:uid="{10A2AC0A-AAFE-493F-922B-33A1C4EBACC3}"/>
    <cellStyle name="Salida 2 26 2 2 3" xfId="28455" xr:uid="{8A1B2E61-041C-46BD-89A3-84BEDE025D6C}"/>
    <cellStyle name="Salida 2 26 2 2_Volatility" xfId="28456" xr:uid="{078CB199-89C7-4F0C-AC74-E7ADA1E44FF3}"/>
    <cellStyle name="Salida 2 26 2 3" xfId="28457" xr:uid="{0D7E631F-0CE3-44A1-A274-0009F6DEE252}"/>
    <cellStyle name="Salida 2 26 2 3 2" xfId="28458" xr:uid="{45EBAECA-F2A5-4C66-9F52-D87D6DF8D23A}"/>
    <cellStyle name="Salida 2 26 2 3 2 2" xfId="28459" xr:uid="{59A14D19-6E71-450B-9BF8-421584D2159A}"/>
    <cellStyle name="Salida 2 26 2 3 2_Volatility" xfId="28460" xr:uid="{DD3849E4-82DF-4E48-B70D-8678D6C0B1B1}"/>
    <cellStyle name="Salida 2 26 2 3 3" xfId="28461" xr:uid="{64ACA3DA-34ED-4D06-9BB7-23F49194ACF0}"/>
    <cellStyle name="Salida 2 26 2 3_Volatility" xfId="28462" xr:uid="{42EEE3E4-8947-4D7F-91CC-A54BA57D2CB7}"/>
    <cellStyle name="Salida 2 26 2 4" xfId="28463" xr:uid="{9C6F28AE-C5E7-442B-9ED0-3982F0C73A23}"/>
    <cellStyle name="Salida 2 26 2 4 2" xfId="28464" xr:uid="{E71E7D31-E232-4CE2-830F-C65A56E28188}"/>
    <cellStyle name="Salida 2 26 2 4_Volatility" xfId="28465" xr:uid="{770F5C78-A3D6-47D0-A106-F6BC48C1DB3D}"/>
    <cellStyle name="Salida 2 26 2 5" xfId="28466" xr:uid="{7106255C-2C44-4DBA-A7C5-C3DDC6974995}"/>
    <cellStyle name="Salida 2 26 2_Volatility" xfId="28467" xr:uid="{96F7099F-2A03-4EB9-9D14-E6E1D4C4B006}"/>
    <cellStyle name="Salida 2 26 3" xfId="28468" xr:uid="{DB6CC023-A7A9-4128-9F4F-E862156AC346}"/>
    <cellStyle name="Salida 2 26 3 2" xfId="28469" xr:uid="{4F1731F1-2C47-4010-98B3-FD313FA6FC9B}"/>
    <cellStyle name="Salida 2 26 3 2 2" xfId="28470" xr:uid="{7C9FA317-76E5-4152-A57F-BC530B48F432}"/>
    <cellStyle name="Salida 2 26 3 2_Volatility" xfId="28471" xr:uid="{290BBAF5-2B4E-4200-B863-BC02A9CD1766}"/>
    <cellStyle name="Salida 2 26 3 3" xfId="28472" xr:uid="{4CB0A8C2-DCCE-4274-968E-685986C06BB2}"/>
    <cellStyle name="Salida 2 26 3_Volatility" xfId="28473" xr:uid="{DCC76A1B-E56A-42C8-923E-B16BB6EF930F}"/>
    <cellStyle name="Salida 2 26 4" xfId="28474" xr:uid="{7D417728-DA5C-4414-ACF7-998D01A51D1A}"/>
    <cellStyle name="Salida 2 26 4 2" xfId="28475" xr:uid="{DC094D48-8C11-4C1F-BEDB-AE6E8F5C87AF}"/>
    <cellStyle name="Salida 2 26 4_Volatility" xfId="28476" xr:uid="{C79E9836-C551-40E9-A496-781A8BEB762B}"/>
    <cellStyle name="Salida 2 26 5" xfId="28477" xr:uid="{34F423CE-38CC-48F4-827B-EBDBA8E027F9}"/>
    <cellStyle name="Salida 2 26_Volatility" xfId="28478" xr:uid="{FE3BE9E3-1E82-4DD8-BD71-B66A9B1B7815}"/>
    <cellStyle name="Salida 2 27" xfId="28479" xr:uid="{00BBA65E-6241-421B-A761-8DB20068B134}"/>
    <cellStyle name="Salida 2 27 2" xfId="28480" xr:uid="{A5C8E104-AB24-4E83-AA85-3315F0B192C9}"/>
    <cellStyle name="Salida 2 27 2 2" xfId="28481" xr:uid="{E919A643-8EFF-4D80-97E9-12CA2B73F217}"/>
    <cellStyle name="Salida 2 27 2 2 2" xfId="28482" xr:uid="{54FF3155-DBA3-4EDD-A314-8E35B099E675}"/>
    <cellStyle name="Salida 2 27 2 2 2 2" xfId="28483" xr:uid="{6795350D-8260-4655-8EEF-CE9A309E2AF8}"/>
    <cellStyle name="Salida 2 27 2 2 2_Volatility" xfId="28484" xr:uid="{5B667638-7497-4F43-A473-707D2BC8BD7E}"/>
    <cellStyle name="Salida 2 27 2 2 3" xfId="28485" xr:uid="{82ADB72A-8B19-4D3A-B637-7F0FB4B9BDCC}"/>
    <cellStyle name="Salida 2 27 2 2_Volatility" xfId="28486" xr:uid="{808EC593-8703-4EC6-86E1-AB486B354D1F}"/>
    <cellStyle name="Salida 2 27 2 3" xfId="28487" xr:uid="{DAC36358-B97A-4BF7-B89E-F82683656F3F}"/>
    <cellStyle name="Salida 2 27 2 3 2" xfId="28488" xr:uid="{8B4B93EA-E0D1-479F-B757-9E154E798528}"/>
    <cellStyle name="Salida 2 27 2 3 2 2" xfId="28489" xr:uid="{B3B5240A-464E-4733-AA66-2EDE04A7E537}"/>
    <cellStyle name="Salida 2 27 2 3 2_Volatility" xfId="28490" xr:uid="{599985E6-2E42-4629-8522-C061C3D33567}"/>
    <cellStyle name="Salida 2 27 2 3 3" xfId="28491" xr:uid="{930128ED-CEC2-4624-A856-69EF9FAA3B18}"/>
    <cellStyle name="Salida 2 27 2 3_Volatility" xfId="28492" xr:uid="{D8B4FFE5-89A1-417C-A903-07429817FE73}"/>
    <cellStyle name="Salida 2 27 2 4" xfId="28493" xr:uid="{585A147F-2B51-4294-8248-0ED6400C8562}"/>
    <cellStyle name="Salida 2 27 2 4 2" xfId="28494" xr:uid="{A2F5BF9B-2B65-41A3-AC18-E23A7BBA52F2}"/>
    <cellStyle name="Salida 2 27 2 4_Volatility" xfId="28495" xr:uid="{176E27A7-82C6-45DF-ABE7-53BCBEA9240B}"/>
    <cellStyle name="Salida 2 27 2 5" xfId="28496" xr:uid="{E3B3B8C4-831C-40C7-82C3-B26A1A7BFE83}"/>
    <cellStyle name="Salida 2 27 2_Volatility" xfId="28497" xr:uid="{3E95A411-1F0B-4A22-A9FA-6C45737DDF35}"/>
    <cellStyle name="Salida 2 27 3" xfId="28498" xr:uid="{2323F0EA-9D44-40AE-BBEF-F7D255E701AA}"/>
    <cellStyle name="Salida 2 27 3 2" xfId="28499" xr:uid="{F00922B2-6F2F-4844-AF46-8DFF589ED4CC}"/>
    <cellStyle name="Salida 2 27 3 2 2" xfId="28500" xr:uid="{15DBBABE-D628-4936-918D-A04C327E1DA6}"/>
    <cellStyle name="Salida 2 27 3 2_Volatility" xfId="28501" xr:uid="{6B597021-8714-4876-B110-A635E09891FB}"/>
    <cellStyle name="Salida 2 27 3 3" xfId="28502" xr:uid="{A58A37C9-9332-4D69-92A0-4A320AD17EC7}"/>
    <cellStyle name="Salida 2 27 3_Volatility" xfId="28503" xr:uid="{4F2AC524-E17D-4EDB-BA2B-E6F7B94021E1}"/>
    <cellStyle name="Salida 2 27 4" xfId="28504" xr:uid="{51C9BB70-8061-40C5-9F7E-A3630B2B6960}"/>
    <cellStyle name="Salida 2 27 4 2" xfId="28505" xr:uid="{590906CB-C376-466E-97B7-ECF87E4A706A}"/>
    <cellStyle name="Salida 2 27 4_Volatility" xfId="28506" xr:uid="{508AC72B-DA4C-40E0-920C-DD0580A75808}"/>
    <cellStyle name="Salida 2 27 5" xfId="28507" xr:uid="{2C7F9E4C-8C67-40F6-B24A-A54BB031FDFC}"/>
    <cellStyle name="Salida 2 27_Volatility" xfId="28508" xr:uid="{9155972B-1305-4552-B0FE-4F927711D546}"/>
    <cellStyle name="Salida 2 28" xfId="28509" xr:uid="{4C640398-8888-4D87-9605-52C9BCE97AB4}"/>
    <cellStyle name="Salida 2 28 2" xfId="28510" xr:uid="{C0E09BD6-0BD2-480B-B574-348B162D2015}"/>
    <cellStyle name="Salida 2 28 2 2" xfId="28511" xr:uid="{79A50048-C17B-4E12-95B4-F8C9A8AD244C}"/>
    <cellStyle name="Salida 2 28 2 2 2" xfId="28512" xr:uid="{092E5C34-CC8C-434C-9316-208823C1BAD7}"/>
    <cellStyle name="Salida 2 28 2 2 2 2" xfId="28513" xr:uid="{D2EF7123-1529-476C-B09F-272DC99FFD24}"/>
    <cellStyle name="Salida 2 28 2 2 2_Volatility" xfId="28514" xr:uid="{525D8C90-9925-4039-9553-4D7DA15B3352}"/>
    <cellStyle name="Salida 2 28 2 2 3" xfId="28515" xr:uid="{F5A6769C-74D0-4733-8E0E-579B83541A24}"/>
    <cellStyle name="Salida 2 28 2 2_Volatility" xfId="28516" xr:uid="{D26AD28E-E523-4999-8BF5-1FD5B2D3691F}"/>
    <cellStyle name="Salida 2 28 2 3" xfId="28517" xr:uid="{6AC288AE-AF84-454A-8E4B-5D1D12972421}"/>
    <cellStyle name="Salida 2 28 2 3 2" xfId="28518" xr:uid="{569F2F57-D775-406D-A873-3A19EC0A5700}"/>
    <cellStyle name="Salida 2 28 2 3 2 2" xfId="28519" xr:uid="{F79E7A47-0AB4-41FE-990C-6098400B30EE}"/>
    <cellStyle name="Salida 2 28 2 3 2_Volatility" xfId="28520" xr:uid="{F61C1B06-F0A6-4426-9C3D-5072FF60D9B7}"/>
    <cellStyle name="Salida 2 28 2 3 3" xfId="28521" xr:uid="{01ED19AA-26DE-4904-BDE0-B83A76068F17}"/>
    <cellStyle name="Salida 2 28 2 3_Volatility" xfId="28522" xr:uid="{FE06F29F-83DA-49F6-82B7-8FE3C02C41FA}"/>
    <cellStyle name="Salida 2 28 2 4" xfId="28523" xr:uid="{1BD28605-1629-4C79-8AB3-7A2873B0F769}"/>
    <cellStyle name="Salida 2 28 2 4 2" xfId="28524" xr:uid="{F8BF65F8-C470-4E5A-BCEB-78166616FBC3}"/>
    <cellStyle name="Salida 2 28 2 4_Volatility" xfId="28525" xr:uid="{A4601B8F-0559-44B0-943B-C96A193A78E2}"/>
    <cellStyle name="Salida 2 28 2 5" xfId="28526" xr:uid="{A1B1EF63-38BC-4BD0-94B0-C23FA2BEE662}"/>
    <cellStyle name="Salida 2 28 2_Volatility" xfId="28527" xr:uid="{C1705027-1373-4354-B0AD-C2A13159DFC0}"/>
    <cellStyle name="Salida 2 28 3" xfId="28528" xr:uid="{70DBBE43-4E4D-406D-A2C3-2774E506E0EC}"/>
    <cellStyle name="Salida 2 28 3 2" xfId="28529" xr:uid="{21517C97-A3AA-4219-8066-EC344236F196}"/>
    <cellStyle name="Salida 2 28 3 2 2" xfId="28530" xr:uid="{5C21EBC1-9A32-44A3-952D-53EB15D285E8}"/>
    <cellStyle name="Salida 2 28 3 2_Volatility" xfId="28531" xr:uid="{4DB2C80D-2392-48AB-8540-0A7F584B31A3}"/>
    <cellStyle name="Salida 2 28 3 3" xfId="28532" xr:uid="{91BFB5D0-0DC0-498A-9653-BA21023ABCBB}"/>
    <cellStyle name="Salida 2 28 3_Volatility" xfId="28533" xr:uid="{FD095F64-5EDE-4885-BAE9-D1C4E3C6F5F6}"/>
    <cellStyle name="Salida 2 28 4" xfId="28534" xr:uid="{08926F71-0B03-488B-B118-113EA469A00F}"/>
    <cellStyle name="Salida 2 28 4 2" xfId="28535" xr:uid="{39288330-B7FF-491F-A1BB-87C2BD0A77F7}"/>
    <cellStyle name="Salida 2 28 4_Volatility" xfId="28536" xr:uid="{A49ABB0E-8483-4675-A937-5BAF692C13CE}"/>
    <cellStyle name="Salida 2 28 5" xfId="28537" xr:uid="{E48D0751-3013-4A82-84A4-13EC080875A2}"/>
    <cellStyle name="Salida 2 28_Volatility" xfId="28538" xr:uid="{6B46F5E3-99C2-4E8C-ABF4-8CD6FC0767E9}"/>
    <cellStyle name="Salida 2 29" xfId="28539" xr:uid="{38EC095F-22DE-4F98-AE30-39DB5228AAA0}"/>
    <cellStyle name="Salida 2 29 2" xfId="28540" xr:uid="{B671F133-C648-4862-93EA-0621CD1576D6}"/>
    <cellStyle name="Salida 2 29 2 2" xfId="28541" xr:uid="{B36A6ECF-6A04-49F1-B02D-9D903ECAD61E}"/>
    <cellStyle name="Salida 2 29 2 2 2" xfId="28542" xr:uid="{B1099DCD-5BC0-4DFF-A413-30EE1120B027}"/>
    <cellStyle name="Salida 2 29 2 2 2 2" xfId="28543" xr:uid="{C60DF40A-0D7C-4049-ABD3-7E5E144C740D}"/>
    <cellStyle name="Salida 2 29 2 2 2_Volatility" xfId="28544" xr:uid="{B8DD0F06-C078-4BF7-A357-F70052E02944}"/>
    <cellStyle name="Salida 2 29 2 2 3" xfId="28545" xr:uid="{9C3B2C3E-223C-45CB-98F6-48AEE00E0FAA}"/>
    <cellStyle name="Salida 2 29 2 2_Volatility" xfId="28546" xr:uid="{EBEC87AE-E2DD-47F8-8AA2-09B6B24A6B98}"/>
    <cellStyle name="Salida 2 29 2 3" xfId="28547" xr:uid="{D0C8BB16-47A5-4BD2-9CD9-FFE03550C3AD}"/>
    <cellStyle name="Salida 2 29 2 3 2" xfId="28548" xr:uid="{558FFD1A-680B-4EC0-A824-A95873F307C6}"/>
    <cellStyle name="Salida 2 29 2 3 2 2" xfId="28549" xr:uid="{4F41879D-7DD1-48A1-84F9-12070B834994}"/>
    <cellStyle name="Salida 2 29 2 3 2_Volatility" xfId="28550" xr:uid="{0A4B2629-BA19-4D8B-8F64-301B82F8B856}"/>
    <cellStyle name="Salida 2 29 2 3 3" xfId="28551" xr:uid="{BFA91236-1CB0-467B-B7EF-02496F41D273}"/>
    <cellStyle name="Salida 2 29 2 3_Volatility" xfId="28552" xr:uid="{3A6AC67D-4E48-48B8-AE12-DF9E491383DC}"/>
    <cellStyle name="Salida 2 29 2 4" xfId="28553" xr:uid="{7776BD3C-005C-4CA9-AF62-BBC9F9C028D8}"/>
    <cellStyle name="Salida 2 29 2 4 2" xfId="28554" xr:uid="{84A193DD-4BCB-48A1-AEAF-3F5222FBE267}"/>
    <cellStyle name="Salida 2 29 2 4_Volatility" xfId="28555" xr:uid="{6BB003B8-6477-4764-8630-A81C8C47373C}"/>
    <cellStyle name="Salida 2 29 2 5" xfId="28556" xr:uid="{BB114244-5352-4F91-A040-2A722D70C11D}"/>
    <cellStyle name="Salida 2 29 2_Volatility" xfId="28557" xr:uid="{17C69E2F-821E-4E70-B3C6-CF5612298A4F}"/>
    <cellStyle name="Salida 2 29 3" xfId="28558" xr:uid="{0CA50234-7ADC-401F-A768-6E2EA92A88C2}"/>
    <cellStyle name="Salida 2 29 3 2" xfId="28559" xr:uid="{102ACA65-15FA-4499-9FC7-8D70147C6F6E}"/>
    <cellStyle name="Salida 2 29 3 2 2" xfId="28560" xr:uid="{2101EA03-F8C6-457B-B969-84489576FCB3}"/>
    <cellStyle name="Salida 2 29 3 2_Volatility" xfId="28561" xr:uid="{E7C2D946-1F72-4C53-A996-C0BD6CEBA40A}"/>
    <cellStyle name="Salida 2 29 3 3" xfId="28562" xr:uid="{B2E270B3-2CEB-4D0B-83B8-DABA7E09335B}"/>
    <cellStyle name="Salida 2 29 3_Volatility" xfId="28563" xr:uid="{D7125B95-8229-4ADD-B0FE-FD4A2691F414}"/>
    <cellStyle name="Salida 2 29 4" xfId="28564" xr:uid="{7F98E8A0-C502-460A-B247-9F2F0F26D15D}"/>
    <cellStyle name="Salida 2 29 4 2" xfId="28565" xr:uid="{D925F02A-2680-488E-85FC-17C92083F150}"/>
    <cellStyle name="Salida 2 29 4_Volatility" xfId="28566" xr:uid="{8B29F069-F5DD-4525-8D80-DD898486F05C}"/>
    <cellStyle name="Salida 2 29 5" xfId="28567" xr:uid="{5FE08B27-77FB-416C-932A-7870F11814EC}"/>
    <cellStyle name="Salida 2 29_Volatility" xfId="28568" xr:uid="{27F647B6-3483-42C5-8BF1-77DDB85F80ED}"/>
    <cellStyle name="Salida 2 3" xfId="28569" xr:uid="{A695F151-8F0D-40E3-BD9B-AFBBBF57C744}"/>
    <cellStyle name="Salida 2 3 2" xfId="28570" xr:uid="{72BAFBFC-8ED8-480E-B622-DD5BFE2B8ED1}"/>
    <cellStyle name="Salida 2 3 2 2" xfId="28571" xr:uid="{21A72C8D-A3AC-43F5-BF6A-E28494898EEE}"/>
    <cellStyle name="Salida 2 3 2 2 2" xfId="28572" xr:uid="{29891EF9-0915-485D-A15B-C325A65F1B33}"/>
    <cellStyle name="Salida 2 3 2 2 2 2" xfId="28573" xr:uid="{7F00FD87-2596-439F-88B6-9945747F62BD}"/>
    <cellStyle name="Salida 2 3 2 2 2_Volatility" xfId="28574" xr:uid="{AE90AD6B-45EF-4D81-855D-F4B4554E997D}"/>
    <cellStyle name="Salida 2 3 2 2 3" xfId="28575" xr:uid="{3C26CF6F-3C58-4D08-A9FC-16174BEDEB9F}"/>
    <cellStyle name="Salida 2 3 2 2_Volatility" xfId="28576" xr:uid="{0B949FFE-29D6-465D-AF26-38C6E2FC9F53}"/>
    <cellStyle name="Salida 2 3 2 3" xfId="28577" xr:uid="{79B7E6B3-924B-43F4-BC78-0F2407A72792}"/>
    <cellStyle name="Salida 2 3 2 3 2" xfId="28578" xr:uid="{C9477A61-A330-4B3A-9B8A-5202DC1D7293}"/>
    <cellStyle name="Salida 2 3 2 3 2 2" xfId="28579" xr:uid="{2573B8B9-CC8F-4EB5-B7AD-6747741AB935}"/>
    <cellStyle name="Salida 2 3 2 3 2_Volatility" xfId="28580" xr:uid="{4F6C41C3-DE76-41C0-9521-9014BD3FBA87}"/>
    <cellStyle name="Salida 2 3 2 3 3" xfId="28581" xr:uid="{F8AE3F2E-E534-47AD-B631-358BB8D1C690}"/>
    <cellStyle name="Salida 2 3 2 3_Volatility" xfId="28582" xr:uid="{00B281EF-BEB8-447F-947C-9D4D051AEF9B}"/>
    <cellStyle name="Salida 2 3 2 4" xfId="28583" xr:uid="{262FBDDB-1E9F-4E1D-B777-7C2D64A789FA}"/>
    <cellStyle name="Salida 2 3 2 4 2" xfId="28584" xr:uid="{FA76C4CC-2F41-4CBB-9C33-EFE38B413BF0}"/>
    <cellStyle name="Salida 2 3 2 4_Volatility" xfId="28585" xr:uid="{C27D2060-4296-47E6-B334-A8735CDCFF5A}"/>
    <cellStyle name="Salida 2 3 2 5" xfId="28586" xr:uid="{AB3CB279-7502-4BF8-B3F2-58C303F91A69}"/>
    <cellStyle name="Salida 2 3 2_Volatility" xfId="28587" xr:uid="{A52CA1A1-2C65-4597-8332-2D7E7720A59D}"/>
    <cellStyle name="Salida 2 3 3" xfId="28588" xr:uid="{13EFE6C2-1F8B-4FE2-8362-698AA91667DE}"/>
    <cellStyle name="Salida 2 3 3 2" xfId="28589" xr:uid="{4E9063C8-FE5A-455B-B7AE-21DCA81AB128}"/>
    <cellStyle name="Salida 2 3 3 2 2" xfId="28590" xr:uid="{A06802DF-D70F-439B-BA9B-A3908E0173DA}"/>
    <cellStyle name="Salida 2 3 3 2_Volatility" xfId="28591" xr:uid="{5F80E258-C604-41E7-A79D-A0D8BDFE958E}"/>
    <cellStyle name="Salida 2 3 3 3" xfId="28592" xr:uid="{85E1A93B-F9B9-4DC0-9B55-B1B6B66B3BC4}"/>
    <cellStyle name="Salida 2 3 3_Volatility" xfId="28593" xr:uid="{E75CAEC1-039D-4A36-BD80-7B47E3B26247}"/>
    <cellStyle name="Salida 2 3 4" xfId="28594" xr:uid="{F64F0928-2EBF-46EA-B39A-CF0370555F3D}"/>
    <cellStyle name="Salida 2 3 4 2" xfId="28595" xr:uid="{5AC1B5B6-90BB-496B-9274-A412117556A7}"/>
    <cellStyle name="Salida 2 3 4_Volatility" xfId="28596" xr:uid="{188116AC-35E1-45DC-A804-446975D5F864}"/>
    <cellStyle name="Salida 2 3 5" xfId="28597" xr:uid="{97B9B876-CB8D-4673-85DC-07925E34F694}"/>
    <cellStyle name="Salida 2 3_Volatility" xfId="28598" xr:uid="{E40C154D-0D01-48B4-9768-B4B2B83B6D7F}"/>
    <cellStyle name="Salida 2 30" xfId="28599" xr:uid="{23AC824A-B2DE-4BDC-A98F-18C45C9CE29A}"/>
    <cellStyle name="Salida 2 30 2" xfId="28600" xr:uid="{7F778AEA-FFE1-4930-A1B7-BC7824738A0D}"/>
    <cellStyle name="Salida 2 30 2 2" xfId="28601" xr:uid="{57F637CF-B7F2-43A5-8B79-F76366B9421A}"/>
    <cellStyle name="Salida 2 30 2 2 2" xfId="28602" xr:uid="{E38CE8EB-519B-4806-AA99-A947CD26C516}"/>
    <cellStyle name="Salida 2 30 2 2 2 2" xfId="28603" xr:uid="{CFF64E08-0347-48CC-ABFF-1AB6B81C00C4}"/>
    <cellStyle name="Salida 2 30 2 2 2_Volatility" xfId="28604" xr:uid="{4F0477F3-1666-41DF-AFFE-1E8F424172B3}"/>
    <cellStyle name="Salida 2 30 2 2 3" xfId="28605" xr:uid="{951D2DDC-67DA-4339-BFED-DC0F1D518778}"/>
    <cellStyle name="Salida 2 30 2 2_Volatility" xfId="28606" xr:uid="{0C3E28FE-A59C-4C5B-B993-353A593185E3}"/>
    <cellStyle name="Salida 2 30 2 3" xfId="28607" xr:uid="{7B512782-F17B-4764-A9D7-A051A2FA07FB}"/>
    <cellStyle name="Salida 2 30 2 3 2" xfId="28608" xr:uid="{B0815BD1-2E31-431D-8D50-AC43DBD886C8}"/>
    <cellStyle name="Salida 2 30 2 3 2 2" xfId="28609" xr:uid="{428E695D-1B42-4BAD-9DA3-FDA19976A00B}"/>
    <cellStyle name="Salida 2 30 2 3 2_Volatility" xfId="28610" xr:uid="{8FB339AF-413F-49FF-B50C-ABE03C4933A4}"/>
    <cellStyle name="Salida 2 30 2 3 3" xfId="28611" xr:uid="{C6636A1D-B2E0-4E6A-98D6-636AAFE442E2}"/>
    <cellStyle name="Salida 2 30 2 3_Volatility" xfId="28612" xr:uid="{F85D90FE-E495-43E1-8D16-DB41B0E49B66}"/>
    <cellStyle name="Salida 2 30 2 4" xfId="28613" xr:uid="{6B1D70C8-D584-4B54-B667-A241720A328A}"/>
    <cellStyle name="Salida 2 30 2 4 2" xfId="28614" xr:uid="{8B58FAC3-4509-4C89-A140-02CD37F9EB3F}"/>
    <cellStyle name="Salida 2 30 2 4_Volatility" xfId="28615" xr:uid="{54733759-5F4D-4E36-96E6-A653C96CF7B0}"/>
    <cellStyle name="Salida 2 30 2 5" xfId="28616" xr:uid="{D7B612F6-54E8-4A2E-85E2-939F1BC7C4F2}"/>
    <cellStyle name="Salida 2 30 2_Volatility" xfId="28617" xr:uid="{1EAEAB33-E965-44EB-8525-007679655872}"/>
    <cellStyle name="Salida 2 30 3" xfId="28618" xr:uid="{BA5BAF1A-5E6A-4001-9AF2-687654AD544A}"/>
    <cellStyle name="Salida 2 30 3 2" xfId="28619" xr:uid="{D2E8FC0E-984F-4E81-A7C7-D36B2E277101}"/>
    <cellStyle name="Salida 2 30 3 2 2" xfId="28620" xr:uid="{A9FF5F66-909B-4AD4-9165-F62B3AADE7E0}"/>
    <cellStyle name="Salida 2 30 3 2_Volatility" xfId="28621" xr:uid="{0C07BC0F-20FC-425A-81C4-00DB68ACB9C4}"/>
    <cellStyle name="Salida 2 30 3 3" xfId="28622" xr:uid="{23EF5460-7954-4572-97A1-94CFD4369385}"/>
    <cellStyle name="Salida 2 30 3_Volatility" xfId="28623" xr:uid="{C59C6044-294E-4FD2-AA7D-3C1077DD64AB}"/>
    <cellStyle name="Salida 2 30 4" xfId="28624" xr:uid="{DA8F274F-EF7F-4230-8E1E-01F560293C7F}"/>
    <cellStyle name="Salida 2 30 4 2" xfId="28625" xr:uid="{E4EFB787-1BB7-4B22-8E2D-D2782F145305}"/>
    <cellStyle name="Salida 2 30 4_Volatility" xfId="28626" xr:uid="{C702A7E3-A9A3-4A62-95FD-3237ED258055}"/>
    <cellStyle name="Salida 2 30 5" xfId="28627" xr:uid="{641BD5BA-A98F-47D8-A8A2-D10D00E48439}"/>
    <cellStyle name="Salida 2 30_Volatility" xfId="28628" xr:uid="{33282D4D-541F-4DB8-AAA0-39495F6F7AE1}"/>
    <cellStyle name="Salida 2 31" xfId="28629" xr:uid="{CF609306-B6AA-4598-B982-CDA812261D84}"/>
    <cellStyle name="Salida 2 31 2" xfId="28630" xr:uid="{AD455AA2-D7AB-49C9-AE59-149F472400E9}"/>
    <cellStyle name="Salida 2 31 2 2" xfId="28631" xr:uid="{928EA895-1655-4B6F-9040-1DF92C921E37}"/>
    <cellStyle name="Salida 2 31 2 2 2" xfId="28632" xr:uid="{E8FF4B62-CA5B-4A9F-B913-B0DABDA2F1E1}"/>
    <cellStyle name="Salida 2 31 2 2 2 2" xfId="28633" xr:uid="{6B9817F6-6453-4833-9A4F-11D94899E96F}"/>
    <cellStyle name="Salida 2 31 2 2 2_Volatility" xfId="28634" xr:uid="{297933BF-EC04-43AE-96E9-9E7A52CDDA00}"/>
    <cellStyle name="Salida 2 31 2 2 3" xfId="28635" xr:uid="{7E96E347-F01A-47DD-BACE-542BFE7F6F28}"/>
    <cellStyle name="Salida 2 31 2 2_Volatility" xfId="28636" xr:uid="{7BAE5900-9BB0-45F2-94D9-77484CB845B6}"/>
    <cellStyle name="Salida 2 31 2 3" xfId="28637" xr:uid="{15E59D56-9F36-4679-832C-134C57D4A776}"/>
    <cellStyle name="Salida 2 31 2 3 2" xfId="28638" xr:uid="{42DB3FB3-A1D9-4507-901C-062CB10607E2}"/>
    <cellStyle name="Salida 2 31 2 3 2 2" xfId="28639" xr:uid="{9CF6B341-D3F9-448A-8412-E5C5C9446584}"/>
    <cellStyle name="Salida 2 31 2 3 2_Volatility" xfId="28640" xr:uid="{05144418-FD35-43C9-93F8-888DF0583BFC}"/>
    <cellStyle name="Salida 2 31 2 3 3" xfId="28641" xr:uid="{48D08877-D003-4D5C-9CA6-267ADB133AAD}"/>
    <cellStyle name="Salida 2 31 2 3_Volatility" xfId="28642" xr:uid="{350EA917-7A24-4A6F-98ED-2F8A663CA3B2}"/>
    <cellStyle name="Salida 2 31 2 4" xfId="28643" xr:uid="{C1AB246C-7FDB-4664-AF6A-BF70AD6EE88C}"/>
    <cellStyle name="Salida 2 31 2 4 2" xfId="28644" xr:uid="{571BD1A8-51CE-4B57-A967-7CECB38008FF}"/>
    <cellStyle name="Salida 2 31 2 4_Volatility" xfId="28645" xr:uid="{5EBD5389-A5E9-412D-BBA6-C345E440AA1E}"/>
    <cellStyle name="Salida 2 31 2 5" xfId="28646" xr:uid="{594A6961-BAEC-486E-AA6B-A8A889092F4F}"/>
    <cellStyle name="Salida 2 31 2_Volatility" xfId="28647" xr:uid="{49037AFD-E6BA-4E87-9E6E-827C206B3218}"/>
    <cellStyle name="Salida 2 31 3" xfId="28648" xr:uid="{6BB83F75-9AC7-40B1-9CC9-9555E8D55DD6}"/>
    <cellStyle name="Salida 2 31 3 2" xfId="28649" xr:uid="{E0F96D12-FE2E-4E52-8377-F50DCE906357}"/>
    <cellStyle name="Salida 2 31 3 2 2" xfId="28650" xr:uid="{531E0569-E1E4-4655-AF56-7617C6E8FEE7}"/>
    <cellStyle name="Salida 2 31 3 2_Volatility" xfId="28651" xr:uid="{7701BB50-7E0D-4BC8-AAFA-00513AB2842D}"/>
    <cellStyle name="Salida 2 31 3 3" xfId="28652" xr:uid="{00EC394B-2E32-4FBB-8B80-EFA0852CB876}"/>
    <cellStyle name="Salida 2 31 3_Volatility" xfId="28653" xr:uid="{61A82E32-ABF1-457A-84B0-6513DEA5098E}"/>
    <cellStyle name="Salida 2 31 4" xfId="28654" xr:uid="{A5DDC09E-4C20-443D-A168-4F3834EBD2C7}"/>
    <cellStyle name="Salida 2 31 4 2" xfId="28655" xr:uid="{37E6FA91-3D91-4488-936E-7816C1EAD352}"/>
    <cellStyle name="Salida 2 31 4_Volatility" xfId="28656" xr:uid="{FF89A5DA-B1A4-4C4F-8ABE-52707994C831}"/>
    <cellStyle name="Salida 2 31 5" xfId="28657" xr:uid="{94FE5001-FB26-4EA1-9408-CB94A59D26B3}"/>
    <cellStyle name="Salida 2 31_Volatility" xfId="28658" xr:uid="{066D6BCC-F031-4A9C-A85E-595F820EF5ED}"/>
    <cellStyle name="Salida 2 32" xfId="28659" xr:uid="{86717E0A-E027-4A15-B5BD-0613B3B00793}"/>
    <cellStyle name="Salida 2 32 2" xfId="28660" xr:uid="{B061CFB8-AD6F-498A-8F76-BD183CA8C344}"/>
    <cellStyle name="Salida 2 32 2 2" xfId="28661" xr:uid="{3AD4A0CE-5B65-4C68-9852-25FD2A63AF89}"/>
    <cellStyle name="Salida 2 32 2 2 2" xfId="28662" xr:uid="{E1315C6F-6ACC-48B5-9C6C-66037C47A708}"/>
    <cellStyle name="Salida 2 32 2 2 2 2" xfId="28663" xr:uid="{75D959AD-2472-483A-8A7A-D3970A010CDF}"/>
    <cellStyle name="Salida 2 32 2 2 2_Volatility" xfId="28664" xr:uid="{0BDA2B5F-C06D-402E-A682-EA4FD1EAC48D}"/>
    <cellStyle name="Salida 2 32 2 2 3" xfId="28665" xr:uid="{A264B03F-EC7F-4E8D-9AF0-88D390EA3279}"/>
    <cellStyle name="Salida 2 32 2 2_Volatility" xfId="28666" xr:uid="{AFEDBAC9-602A-4BEE-9754-CFADC43DFCE0}"/>
    <cellStyle name="Salida 2 32 2 3" xfId="28667" xr:uid="{CCAB26AC-7C07-4B17-A07F-43AE38D3B222}"/>
    <cellStyle name="Salida 2 32 2 3 2" xfId="28668" xr:uid="{56F6809A-41D1-4599-9B40-D3CC701DD403}"/>
    <cellStyle name="Salida 2 32 2 3 2 2" xfId="28669" xr:uid="{D9FA70BD-E600-4C36-9CE5-13F8ACD76D06}"/>
    <cellStyle name="Salida 2 32 2 3 2_Volatility" xfId="28670" xr:uid="{D17F0391-9F5D-453A-BFD2-62C409434561}"/>
    <cellStyle name="Salida 2 32 2 3 3" xfId="28671" xr:uid="{F2456211-E07F-43DF-B491-B2E20FB5BC5B}"/>
    <cellStyle name="Salida 2 32 2 3_Volatility" xfId="28672" xr:uid="{93720040-4645-48DF-831F-B4E3A09F2B75}"/>
    <cellStyle name="Salida 2 32 2 4" xfId="28673" xr:uid="{FBBA5843-AAF6-44FB-9023-256EACC6DA26}"/>
    <cellStyle name="Salida 2 32 2 4 2" xfId="28674" xr:uid="{874D582B-8651-4354-B7B5-4F8F06B690F0}"/>
    <cellStyle name="Salida 2 32 2 4_Volatility" xfId="28675" xr:uid="{8860AECE-725D-4018-B644-4D906BF03853}"/>
    <cellStyle name="Salida 2 32 2 5" xfId="28676" xr:uid="{6781FC8C-A9F8-4E10-AA56-3F41A3BBED38}"/>
    <cellStyle name="Salida 2 32 2_Volatility" xfId="28677" xr:uid="{0D26D159-61A5-4671-B81A-DBBDD1FC8D90}"/>
    <cellStyle name="Salida 2 32 3" xfId="28678" xr:uid="{B9F79A75-B522-4855-B5FC-B1E77FAE77BD}"/>
    <cellStyle name="Salida 2 32 3 2" xfId="28679" xr:uid="{FCEBA7F7-D474-42B5-93D5-2E8176446523}"/>
    <cellStyle name="Salida 2 32 3 2 2" xfId="28680" xr:uid="{F8478195-E900-4725-B967-C1F4EEC5C29A}"/>
    <cellStyle name="Salida 2 32 3 2_Volatility" xfId="28681" xr:uid="{2AC82161-C1CD-4155-8403-B449E9711AC5}"/>
    <cellStyle name="Salida 2 32 3 3" xfId="28682" xr:uid="{2B37372F-E544-4C6D-A76C-49BF4DFA947F}"/>
    <cellStyle name="Salida 2 32 3_Volatility" xfId="28683" xr:uid="{C2F17F5E-4CCE-430A-AA80-046B9336338B}"/>
    <cellStyle name="Salida 2 32 4" xfId="28684" xr:uid="{D513862A-4B52-4A30-801B-7E533E41381C}"/>
    <cellStyle name="Salida 2 32 4 2" xfId="28685" xr:uid="{144B15AF-47A2-4457-A9A6-0AF454CD822F}"/>
    <cellStyle name="Salida 2 32 4_Volatility" xfId="28686" xr:uid="{7421D749-0AD7-413E-9A66-CB97AAF79B6F}"/>
    <cellStyle name="Salida 2 32 5" xfId="28687" xr:uid="{508A3ECA-54C9-45E6-ADF7-AEAFBA614AAB}"/>
    <cellStyle name="Salida 2 32_Volatility" xfId="28688" xr:uid="{5991D38A-034D-435C-9E4A-B0702EBCDEDC}"/>
    <cellStyle name="Salida 2 33" xfId="28689" xr:uid="{AA07F857-EE4E-404A-BA0E-EC6C039E10F1}"/>
    <cellStyle name="Salida 2 33 2" xfId="28690" xr:uid="{85D4E037-99E4-4A73-861A-260F89DB547F}"/>
    <cellStyle name="Salida 2 33 2 2" xfId="28691" xr:uid="{E2F8F166-869C-48F7-AEA4-495E1E6C3757}"/>
    <cellStyle name="Salida 2 33 2 2 2" xfId="28692" xr:uid="{3CDA8899-5824-4876-AF19-A785A3228FF0}"/>
    <cellStyle name="Salida 2 33 2 2 2 2" xfId="28693" xr:uid="{F851BBAB-4964-4F03-B0CF-CF353C964380}"/>
    <cellStyle name="Salida 2 33 2 2 2_Volatility" xfId="28694" xr:uid="{E5CDCAF6-3822-495A-8AF4-53EC9531AF75}"/>
    <cellStyle name="Salida 2 33 2 2 3" xfId="28695" xr:uid="{1934AFBE-A918-489B-82AE-0510019C565F}"/>
    <cellStyle name="Salida 2 33 2 2_Volatility" xfId="28696" xr:uid="{879707B8-50AE-4CA2-99C8-CC18654A7344}"/>
    <cellStyle name="Salida 2 33 2 3" xfId="28697" xr:uid="{44347F3C-C2E8-4D3A-A629-E8F6B6A80003}"/>
    <cellStyle name="Salida 2 33 2 3 2" xfId="28698" xr:uid="{E2BBE8E1-A17A-412B-8CDA-F72280FACBDB}"/>
    <cellStyle name="Salida 2 33 2 3 2 2" xfId="28699" xr:uid="{C0F6B222-3C62-4AE5-9DC4-AF252F2E113D}"/>
    <cellStyle name="Salida 2 33 2 3 2_Volatility" xfId="28700" xr:uid="{38A1EF4D-EFB1-4A1E-BB62-3C8D13B475AE}"/>
    <cellStyle name="Salida 2 33 2 3 3" xfId="28701" xr:uid="{DBBCCEF0-F159-4DB7-BABA-65CE89FAA5CA}"/>
    <cellStyle name="Salida 2 33 2 3_Volatility" xfId="28702" xr:uid="{C1EA93FA-D352-43E5-A735-380335299CD6}"/>
    <cellStyle name="Salida 2 33 2 4" xfId="28703" xr:uid="{FA5205A3-D037-4F48-94E8-665C4482A232}"/>
    <cellStyle name="Salida 2 33 2 4 2" xfId="28704" xr:uid="{8ABA4970-64A7-49E9-B953-425FC86019A5}"/>
    <cellStyle name="Salida 2 33 2 4_Volatility" xfId="28705" xr:uid="{DA73C371-BE55-4FA9-9BBF-65196A4BEFE4}"/>
    <cellStyle name="Salida 2 33 2 5" xfId="28706" xr:uid="{17ADE736-C206-479E-A577-C7542EF17820}"/>
    <cellStyle name="Salida 2 33 2_Volatility" xfId="28707" xr:uid="{B497D3CD-29C1-4D5F-87F0-A9E8DA7498CC}"/>
    <cellStyle name="Salida 2 33 3" xfId="28708" xr:uid="{8326731D-D4C1-486D-8DE9-AB8457C82C70}"/>
    <cellStyle name="Salida 2 33 3 2" xfId="28709" xr:uid="{19D8432A-0D59-4B04-B8F2-AD63AEB2FCD2}"/>
    <cellStyle name="Salida 2 33 3 2 2" xfId="28710" xr:uid="{EF81BD35-EF14-43BF-A2F1-1115AFE672E7}"/>
    <cellStyle name="Salida 2 33 3 2_Volatility" xfId="28711" xr:uid="{9C96FE1D-1142-4EDA-8715-FBAE00438F1C}"/>
    <cellStyle name="Salida 2 33 3 3" xfId="28712" xr:uid="{6ACDFDC0-A295-4F38-B4EC-AFF85600BD31}"/>
    <cellStyle name="Salida 2 33 3_Volatility" xfId="28713" xr:uid="{146F91E7-E9B1-4227-BB58-2E56694AA73B}"/>
    <cellStyle name="Salida 2 33 4" xfId="28714" xr:uid="{7C7C6254-0B8B-4BCF-9926-D0FE6D30D67C}"/>
    <cellStyle name="Salida 2 33 4 2" xfId="28715" xr:uid="{D2BD5020-80F0-4594-9F89-DC66CD4CB1DB}"/>
    <cellStyle name="Salida 2 33 4_Volatility" xfId="28716" xr:uid="{7CD21E6F-B738-4C4B-8360-667F67A83E4C}"/>
    <cellStyle name="Salida 2 33 5" xfId="28717" xr:uid="{7A93A80A-056C-4C9E-B7D8-FA9934355F0E}"/>
    <cellStyle name="Salida 2 33_Volatility" xfId="28718" xr:uid="{B31C37AB-0121-4C08-BDA7-8C07857DC8C3}"/>
    <cellStyle name="Salida 2 34" xfId="28719" xr:uid="{C054614E-06B2-4F58-8A54-048325CCD573}"/>
    <cellStyle name="Salida 2 34 2" xfId="28720" xr:uid="{E1A562A8-C769-42BF-ACCD-93576581467A}"/>
    <cellStyle name="Salida 2 34 2 2" xfId="28721" xr:uid="{AE823E22-034D-4A5B-B410-FE0D6FF4627A}"/>
    <cellStyle name="Salida 2 34 2 2 2" xfId="28722" xr:uid="{46796A37-05F3-4449-88BB-1B89FE0262C0}"/>
    <cellStyle name="Salida 2 34 2 2 2 2" xfId="28723" xr:uid="{67E69C71-1515-4796-A4BD-ECDD6AC098C5}"/>
    <cellStyle name="Salida 2 34 2 2 2_Volatility" xfId="28724" xr:uid="{965676DC-C8B2-4C62-AF53-7F0D1B36BCB9}"/>
    <cellStyle name="Salida 2 34 2 2 3" xfId="28725" xr:uid="{67DF3125-54DB-48EB-BFB9-4B4F0B4ECF87}"/>
    <cellStyle name="Salida 2 34 2 2_Volatility" xfId="28726" xr:uid="{DE496843-35BB-4696-BD9A-8575DCFE5F13}"/>
    <cellStyle name="Salida 2 34 2 3" xfId="28727" xr:uid="{0DC9DA5A-D682-41DA-A846-8BBB5C10EA39}"/>
    <cellStyle name="Salida 2 34 2 3 2" xfId="28728" xr:uid="{6BDB1DA3-2943-49FD-AC54-B15075D8722C}"/>
    <cellStyle name="Salida 2 34 2 3 2 2" xfId="28729" xr:uid="{E121C2B6-8B8A-4903-8BD4-7B1C57A2BBA1}"/>
    <cellStyle name="Salida 2 34 2 3 2_Volatility" xfId="28730" xr:uid="{09F8AD57-8A01-497C-B915-D7255EC2C4CF}"/>
    <cellStyle name="Salida 2 34 2 3 3" xfId="28731" xr:uid="{CBDA7A23-3C4F-411A-B35C-265B1A0AFFF8}"/>
    <cellStyle name="Salida 2 34 2 3_Volatility" xfId="28732" xr:uid="{C398032A-17B2-4428-869E-341330E5BFA2}"/>
    <cellStyle name="Salida 2 34 2 4" xfId="28733" xr:uid="{A9775A4C-EFEF-44F4-B721-37AF1E7AFD9E}"/>
    <cellStyle name="Salida 2 34 2 4 2" xfId="28734" xr:uid="{C65A5703-489D-4190-9CB8-363C460F648D}"/>
    <cellStyle name="Salida 2 34 2 4_Volatility" xfId="28735" xr:uid="{4B44A931-84B8-44E1-AA39-ABD4C2987CD8}"/>
    <cellStyle name="Salida 2 34 2 5" xfId="28736" xr:uid="{908EABC1-C9B0-4CF6-AE0B-517A6584D49E}"/>
    <cellStyle name="Salida 2 34 2_Volatility" xfId="28737" xr:uid="{EB9FCF18-62BD-4779-A9A7-1FD376243877}"/>
    <cellStyle name="Salida 2 34 3" xfId="28738" xr:uid="{B8E23ED9-6B05-4B4C-BC77-9412BC38505B}"/>
    <cellStyle name="Salida 2 34 3 2" xfId="28739" xr:uid="{33ACA767-10B5-4A00-98FC-BCD77CD38BD6}"/>
    <cellStyle name="Salida 2 34 3 2 2" xfId="28740" xr:uid="{4EAB51DD-D1D6-4149-BA94-9DA6C88CC456}"/>
    <cellStyle name="Salida 2 34 3 2_Volatility" xfId="28741" xr:uid="{1FA89168-A14B-4344-8B91-C5909ED42FEF}"/>
    <cellStyle name="Salida 2 34 3 3" xfId="28742" xr:uid="{41CD1B46-7053-4E96-B069-A891C1563169}"/>
    <cellStyle name="Salida 2 34 3_Volatility" xfId="28743" xr:uid="{943FA288-1057-4A51-93E0-EF238664CC28}"/>
    <cellStyle name="Salida 2 34 4" xfId="28744" xr:uid="{9D62EE7B-1701-4632-AF23-782CC9150E05}"/>
    <cellStyle name="Salida 2 34 4 2" xfId="28745" xr:uid="{CB0C37AD-BABC-4A41-9859-C4F7CB9124AE}"/>
    <cellStyle name="Salida 2 34 4_Volatility" xfId="28746" xr:uid="{D9531043-DC32-4117-9286-0BA88F1D1611}"/>
    <cellStyle name="Salida 2 34 5" xfId="28747" xr:uid="{AA86E9B1-E862-41EE-B7D4-1645B4EFBA9E}"/>
    <cellStyle name="Salida 2 34_Volatility" xfId="28748" xr:uid="{EF60AC3D-8670-47AB-B72B-9F88C31FBAE7}"/>
    <cellStyle name="Salida 2 35" xfId="28749" xr:uid="{49CD1EC0-075E-4779-BDED-AC69C4B669CE}"/>
    <cellStyle name="Salida 2 35 2" xfId="28750" xr:uid="{DC4EEC83-3CD3-4898-875F-D5AF70E49207}"/>
    <cellStyle name="Salida 2 35 2 2" xfId="28751" xr:uid="{052CD251-65DB-46E8-87F3-2EC72B49372B}"/>
    <cellStyle name="Salida 2 35 2 2 2" xfId="28752" xr:uid="{68FC9A09-2C1C-4BEC-AF29-173B17718885}"/>
    <cellStyle name="Salida 2 35 2 2 2 2" xfId="28753" xr:uid="{43AA4AB1-6938-4975-A480-4F823ED1C215}"/>
    <cellStyle name="Salida 2 35 2 2 2_Volatility" xfId="28754" xr:uid="{114E8845-4366-4D80-BA6C-92672D02AA55}"/>
    <cellStyle name="Salida 2 35 2 2 3" xfId="28755" xr:uid="{27165B23-7B5D-4A54-8716-DB48F0E4F969}"/>
    <cellStyle name="Salida 2 35 2 2_Volatility" xfId="28756" xr:uid="{90C1C03D-9D46-490F-B423-B5B501CA5E9F}"/>
    <cellStyle name="Salida 2 35 2 3" xfId="28757" xr:uid="{AED58019-8A8D-4DAF-8CCC-CA4E6344D58D}"/>
    <cellStyle name="Salida 2 35 2 3 2" xfId="28758" xr:uid="{49CA1FB9-8E3B-4705-AB81-86C43A6376DA}"/>
    <cellStyle name="Salida 2 35 2 3 2 2" xfId="28759" xr:uid="{C8151478-AE1C-4D7B-9716-04EDB5D05B00}"/>
    <cellStyle name="Salida 2 35 2 3 2_Volatility" xfId="28760" xr:uid="{A216B34A-185F-410B-A244-2EEF41370C11}"/>
    <cellStyle name="Salida 2 35 2 3 3" xfId="28761" xr:uid="{0099DB57-6DF8-4ADB-B58F-F4AE0ABE5983}"/>
    <cellStyle name="Salida 2 35 2 3_Volatility" xfId="28762" xr:uid="{CD33FEC4-CD00-4C32-93C5-FE97E2F274D2}"/>
    <cellStyle name="Salida 2 35 2 4" xfId="28763" xr:uid="{D6848711-5F02-4909-9B34-BCECE58A321F}"/>
    <cellStyle name="Salida 2 35 2 4 2" xfId="28764" xr:uid="{D02FAB42-5DD5-4E9E-A887-02255A72D7C1}"/>
    <cellStyle name="Salida 2 35 2 4_Volatility" xfId="28765" xr:uid="{4A8F0B45-FBCE-471B-81F1-EE3E8799F0CB}"/>
    <cellStyle name="Salida 2 35 2 5" xfId="28766" xr:uid="{31BA016B-B6E5-4A13-A29C-AF9B6BF34CB7}"/>
    <cellStyle name="Salida 2 35 2_Volatility" xfId="28767" xr:uid="{0EE39BF2-9159-43FD-BEFF-9C6690538C24}"/>
    <cellStyle name="Salida 2 35 3" xfId="28768" xr:uid="{19895290-6E95-433F-8485-E041944BA4AB}"/>
    <cellStyle name="Salida 2 35 3 2" xfId="28769" xr:uid="{84E1E7B8-DD03-409F-A653-E3BD1330DACE}"/>
    <cellStyle name="Salida 2 35 3 2 2" xfId="28770" xr:uid="{FC7D7AF1-2FDF-495F-A9AC-A344014F4579}"/>
    <cellStyle name="Salida 2 35 3 2_Volatility" xfId="28771" xr:uid="{0ACA71B0-D62C-4E23-930B-B1395E4130CB}"/>
    <cellStyle name="Salida 2 35 3 3" xfId="28772" xr:uid="{D24B93C4-4996-4040-B78B-AAB756F42732}"/>
    <cellStyle name="Salida 2 35 3_Volatility" xfId="28773" xr:uid="{2912227F-B507-4793-8340-B08F3A7DA1BE}"/>
    <cellStyle name="Salida 2 35 4" xfId="28774" xr:uid="{1F91BFE6-B3AA-4617-AF88-49F847B055EA}"/>
    <cellStyle name="Salida 2 35 4 2" xfId="28775" xr:uid="{28A60180-0A14-4AAB-B256-30CA8C323669}"/>
    <cellStyle name="Salida 2 35 4_Volatility" xfId="28776" xr:uid="{C8E0FE81-4CCE-4720-9FCC-BAAB069973DC}"/>
    <cellStyle name="Salida 2 35 5" xfId="28777" xr:uid="{A369729B-4242-428F-B5A8-7ABF492FC600}"/>
    <cellStyle name="Salida 2 35_Volatility" xfId="28778" xr:uid="{5FA33E28-32EC-4B0D-BB6B-F9A6E2EF1891}"/>
    <cellStyle name="Salida 2 36" xfId="28779" xr:uid="{FE335139-B138-4B4B-8482-9A7913AB7F0D}"/>
    <cellStyle name="Salida 2 36 2" xfId="28780" xr:uid="{7E3AE856-F623-4080-9049-F87EC76C8EB3}"/>
    <cellStyle name="Salida 2 36 2 2" xfId="28781" xr:uid="{9F80B73F-6188-48AA-820B-AB78889D6AD1}"/>
    <cellStyle name="Salida 2 36 2 2 2" xfId="28782" xr:uid="{BA31E259-5C41-4C83-8C80-278D7D36659B}"/>
    <cellStyle name="Salida 2 36 2 2 2 2" xfId="28783" xr:uid="{5D555D00-9BF8-499E-8BA5-0095202BA3AC}"/>
    <cellStyle name="Salida 2 36 2 2 2_Volatility" xfId="28784" xr:uid="{A380928F-9117-47AE-8453-A58741D80294}"/>
    <cellStyle name="Salida 2 36 2 2 3" xfId="28785" xr:uid="{3FC5D232-3F86-436C-B4F9-A85306CE9964}"/>
    <cellStyle name="Salida 2 36 2 2_Volatility" xfId="28786" xr:uid="{434723C4-2225-4C8B-97E6-864928845444}"/>
    <cellStyle name="Salida 2 36 2 3" xfId="28787" xr:uid="{C55B15A1-0A29-4929-8F51-BF38C3A44D09}"/>
    <cellStyle name="Salida 2 36 2 3 2" xfId="28788" xr:uid="{789B3F38-830E-4367-9F8C-CAD1F005BE12}"/>
    <cellStyle name="Salida 2 36 2 3 2 2" xfId="28789" xr:uid="{EC23081E-388F-4DD4-9070-1F38495DCEDE}"/>
    <cellStyle name="Salida 2 36 2 3 2_Volatility" xfId="28790" xr:uid="{DE233CE2-8DE9-49ED-9E12-F44AC7E9721F}"/>
    <cellStyle name="Salida 2 36 2 3 3" xfId="28791" xr:uid="{1AF746F7-81F6-493E-829A-B6968E0A40CB}"/>
    <cellStyle name="Salida 2 36 2 3_Volatility" xfId="28792" xr:uid="{3C48AAA3-8559-4FFD-A5F2-AA8793A5D442}"/>
    <cellStyle name="Salida 2 36 2 4" xfId="28793" xr:uid="{09AE231C-1D51-45BC-B72F-E14B88B1C77D}"/>
    <cellStyle name="Salida 2 36 2 4 2" xfId="28794" xr:uid="{0A92687F-67E2-44E3-98F3-B5EBB72A710F}"/>
    <cellStyle name="Salida 2 36 2 4_Volatility" xfId="28795" xr:uid="{8F2709D0-3B15-4800-B17D-178B4479D034}"/>
    <cellStyle name="Salida 2 36 2 5" xfId="28796" xr:uid="{0F1EC4B8-7839-47A5-A6B1-3315CBDF1DC6}"/>
    <cellStyle name="Salida 2 36 2_Volatility" xfId="28797" xr:uid="{0160E520-F941-43C0-9F72-23DBFCEC4130}"/>
    <cellStyle name="Salida 2 36 3" xfId="28798" xr:uid="{88F387B5-2A0A-4C28-85AE-F8944CC3229E}"/>
    <cellStyle name="Salida 2 36 3 2" xfId="28799" xr:uid="{000A1B6C-FBAE-47D9-9F74-66CE48B5E0EA}"/>
    <cellStyle name="Salida 2 36 3 2 2" xfId="28800" xr:uid="{D9F4412F-4F1C-4EDA-9C1D-E57F9856C5E6}"/>
    <cellStyle name="Salida 2 36 3 2_Volatility" xfId="28801" xr:uid="{F073F9BA-9A9F-4A67-9E8F-82E141DDB998}"/>
    <cellStyle name="Salida 2 36 3 3" xfId="28802" xr:uid="{D859CE6A-9AEB-48CC-B20A-AE238D73CF34}"/>
    <cellStyle name="Salida 2 36 3_Volatility" xfId="28803" xr:uid="{F7EB02E8-8478-4D41-8872-9BF0F28C5225}"/>
    <cellStyle name="Salida 2 36 4" xfId="28804" xr:uid="{F818009B-9001-45E3-A101-45E3843B1260}"/>
    <cellStyle name="Salida 2 36 4 2" xfId="28805" xr:uid="{39FBA17E-B3D7-453D-9928-DEBA578D7420}"/>
    <cellStyle name="Salida 2 36 4_Volatility" xfId="28806" xr:uid="{44AA8CDC-CDAE-4D3D-A5B2-D2CDAC997A39}"/>
    <cellStyle name="Salida 2 36 5" xfId="28807" xr:uid="{47C53AD8-1D81-4F05-90C3-CC5FBC605FE7}"/>
    <cellStyle name="Salida 2 36_Volatility" xfId="28808" xr:uid="{EEB1D57B-FD44-4050-ABF9-2D2971A9227D}"/>
    <cellStyle name="Salida 2 37" xfId="28809" xr:uid="{27683746-0CA4-4E60-A536-4F63DF21E9CA}"/>
    <cellStyle name="Salida 2 37 2" xfId="28810" xr:uid="{B8AE36B7-D259-44DB-8156-9AEE6CD22CE6}"/>
    <cellStyle name="Salida 2 37 2 2" xfId="28811" xr:uid="{FFDB09DB-5984-4393-A51F-C483ECB0A1F9}"/>
    <cellStyle name="Salida 2 37 2 2 2" xfId="28812" xr:uid="{C3376A29-A413-4F77-AE7D-3718B31954DB}"/>
    <cellStyle name="Salida 2 37 2 2 2 2" xfId="28813" xr:uid="{5A154A02-98F3-4122-9385-7D76D756464C}"/>
    <cellStyle name="Salida 2 37 2 2 2_Volatility" xfId="28814" xr:uid="{F1B00224-D275-4F9D-8D41-302FA44A2544}"/>
    <cellStyle name="Salida 2 37 2 2 3" xfId="28815" xr:uid="{377C88BA-98AC-49FC-AF53-877EA2417F5B}"/>
    <cellStyle name="Salida 2 37 2 2_Volatility" xfId="28816" xr:uid="{24BAC104-4DB7-4A79-8865-991338E9E893}"/>
    <cellStyle name="Salida 2 37 2 3" xfId="28817" xr:uid="{A73EA471-EC31-41CA-9C87-5A73EADE5FCD}"/>
    <cellStyle name="Salida 2 37 2 3 2" xfId="28818" xr:uid="{33DB8B2D-0710-447B-B139-4E274DE941AF}"/>
    <cellStyle name="Salida 2 37 2 3 2 2" xfId="28819" xr:uid="{04BF6B06-9CF9-49D4-988B-AAF80957CA6F}"/>
    <cellStyle name="Salida 2 37 2 3 2_Volatility" xfId="28820" xr:uid="{A4F28095-2B2F-4766-A557-B4DB060BB457}"/>
    <cellStyle name="Salida 2 37 2 3 3" xfId="28821" xr:uid="{5C5E962F-FCB9-4DDF-AB7A-6D90D898C25E}"/>
    <cellStyle name="Salida 2 37 2 3_Volatility" xfId="28822" xr:uid="{889901EC-0B67-46FE-8EF2-3A63D3CAC675}"/>
    <cellStyle name="Salida 2 37 2 4" xfId="28823" xr:uid="{7C72C445-D23A-44B1-BD7C-8B0BD38D2FC0}"/>
    <cellStyle name="Salida 2 37 2 4 2" xfId="28824" xr:uid="{137CA3F3-D324-403A-BDDF-E254FCB309D9}"/>
    <cellStyle name="Salida 2 37 2 4_Volatility" xfId="28825" xr:uid="{08CF98C9-E539-4357-B1DE-EBBD43979D78}"/>
    <cellStyle name="Salida 2 37 2 5" xfId="28826" xr:uid="{1E4C8CF9-EFC1-418B-948E-B076EF09EAED}"/>
    <cellStyle name="Salida 2 37 2_Volatility" xfId="28827" xr:uid="{1F51DD5B-EB6D-4036-8F9F-3E32C8180DFE}"/>
    <cellStyle name="Salida 2 37 3" xfId="28828" xr:uid="{FB5539F8-855E-431B-9FED-8779C192EEA0}"/>
    <cellStyle name="Salida 2 37 3 2" xfId="28829" xr:uid="{D6B06686-629D-4832-BC2E-3D6C95A34726}"/>
    <cellStyle name="Salida 2 37 3 2 2" xfId="28830" xr:uid="{39543DD5-1F05-4916-BBDF-CFDF1ED4BE60}"/>
    <cellStyle name="Salida 2 37 3 2_Volatility" xfId="28831" xr:uid="{2789D1D8-2A28-42EC-92BA-0A4566380747}"/>
    <cellStyle name="Salida 2 37 3 3" xfId="28832" xr:uid="{4403B634-8859-495E-8A69-94CE4AA259BF}"/>
    <cellStyle name="Salida 2 37 3_Volatility" xfId="28833" xr:uid="{2C391589-26E2-4530-BEAD-681CD67B823F}"/>
    <cellStyle name="Salida 2 37 4" xfId="28834" xr:uid="{00768F28-F005-41B7-A010-AEA045801283}"/>
    <cellStyle name="Salida 2 37 4 2" xfId="28835" xr:uid="{001ED4F9-4808-434F-B62E-A442B602B49B}"/>
    <cellStyle name="Salida 2 37 4_Volatility" xfId="28836" xr:uid="{609850B2-67DE-4811-A74A-07C7B92A6C59}"/>
    <cellStyle name="Salida 2 37 5" xfId="28837" xr:uid="{3AA0C409-9B2E-4E04-9B77-FE58E0F84EA7}"/>
    <cellStyle name="Salida 2 37_Volatility" xfId="28838" xr:uid="{796F6C9F-6EC4-4464-B0D4-FD4066B32403}"/>
    <cellStyle name="Salida 2 38" xfId="28839" xr:uid="{C26950AB-D532-4F71-9744-35D1EC89340A}"/>
    <cellStyle name="Salida 2 38 2" xfId="28840" xr:uid="{CF297709-CCAB-4775-B4A0-85BC6FF2B649}"/>
    <cellStyle name="Salida 2 38 2 2" xfId="28841" xr:uid="{1D861105-7CE2-4A55-BA13-5684CBDABB02}"/>
    <cellStyle name="Salida 2 38 2 2 2" xfId="28842" xr:uid="{8766E972-D492-4D01-A4DA-6D8552A45F40}"/>
    <cellStyle name="Salida 2 38 2 2 2 2" xfId="28843" xr:uid="{4967DC1B-E748-4AE8-B205-0E4D55CCA34E}"/>
    <cellStyle name="Salida 2 38 2 2 2_Volatility" xfId="28844" xr:uid="{8984BD7C-B8B1-4118-9AC0-CE58ACBA4DC5}"/>
    <cellStyle name="Salida 2 38 2 2 3" xfId="28845" xr:uid="{030CFA1E-F4F9-4D79-836D-20A6ABBEEBE1}"/>
    <cellStyle name="Salida 2 38 2 2_Volatility" xfId="28846" xr:uid="{DFBDF44D-C1A4-4AE8-B29D-8039D53640D2}"/>
    <cellStyle name="Salida 2 38 2 3" xfId="28847" xr:uid="{D4633778-5B44-4AF6-8E7B-4EC1FB383990}"/>
    <cellStyle name="Salida 2 38 2 3 2" xfId="28848" xr:uid="{44A438D4-1768-4125-911D-B4E386B4FAE5}"/>
    <cellStyle name="Salida 2 38 2 3 2 2" xfId="28849" xr:uid="{BB93DDA3-FE78-40CA-8C4F-9297F3B1F252}"/>
    <cellStyle name="Salida 2 38 2 3 2_Volatility" xfId="28850" xr:uid="{4B8B80C6-A5AF-4EA5-873D-8AFE1680584D}"/>
    <cellStyle name="Salida 2 38 2 3 3" xfId="28851" xr:uid="{4303016D-B4AE-436B-ADA0-B6893D3D9A06}"/>
    <cellStyle name="Salida 2 38 2 3_Volatility" xfId="28852" xr:uid="{65F3B37F-4F6D-47C9-9E3E-23C51ABCAA93}"/>
    <cellStyle name="Salida 2 38 2 4" xfId="28853" xr:uid="{DA6744DB-03F2-4DF2-8617-3AA7510133B3}"/>
    <cellStyle name="Salida 2 38 2 4 2" xfId="28854" xr:uid="{613E05E5-F9C9-48BB-BCC6-7EA977684759}"/>
    <cellStyle name="Salida 2 38 2 4_Volatility" xfId="28855" xr:uid="{C1F8188C-CCFA-445B-9CB6-C64E513F3C3F}"/>
    <cellStyle name="Salida 2 38 2 5" xfId="28856" xr:uid="{219E0E74-2C22-4E86-B6BE-A8E0DC5FF57A}"/>
    <cellStyle name="Salida 2 38 2_Volatility" xfId="28857" xr:uid="{0CDE1F1D-7BFD-41E1-856F-C66ED11B9168}"/>
    <cellStyle name="Salida 2 38 3" xfId="28858" xr:uid="{CC4E960A-37C1-421C-A444-69A9D8164CB9}"/>
    <cellStyle name="Salida 2 38 3 2" xfId="28859" xr:uid="{F2A30DD8-AB19-4B5A-9338-80BACA6A7664}"/>
    <cellStyle name="Salida 2 38 3 2 2" xfId="28860" xr:uid="{711DBF6A-5DCB-4713-BCCC-E44FE417B6C8}"/>
    <cellStyle name="Salida 2 38 3 2_Volatility" xfId="28861" xr:uid="{1F29242F-06EF-4033-B87F-8724C37EE94C}"/>
    <cellStyle name="Salida 2 38 3 3" xfId="28862" xr:uid="{0A9A1A8A-8BB4-4867-BD00-BBD012273921}"/>
    <cellStyle name="Salida 2 38 3_Volatility" xfId="28863" xr:uid="{4D491DCA-8DE5-4995-8D6A-5988039DB528}"/>
    <cellStyle name="Salida 2 38 4" xfId="28864" xr:uid="{975A7F1B-85F5-4556-B483-41884BE42CD1}"/>
    <cellStyle name="Salida 2 38 4 2" xfId="28865" xr:uid="{3FB8228C-FD6D-401F-88C4-8462371CCF9E}"/>
    <cellStyle name="Salida 2 38 4_Volatility" xfId="28866" xr:uid="{98E6396D-535B-4F4F-BCFA-94D25E5CA53A}"/>
    <cellStyle name="Salida 2 38 5" xfId="28867" xr:uid="{3356E1BF-EDDF-4223-8A46-6BEBC1CF8A54}"/>
    <cellStyle name="Salida 2 38_Volatility" xfId="28868" xr:uid="{0693A122-FE18-4C79-81D6-C160E97B2266}"/>
    <cellStyle name="Salida 2 39" xfId="28869" xr:uid="{A72900E2-2A82-4C3C-8A8A-22F3EEB9A233}"/>
    <cellStyle name="Salida 2 39 2" xfId="28870" xr:uid="{DAC75AAC-A649-456C-B0CD-45DC70456D9B}"/>
    <cellStyle name="Salida 2 39 2 2" xfId="28871" xr:uid="{1A21C2D8-95C8-4AEF-B70B-F64EC0D633F8}"/>
    <cellStyle name="Salida 2 39 2 2 2" xfId="28872" xr:uid="{5370943A-A5AC-4C21-BC1B-7B9D3B367FD5}"/>
    <cellStyle name="Salida 2 39 2 2 2 2" xfId="28873" xr:uid="{F8813B3F-9181-4969-9772-DDFAF8DA9728}"/>
    <cellStyle name="Salida 2 39 2 2 2_Volatility" xfId="28874" xr:uid="{593E74E2-92D3-431B-B4B4-F05B534382E0}"/>
    <cellStyle name="Salida 2 39 2 2 3" xfId="28875" xr:uid="{DFE92593-380C-407B-8756-D8561A0E4584}"/>
    <cellStyle name="Salida 2 39 2 2_Volatility" xfId="28876" xr:uid="{D7197A13-B5E2-478F-B24D-6F939A3564BB}"/>
    <cellStyle name="Salida 2 39 2 3" xfId="28877" xr:uid="{8091E0DE-AF29-4286-BFB2-FD57BD9D744A}"/>
    <cellStyle name="Salida 2 39 2 3 2" xfId="28878" xr:uid="{99588DE8-DCDA-4E61-8816-4810D612919F}"/>
    <cellStyle name="Salida 2 39 2 3 2 2" xfId="28879" xr:uid="{D6648049-6F5D-421B-9A7B-0FE51F84B8A3}"/>
    <cellStyle name="Salida 2 39 2 3 2_Volatility" xfId="28880" xr:uid="{1FD5F2FE-4674-4B74-A2F2-6A7F905BA778}"/>
    <cellStyle name="Salida 2 39 2 3 3" xfId="28881" xr:uid="{B0DDB710-EF2C-46F5-9DC5-CD86D3A16FF4}"/>
    <cellStyle name="Salida 2 39 2 3_Volatility" xfId="28882" xr:uid="{8062C608-7CBE-4A86-BB47-3A3BF10D1345}"/>
    <cellStyle name="Salida 2 39 2 4" xfId="28883" xr:uid="{51C88CA7-7CD2-459B-B707-AFC1976171A1}"/>
    <cellStyle name="Salida 2 39 2 4 2" xfId="28884" xr:uid="{8FCCA8DC-F38E-4467-883B-A32127E76184}"/>
    <cellStyle name="Salida 2 39 2 4_Volatility" xfId="28885" xr:uid="{B2411533-82AF-4C50-9A88-035CC42C2895}"/>
    <cellStyle name="Salida 2 39 2 5" xfId="28886" xr:uid="{D53A61E1-25EA-49BB-8117-36331E175100}"/>
    <cellStyle name="Salida 2 39 2_Volatility" xfId="28887" xr:uid="{020B1C6F-60DA-49D4-BE72-61C4A4C90EC3}"/>
    <cellStyle name="Salida 2 39 3" xfId="28888" xr:uid="{E2159636-024F-4227-B076-28A2949695E9}"/>
    <cellStyle name="Salida 2 39 3 2" xfId="28889" xr:uid="{90F39F2A-B969-4C6F-A905-C2DB491AF55D}"/>
    <cellStyle name="Salida 2 39 3 2 2" xfId="28890" xr:uid="{DDACC74B-E745-4DEA-8468-EA08C29F3A61}"/>
    <cellStyle name="Salida 2 39 3 2_Volatility" xfId="28891" xr:uid="{DE74BA4E-4AED-436C-9248-17A335868E04}"/>
    <cellStyle name="Salida 2 39 3 3" xfId="28892" xr:uid="{686D3431-8532-4035-AF8C-2DE9DABC1798}"/>
    <cellStyle name="Salida 2 39 3_Volatility" xfId="28893" xr:uid="{4FAE1F74-C084-4819-9B38-DC6C7DAECCB0}"/>
    <cellStyle name="Salida 2 39 4" xfId="28894" xr:uid="{8AFC124B-6320-4327-99D7-0968DB77FA15}"/>
    <cellStyle name="Salida 2 39 4 2" xfId="28895" xr:uid="{84EDEE14-22B3-4A80-9752-417AC03C7242}"/>
    <cellStyle name="Salida 2 39 4_Volatility" xfId="28896" xr:uid="{8072C992-E3B1-4EFC-8354-C05529FBFA90}"/>
    <cellStyle name="Salida 2 39 5" xfId="28897" xr:uid="{DEDAB913-E4C3-4FCE-85CC-7FF4DD48B06C}"/>
    <cellStyle name="Salida 2 39_Volatility" xfId="28898" xr:uid="{3E0D9C37-FDAA-4C7B-8DEA-9C6B7A6D809D}"/>
    <cellStyle name="Salida 2 4" xfId="28899" xr:uid="{6D060F4E-5B33-4C7D-9AFF-1F148672C7F4}"/>
    <cellStyle name="Salida 2 4 2" xfId="28900" xr:uid="{4FF89C90-4E44-4EB4-97AF-D174CD57BD54}"/>
    <cellStyle name="Salida 2 4 2 2" xfId="28901" xr:uid="{C489A853-528E-445C-A985-49FB302F5366}"/>
    <cellStyle name="Salida 2 4 2 2 2" xfId="28902" xr:uid="{72BE8677-CD7A-4DBA-9BFF-D0E40B63008F}"/>
    <cellStyle name="Salida 2 4 2 2 2 2" xfId="28903" xr:uid="{B2A520B0-C3F1-4F28-A16D-C1EB5FB249E4}"/>
    <cellStyle name="Salida 2 4 2 2 2_Volatility" xfId="28904" xr:uid="{2C161293-7E9D-46EF-9B70-D1DBA9DF7D94}"/>
    <cellStyle name="Salida 2 4 2 2 3" xfId="28905" xr:uid="{F3C663A0-F1A9-4904-885A-FA6347822750}"/>
    <cellStyle name="Salida 2 4 2 2_Volatility" xfId="28906" xr:uid="{F67DCAD0-E895-4916-8CB6-EB827B72D908}"/>
    <cellStyle name="Salida 2 4 2 3" xfId="28907" xr:uid="{292B899A-00FC-440C-B798-A2FAB50070E3}"/>
    <cellStyle name="Salida 2 4 2 3 2" xfId="28908" xr:uid="{6549C033-CB59-4270-8EE8-AD84B697993B}"/>
    <cellStyle name="Salida 2 4 2 3 2 2" xfId="28909" xr:uid="{4498BA4C-134E-40AA-A2D9-3D292BF3ED08}"/>
    <cellStyle name="Salida 2 4 2 3 2_Volatility" xfId="28910" xr:uid="{876E0A74-8FCC-43E5-8ABD-C69C98D88342}"/>
    <cellStyle name="Salida 2 4 2 3 3" xfId="28911" xr:uid="{385FB454-70BB-440E-A420-42C41CC78360}"/>
    <cellStyle name="Salida 2 4 2 3_Volatility" xfId="28912" xr:uid="{BAD12340-9572-4BB4-8D86-527692E67B3D}"/>
    <cellStyle name="Salida 2 4 2 4" xfId="28913" xr:uid="{2B63D55A-A7D4-412A-AF10-EB48A1BEE2B9}"/>
    <cellStyle name="Salida 2 4 2 4 2" xfId="28914" xr:uid="{DEE663F5-769D-499E-BF20-44FE5FC6EF98}"/>
    <cellStyle name="Salida 2 4 2 4_Volatility" xfId="28915" xr:uid="{F0E53AA8-5E02-471F-A0BA-EC3AF40E8059}"/>
    <cellStyle name="Salida 2 4 2 5" xfId="28916" xr:uid="{F94E658D-C4BF-4CE5-9E93-A733EA367EB4}"/>
    <cellStyle name="Salida 2 4 2_Volatility" xfId="28917" xr:uid="{243B3EFD-37E7-4224-BE7F-D1E04A0603B9}"/>
    <cellStyle name="Salida 2 4 3" xfId="28918" xr:uid="{20D36698-E20C-4741-8D25-2A8B096DD1F1}"/>
    <cellStyle name="Salida 2 4 3 2" xfId="28919" xr:uid="{1620D2C5-8E65-41B1-BCBE-DA9F08A38D9F}"/>
    <cellStyle name="Salida 2 4 3 2 2" xfId="28920" xr:uid="{BCE64A58-9B8D-425B-AAA3-7C3874A4EB65}"/>
    <cellStyle name="Salida 2 4 3 2_Volatility" xfId="28921" xr:uid="{0C28F52E-51A0-4451-BB69-1D6E75242EB7}"/>
    <cellStyle name="Salida 2 4 3 3" xfId="28922" xr:uid="{D94BE475-7BE6-45FF-81BC-F91526777CC1}"/>
    <cellStyle name="Salida 2 4 3_Volatility" xfId="28923" xr:uid="{A071172E-5AD3-436B-BAAB-8AB453EB2A33}"/>
    <cellStyle name="Salida 2 4 4" xfId="28924" xr:uid="{6CCCD328-9FD2-4BA7-ADFB-7BEE6CEBE393}"/>
    <cellStyle name="Salida 2 4 4 2" xfId="28925" xr:uid="{3083BAEA-995A-4A4A-AF72-B345419961D3}"/>
    <cellStyle name="Salida 2 4 4_Volatility" xfId="28926" xr:uid="{01A8D845-258F-4920-88C5-EF523DE7F56A}"/>
    <cellStyle name="Salida 2 4 5" xfId="28927" xr:uid="{B65A74B7-54FC-4DFF-9DA1-611A8522BF3D}"/>
    <cellStyle name="Salida 2 4_Volatility" xfId="28928" xr:uid="{9A642241-E8AD-4E6C-8DD8-202D5133BB37}"/>
    <cellStyle name="Salida 2 40" xfId="28929" xr:uid="{3CC946A6-03B5-42C7-905C-42284DE994CF}"/>
    <cellStyle name="Salida 2 40 2" xfId="28930" xr:uid="{F8D87C18-5278-4A94-AF61-8B03F9B36553}"/>
    <cellStyle name="Salida 2 40 2 2" xfId="28931" xr:uid="{6A7EB1ED-8147-43AD-BEB8-14A53141BED7}"/>
    <cellStyle name="Salida 2 40 2 2 2" xfId="28932" xr:uid="{A1CA1B91-9644-4A8E-B5BA-54E0793C71C3}"/>
    <cellStyle name="Salida 2 40 2 2 2 2" xfId="28933" xr:uid="{F25430D1-0F0F-4982-987F-F7FC6B073931}"/>
    <cellStyle name="Salida 2 40 2 2 2_Volatility" xfId="28934" xr:uid="{E8D5DF75-D1F4-4863-AA7F-3DCDB6530680}"/>
    <cellStyle name="Salida 2 40 2 2 3" xfId="28935" xr:uid="{98906F4B-12C4-4B79-A096-B6AC47B28A49}"/>
    <cellStyle name="Salida 2 40 2 2_Volatility" xfId="28936" xr:uid="{39E05439-77FB-4056-B2D4-50CA59DC26A3}"/>
    <cellStyle name="Salida 2 40 2 3" xfId="28937" xr:uid="{D194B86D-A56E-4F64-9CC3-83A4336BC968}"/>
    <cellStyle name="Salida 2 40 2 3 2" xfId="28938" xr:uid="{C7C4B3D1-2AA5-429C-B360-6868883398F1}"/>
    <cellStyle name="Salida 2 40 2 3 2 2" xfId="28939" xr:uid="{A5CE0CFD-9EA2-4060-98C1-AC680062AE9D}"/>
    <cellStyle name="Salida 2 40 2 3 2_Volatility" xfId="28940" xr:uid="{401BCC97-3B4A-4899-A4CD-9647A0725677}"/>
    <cellStyle name="Salida 2 40 2 3 3" xfId="28941" xr:uid="{39BDD760-AA86-447C-9ADF-0710D2D76D3B}"/>
    <cellStyle name="Salida 2 40 2 3_Volatility" xfId="28942" xr:uid="{0CBBD92A-504F-474F-B6AB-8344D9264AA9}"/>
    <cellStyle name="Salida 2 40 2 4" xfId="28943" xr:uid="{B4837D32-2363-4F8E-B5D0-4EE0E62E5FF0}"/>
    <cellStyle name="Salida 2 40 2 4 2" xfId="28944" xr:uid="{E09FEC8B-323C-4E73-BCF5-8319A35C8EBD}"/>
    <cellStyle name="Salida 2 40 2 4_Volatility" xfId="28945" xr:uid="{B3322947-92DA-4F51-98C8-5A3C351342A8}"/>
    <cellStyle name="Salida 2 40 2 5" xfId="28946" xr:uid="{BEBAC138-8850-4DE2-840C-0CEEE37ACD76}"/>
    <cellStyle name="Salida 2 40 2_Volatility" xfId="28947" xr:uid="{A35A5929-A462-4D47-8C4F-23C27ABC1769}"/>
    <cellStyle name="Salida 2 40 3" xfId="28948" xr:uid="{D6B2CE8B-C77A-48B5-9154-4BEC223FE5FC}"/>
    <cellStyle name="Salida 2 40 3 2" xfId="28949" xr:uid="{20846481-F771-44A4-ABFF-D9AB8BEA71D4}"/>
    <cellStyle name="Salida 2 40 3 2 2" xfId="28950" xr:uid="{D3A9C533-8ACF-42CD-90C4-010885D60331}"/>
    <cellStyle name="Salida 2 40 3 2_Volatility" xfId="28951" xr:uid="{AA7718F5-5A31-4B6A-A153-E93F423DB91E}"/>
    <cellStyle name="Salida 2 40 3 3" xfId="28952" xr:uid="{CD95A605-0420-4A25-BB7A-58CFC4EBADDB}"/>
    <cellStyle name="Salida 2 40 3_Volatility" xfId="28953" xr:uid="{3DC09F99-8E0F-4683-A168-ED4AADA624EF}"/>
    <cellStyle name="Salida 2 40 4" xfId="28954" xr:uid="{5BCD0261-3395-4F05-8928-2DCA4D4EEC4A}"/>
    <cellStyle name="Salida 2 40 4 2" xfId="28955" xr:uid="{5960A1CB-5D90-44D7-A3C3-E54204B4BDD8}"/>
    <cellStyle name="Salida 2 40 4_Volatility" xfId="28956" xr:uid="{707C30D9-A17D-4C0B-A4A0-FF23E7023F1B}"/>
    <cellStyle name="Salida 2 40 5" xfId="28957" xr:uid="{BCBCCAB5-6710-4C2F-8E9E-FE1759A83144}"/>
    <cellStyle name="Salida 2 40_Volatility" xfId="28958" xr:uid="{FA328E84-33E1-4FFC-903A-6BACADBD6C01}"/>
    <cellStyle name="Salida 2 41" xfId="28959" xr:uid="{EBFD1E85-BBF1-41A7-B470-250595B80121}"/>
    <cellStyle name="Salida 2 41 2" xfId="28960" xr:uid="{7E4C1AE7-E3EA-4920-9AB9-3DED18D5EE00}"/>
    <cellStyle name="Salida 2 41 2 2" xfId="28961" xr:uid="{7DAC4152-8417-4BAD-AB6C-168DB6DC8488}"/>
    <cellStyle name="Salida 2 41 2 2 2" xfId="28962" xr:uid="{EB926328-CB1A-4C21-9BF4-54C0964DB2FA}"/>
    <cellStyle name="Salida 2 41 2 2 2 2" xfId="28963" xr:uid="{AAF47C65-72D2-4A68-86E7-8F0435CD5843}"/>
    <cellStyle name="Salida 2 41 2 2 2_Volatility" xfId="28964" xr:uid="{71B28BBF-3026-4709-8742-660BC23EF025}"/>
    <cellStyle name="Salida 2 41 2 2 3" xfId="28965" xr:uid="{968B9CC4-C77D-4903-BEFB-CE703866B75B}"/>
    <cellStyle name="Salida 2 41 2 2_Volatility" xfId="28966" xr:uid="{0833D6D3-CBE4-4512-AE19-08FC7ACCD2F8}"/>
    <cellStyle name="Salida 2 41 2 3" xfId="28967" xr:uid="{0F1D1FF9-51CB-4613-B181-D4E7C39588CD}"/>
    <cellStyle name="Salida 2 41 2 3 2" xfId="28968" xr:uid="{95631D73-1A04-46A9-9786-608064ECACFD}"/>
    <cellStyle name="Salida 2 41 2 3 2 2" xfId="28969" xr:uid="{5D83C456-9B10-43B2-9797-5A295AFE7FE0}"/>
    <cellStyle name="Salida 2 41 2 3 2_Volatility" xfId="28970" xr:uid="{BAB0F26C-CF17-43F5-86AE-1A21979E05CA}"/>
    <cellStyle name="Salida 2 41 2 3 3" xfId="28971" xr:uid="{FF290390-E81B-42A3-A136-356DA3533855}"/>
    <cellStyle name="Salida 2 41 2 3_Volatility" xfId="28972" xr:uid="{FCBC3B24-1BFB-4362-9B40-380541667303}"/>
    <cellStyle name="Salida 2 41 2 4" xfId="28973" xr:uid="{2C5E0538-E954-4FD8-9420-9FAFF7486674}"/>
    <cellStyle name="Salida 2 41 2 4 2" xfId="28974" xr:uid="{7447FF4D-7B69-422F-A9DD-43D7ED3B144C}"/>
    <cellStyle name="Salida 2 41 2 4_Volatility" xfId="28975" xr:uid="{FD77B9C4-A577-4E66-8A7D-3643560DF33F}"/>
    <cellStyle name="Salida 2 41 2 5" xfId="28976" xr:uid="{F6D7A357-E5BE-4996-A4A7-B31A4FCA9CAD}"/>
    <cellStyle name="Salida 2 41 2_Volatility" xfId="28977" xr:uid="{E3A4BE3E-817E-405A-9B71-4350AE9117CD}"/>
    <cellStyle name="Salida 2 41 3" xfId="28978" xr:uid="{318503C6-5848-46BF-8F11-A1F4C4C58726}"/>
    <cellStyle name="Salida 2 41 3 2" xfId="28979" xr:uid="{05C28404-F524-4CA1-9FAD-B64D1F7A94FF}"/>
    <cellStyle name="Salida 2 41 3 2 2" xfId="28980" xr:uid="{D9F89CD4-3A60-4C3A-BB35-39277B903B08}"/>
    <cellStyle name="Salida 2 41 3 2_Volatility" xfId="28981" xr:uid="{AC67083F-DE8A-4C86-BB6F-159AE23EA2B4}"/>
    <cellStyle name="Salida 2 41 3 3" xfId="28982" xr:uid="{6F6A8A28-C2B2-4311-8295-478990E19D14}"/>
    <cellStyle name="Salida 2 41 3_Volatility" xfId="28983" xr:uid="{240B1520-4AD0-4C5F-A809-1CB35BF5EC2E}"/>
    <cellStyle name="Salida 2 41 4" xfId="28984" xr:uid="{590DAFAD-E5E7-4C9E-B1D1-100520AAFE62}"/>
    <cellStyle name="Salida 2 41 4 2" xfId="28985" xr:uid="{821B6EC5-EC06-497E-A713-A509439763A2}"/>
    <cellStyle name="Salida 2 41 4_Volatility" xfId="28986" xr:uid="{2AA1F705-2E19-4E61-B6AB-7D69A4BF090D}"/>
    <cellStyle name="Salida 2 41 5" xfId="28987" xr:uid="{2A22E40D-38F9-4754-A758-B98543644F0D}"/>
    <cellStyle name="Salida 2 41_Volatility" xfId="28988" xr:uid="{15DB027E-E0D8-4E3D-A6F1-B237403F8F68}"/>
    <cellStyle name="Salida 2 42" xfId="28989" xr:uid="{3E715255-C50C-4362-AAF3-399CA129A7C5}"/>
    <cellStyle name="Salida 2 42 2" xfId="28990" xr:uid="{E1990C12-80EC-4B97-A816-8DC0E17E3BDC}"/>
    <cellStyle name="Salida 2 42 2 2" xfId="28991" xr:uid="{B4331D70-6523-48FC-8C12-7FF3D51D50E3}"/>
    <cellStyle name="Salida 2 42 2 2 2" xfId="28992" xr:uid="{A620185E-5119-4869-9B92-75A2BC6CAEE8}"/>
    <cellStyle name="Salida 2 42 2 2 2 2" xfId="28993" xr:uid="{12FA24F2-189D-4951-A6EC-E187A2BE9662}"/>
    <cellStyle name="Salida 2 42 2 2 2_Volatility" xfId="28994" xr:uid="{0034493F-3532-480C-8842-1E7CE0CED9E7}"/>
    <cellStyle name="Salida 2 42 2 2 3" xfId="28995" xr:uid="{07067FC2-EFA2-4C1C-B3FD-70291872C377}"/>
    <cellStyle name="Salida 2 42 2 2_Volatility" xfId="28996" xr:uid="{18089144-2B45-42BB-9978-F83DFE9D5270}"/>
    <cellStyle name="Salida 2 42 2 3" xfId="28997" xr:uid="{07BDE7D9-8D7F-46B5-8687-9EA6212C05D5}"/>
    <cellStyle name="Salida 2 42 2 3 2" xfId="28998" xr:uid="{090EF2C8-364B-4D6E-ADD5-70A5149870B9}"/>
    <cellStyle name="Salida 2 42 2 3 2 2" xfId="28999" xr:uid="{252F7ECD-29F4-46C6-8848-0E62A0ECE8CE}"/>
    <cellStyle name="Salida 2 42 2 3 2_Volatility" xfId="29000" xr:uid="{48EEE7EF-38A7-4CE9-89BC-CE3F742B76BF}"/>
    <cellStyle name="Salida 2 42 2 3 3" xfId="29001" xr:uid="{FE5F0109-F65A-4377-8B47-A9D549F0900F}"/>
    <cellStyle name="Salida 2 42 2 3_Volatility" xfId="29002" xr:uid="{4F627349-DFF3-4B7E-A064-6F41FE30059D}"/>
    <cellStyle name="Salida 2 42 2 4" xfId="29003" xr:uid="{19EB2440-8751-4F9C-A46B-C027757E3160}"/>
    <cellStyle name="Salida 2 42 2 4 2" xfId="29004" xr:uid="{C7E4CADF-6BA6-4C13-A01E-1841A209F989}"/>
    <cellStyle name="Salida 2 42 2 4_Volatility" xfId="29005" xr:uid="{97F839B0-2B13-43AD-AB8E-FF04DEB7CA01}"/>
    <cellStyle name="Salida 2 42 2 5" xfId="29006" xr:uid="{5A0FB8ED-1FEE-4E96-A814-F29FC1598AAD}"/>
    <cellStyle name="Salida 2 42 2_Volatility" xfId="29007" xr:uid="{19B3E567-4A04-4913-84F9-69172DF7CC98}"/>
    <cellStyle name="Salida 2 42 3" xfId="29008" xr:uid="{63344AD6-EF46-4F53-A432-FBF48C1710AB}"/>
    <cellStyle name="Salida 2 42 3 2" xfId="29009" xr:uid="{64CF74F1-0E96-40CF-A56D-D5FD9E6AB202}"/>
    <cellStyle name="Salida 2 42 3 2 2" xfId="29010" xr:uid="{D12E5B0C-1007-42EF-811F-22B75DDF7F3F}"/>
    <cellStyle name="Salida 2 42 3 2_Volatility" xfId="29011" xr:uid="{1B6A6BE3-AB18-48BA-A486-82ED182185C9}"/>
    <cellStyle name="Salida 2 42 3 3" xfId="29012" xr:uid="{3363E41D-A2FF-44F2-9032-241DBAED3DBF}"/>
    <cellStyle name="Salida 2 42 3_Volatility" xfId="29013" xr:uid="{4E5AB21F-7521-4ED9-ABD0-5D46D0AB43A0}"/>
    <cellStyle name="Salida 2 42 4" xfId="29014" xr:uid="{CE9ECACA-B579-4417-AF9A-27C2B3CA8F00}"/>
    <cellStyle name="Salida 2 42 4 2" xfId="29015" xr:uid="{5FB776AA-C80D-4F0E-98D0-6741994DFD16}"/>
    <cellStyle name="Salida 2 42 4_Volatility" xfId="29016" xr:uid="{65A5DF49-A2EC-421E-9BF3-31EE71E268EF}"/>
    <cellStyle name="Salida 2 42 5" xfId="29017" xr:uid="{95109B66-8C0C-4C50-BE2F-D820C54527C8}"/>
    <cellStyle name="Salida 2 42_Volatility" xfId="29018" xr:uid="{1F6E8B5C-E091-461F-B1F9-C54CAD4C2467}"/>
    <cellStyle name="Salida 2 43" xfId="29019" xr:uid="{675D7693-95EF-4B8D-A262-CF778941DC59}"/>
    <cellStyle name="Salida 2 43 2" xfId="29020" xr:uid="{3405574B-3A02-44B0-8454-952A4AC787BA}"/>
    <cellStyle name="Salida 2 43 2 2" xfId="29021" xr:uid="{E9936E15-7F6C-4E63-BD6F-441C5D9191C8}"/>
    <cellStyle name="Salida 2 43 2 2 2" xfId="29022" xr:uid="{6A121754-1C92-404E-91D4-98306659DFB6}"/>
    <cellStyle name="Salida 2 43 2 2 2 2" xfId="29023" xr:uid="{5299E14F-9BBF-4619-8AA1-CA83A339C613}"/>
    <cellStyle name="Salida 2 43 2 2 2_Volatility" xfId="29024" xr:uid="{2D0BC031-3C07-4426-9D86-D1A98CC6A658}"/>
    <cellStyle name="Salida 2 43 2 2 3" xfId="29025" xr:uid="{127FBA6F-8FDE-4529-91E3-5ECFC59C7BE5}"/>
    <cellStyle name="Salida 2 43 2 2_Volatility" xfId="29026" xr:uid="{2DC8C7D7-9BF2-4B47-B6EB-A7869D85DD94}"/>
    <cellStyle name="Salida 2 43 2 3" xfId="29027" xr:uid="{2E77DE70-BB46-4B6A-A972-60E9AC093A7A}"/>
    <cellStyle name="Salida 2 43 2 3 2" xfId="29028" xr:uid="{9C011600-D605-4FCF-8655-9F2A1EC2B69B}"/>
    <cellStyle name="Salida 2 43 2 3 2 2" xfId="29029" xr:uid="{2EADA56B-51BB-4AD5-BDDB-4E4CF921F118}"/>
    <cellStyle name="Salida 2 43 2 3 2_Volatility" xfId="29030" xr:uid="{7A729AB6-2FA1-4A99-84D5-F0D2DD9E4F58}"/>
    <cellStyle name="Salida 2 43 2 3 3" xfId="29031" xr:uid="{8C9024BF-6B23-4D15-B916-F07604BDEC40}"/>
    <cellStyle name="Salida 2 43 2 3_Volatility" xfId="29032" xr:uid="{3E68D2D2-0448-46BC-B80A-21B11E1FA929}"/>
    <cellStyle name="Salida 2 43 2 4" xfId="29033" xr:uid="{165D2A13-128A-488F-A4F8-0C2F8C08C0C1}"/>
    <cellStyle name="Salida 2 43 2 4 2" xfId="29034" xr:uid="{84B5039C-5563-4B9A-9764-0A3DC57FAB69}"/>
    <cellStyle name="Salida 2 43 2 4_Volatility" xfId="29035" xr:uid="{F716B540-4D39-427C-8BF3-2D5DD8EC6937}"/>
    <cellStyle name="Salida 2 43 2 5" xfId="29036" xr:uid="{CCE1564F-4D8E-40C6-994A-914C8E863FDE}"/>
    <cellStyle name="Salida 2 43 2_Volatility" xfId="29037" xr:uid="{2A8618A6-CB70-4A10-9986-189350B5DA5D}"/>
    <cellStyle name="Salida 2 43 3" xfId="29038" xr:uid="{121AE5E3-046F-4DF3-8609-3257427D37B2}"/>
    <cellStyle name="Salida 2 43 3 2" xfId="29039" xr:uid="{E49A5796-0B2A-46F8-9EAD-067A3110772D}"/>
    <cellStyle name="Salida 2 43 3 2 2" xfId="29040" xr:uid="{2499472D-4CF4-465C-906F-D492AB51CCDE}"/>
    <cellStyle name="Salida 2 43 3 2_Volatility" xfId="29041" xr:uid="{49FE874D-EA82-4AFE-9BE6-3513CF384836}"/>
    <cellStyle name="Salida 2 43 3 3" xfId="29042" xr:uid="{4AC49BC0-B65A-47E1-B01E-40482B3F8A6B}"/>
    <cellStyle name="Salida 2 43 3_Volatility" xfId="29043" xr:uid="{110A85F8-2F78-43D6-A9DE-71AFC07755E3}"/>
    <cellStyle name="Salida 2 43 4" xfId="29044" xr:uid="{59140716-24F0-45A1-9521-C0162E31B094}"/>
    <cellStyle name="Salida 2 43 4 2" xfId="29045" xr:uid="{1F3AD475-F1EF-4C83-B900-A918D4169225}"/>
    <cellStyle name="Salida 2 43 4_Volatility" xfId="29046" xr:uid="{32C51BEE-F77A-4616-B45F-0986BC5C9454}"/>
    <cellStyle name="Salida 2 43 5" xfId="29047" xr:uid="{992A0F32-84EA-407C-BBE2-1D30B9497E71}"/>
    <cellStyle name="Salida 2 43_Volatility" xfId="29048" xr:uid="{B800997D-DEA9-4700-9560-8ED415060AA7}"/>
    <cellStyle name="Salida 2 44" xfId="29049" xr:uid="{5CDE7E18-DB87-4B85-9BC2-1DE8F99BBD5E}"/>
    <cellStyle name="Salida 2 44 2" xfId="29050" xr:uid="{126DC307-68EB-46DF-8949-71F8EB07917B}"/>
    <cellStyle name="Salida 2 44 2 2" xfId="29051" xr:uid="{B71A3BB3-F446-4C6B-B56E-17F4545BE79F}"/>
    <cellStyle name="Salida 2 44 2 2 2" xfId="29052" xr:uid="{54B4CCEF-78C5-4292-A650-920DC984349A}"/>
    <cellStyle name="Salida 2 44 2 2 2 2" xfId="29053" xr:uid="{4B907D21-DDC7-4C7F-B9B4-F43B696D49F1}"/>
    <cellStyle name="Salida 2 44 2 2 2_Volatility" xfId="29054" xr:uid="{BDC7DE58-0798-468F-B6F9-AB08FA0C45D2}"/>
    <cellStyle name="Salida 2 44 2 2 3" xfId="29055" xr:uid="{6D9B559F-C45E-4939-841C-A66C6BC4D160}"/>
    <cellStyle name="Salida 2 44 2 2_Volatility" xfId="29056" xr:uid="{F38725E6-B662-462C-8102-8E847252CF58}"/>
    <cellStyle name="Salida 2 44 2 3" xfId="29057" xr:uid="{C1FA47B1-B8A3-445A-B512-C6A6125F7DAB}"/>
    <cellStyle name="Salida 2 44 2 3 2" xfId="29058" xr:uid="{75B24593-D00E-428C-A1ED-46FDC7DF7012}"/>
    <cellStyle name="Salida 2 44 2 3 2 2" xfId="29059" xr:uid="{48DD2C30-D245-4CF0-8FCA-D629E0C834A6}"/>
    <cellStyle name="Salida 2 44 2 3 2_Volatility" xfId="29060" xr:uid="{355A0744-C459-4D0F-BA75-1AE065048948}"/>
    <cellStyle name="Salida 2 44 2 3 3" xfId="29061" xr:uid="{E08C5515-B090-44B4-AF1B-6F03DBB4000C}"/>
    <cellStyle name="Salida 2 44 2 3_Volatility" xfId="29062" xr:uid="{5D76BD95-C23C-4E15-97CE-73364C06892C}"/>
    <cellStyle name="Salida 2 44 2 4" xfId="29063" xr:uid="{337B5A26-CAE4-4ADC-BDAD-357FCDFF8A9D}"/>
    <cellStyle name="Salida 2 44 2 4 2" xfId="29064" xr:uid="{A8A9C65F-59C1-4984-899F-3DDA31EF7B60}"/>
    <cellStyle name="Salida 2 44 2 4_Volatility" xfId="29065" xr:uid="{2251CCF7-5EFB-4089-9171-9D751C36504E}"/>
    <cellStyle name="Salida 2 44 2 5" xfId="29066" xr:uid="{BA333B65-38ED-435E-821F-75ADDD4A454D}"/>
    <cellStyle name="Salida 2 44 2_Volatility" xfId="29067" xr:uid="{AAB56480-8E28-435D-8770-4AEDF8D39E54}"/>
    <cellStyle name="Salida 2 44 3" xfId="29068" xr:uid="{81412234-8744-4967-BDFF-535F17B62E13}"/>
    <cellStyle name="Salida 2 44 3 2" xfId="29069" xr:uid="{56BDEC82-22EE-4248-9894-25DF4A35E577}"/>
    <cellStyle name="Salida 2 44 3 2 2" xfId="29070" xr:uid="{C57E8A81-C16B-4554-A50A-7FC417967B59}"/>
    <cellStyle name="Salida 2 44 3 2_Volatility" xfId="29071" xr:uid="{B79F903B-1AC0-46B0-8A1F-3E6A587F846C}"/>
    <cellStyle name="Salida 2 44 3 3" xfId="29072" xr:uid="{2E2BC6DF-26D6-4392-9673-310090026099}"/>
    <cellStyle name="Salida 2 44 3_Volatility" xfId="29073" xr:uid="{73B4A4B6-1B52-4882-BDF4-73D69698FC73}"/>
    <cellStyle name="Salida 2 44 4" xfId="29074" xr:uid="{0FE2AD65-36E8-4560-97E7-0B45085435C4}"/>
    <cellStyle name="Salida 2 44 4 2" xfId="29075" xr:uid="{EC9DCB5C-E055-4747-AF15-55258C88F9B2}"/>
    <cellStyle name="Salida 2 44 4_Volatility" xfId="29076" xr:uid="{35A5C2D4-81CD-48A2-B772-5628810A1706}"/>
    <cellStyle name="Salida 2 44 5" xfId="29077" xr:uid="{7018EEC8-C836-4042-A461-7200AFC64293}"/>
    <cellStyle name="Salida 2 44_Volatility" xfId="29078" xr:uid="{DA4AC744-5C42-4FE7-9A66-1E5E4968518A}"/>
    <cellStyle name="Salida 2 45" xfId="29079" xr:uid="{9151B7D9-074C-4E41-B378-E1EC664A9DF3}"/>
    <cellStyle name="Salida 2 45 2" xfId="29080" xr:uid="{28267869-03EA-4AC9-B242-9396E1CB126D}"/>
    <cellStyle name="Salida 2 45 2 2" xfId="29081" xr:uid="{F1795BFD-93B0-4A86-AB1C-D78B879FA30A}"/>
    <cellStyle name="Salida 2 45 2 2 2" xfId="29082" xr:uid="{BFE9A7CC-7D69-47ED-97A9-534D1C7DE458}"/>
    <cellStyle name="Salida 2 45 2 2 2 2" xfId="29083" xr:uid="{C1B5F37F-A678-4A08-AF04-99939EE8FEAF}"/>
    <cellStyle name="Salida 2 45 2 2 2_Volatility" xfId="29084" xr:uid="{988D94F1-E087-46F9-BF45-8DFFB6B8DFC9}"/>
    <cellStyle name="Salida 2 45 2 2 3" xfId="29085" xr:uid="{BA40C31B-1992-471A-B467-FE0E45A2E006}"/>
    <cellStyle name="Salida 2 45 2 2_Volatility" xfId="29086" xr:uid="{F737570E-ED23-40B1-BB1B-CABC63A3DE7A}"/>
    <cellStyle name="Salida 2 45 2 3" xfId="29087" xr:uid="{5AEC15F4-CE5E-4AC7-B1D5-DDD1255B7B73}"/>
    <cellStyle name="Salida 2 45 2 3 2" xfId="29088" xr:uid="{3AD90673-57D8-4F72-9B8A-C90AB2DD0DE3}"/>
    <cellStyle name="Salida 2 45 2 3 2 2" xfId="29089" xr:uid="{C049B645-6EE5-40D6-A436-F5993B9781B5}"/>
    <cellStyle name="Salida 2 45 2 3 2_Volatility" xfId="29090" xr:uid="{D112DB3F-B8E6-4F3B-A94E-2D99EAF1CC8D}"/>
    <cellStyle name="Salida 2 45 2 3 3" xfId="29091" xr:uid="{8223C36B-9000-4C3F-A5EA-110241862E03}"/>
    <cellStyle name="Salida 2 45 2 3_Volatility" xfId="29092" xr:uid="{CAC0750E-6256-4106-9AFA-D8588223CF5F}"/>
    <cellStyle name="Salida 2 45 2 4" xfId="29093" xr:uid="{125676A1-3EE0-486F-BCE3-BDF45265EF0E}"/>
    <cellStyle name="Salida 2 45 2 4 2" xfId="29094" xr:uid="{4F72957D-DC17-4E9C-AB33-1CE3FEE6B5AA}"/>
    <cellStyle name="Salida 2 45 2 4_Volatility" xfId="29095" xr:uid="{1895697B-3FA1-4F88-A775-C2913F9D230E}"/>
    <cellStyle name="Salida 2 45 2 5" xfId="29096" xr:uid="{ACD11BF7-2E8B-46E7-B80E-5977B3527FDC}"/>
    <cellStyle name="Salida 2 45 2_Volatility" xfId="29097" xr:uid="{0DA25182-D145-43D1-BEB6-5B60C9BBE9B7}"/>
    <cellStyle name="Salida 2 45 3" xfId="29098" xr:uid="{310B2D4A-6D43-41CF-8FB1-0297DA65E449}"/>
    <cellStyle name="Salida 2 45 3 2" xfId="29099" xr:uid="{72B8E23B-B040-4AFD-9EEE-8110117D8460}"/>
    <cellStyle name="Salida 2 45 3 2 2" xfId="29100" xr:uid="{5F6849BB-F08B-4DD9-8A06-6D320DE87B65}"/>
    <cellStyle name="Salida 2 45 3 2_Volatility" xfId="29101" xr:uid="{78D36692-7426-4018-AF76-BBBD5C763E50}"/>
    <cellStyle name="Salida 2 45 3 3" xfId="29102" xr:uid="{0607F874-3697-47F0-951A-2320FD58FFCC}"/>
    <cellStyle name="Salida 2 45 3_Volatility" xfId="29103" xr:uid="{3FE5C0C2-EF4F-4E5B-A608-E16BA044CBCE}"/>
    <cellStyle name="Salida 2 45 4" xfId="29104" xr:uid="{ED5B0A26-4ECD-4F5F-B394-90DD79CDF43A}"/>
    <cellStyle name="Salida 2 45 4 2" xfId="29105" xr:uid="{08363F78-06AF-4F46-893E-791B872A75AB}"/>
    <cellStyle name="Salida 2 45 4_Volatility" xfId="29106" xr:uid="{3B3779F6-6BCC-4168-A51B-95DE807E9299}"/>
    <cellStyle name="Salida 2 45 5" xfId="29107" xr:uid="{F83C9959-78B3-4E56-9829-B61ECB4F2F64}"/>
    <cellStyle name="Salida 2 45_Volatility" xfId="29108" xr:uid="{C323B406-C714-4854-9179-D98D43B70881}"/>
    <cellStyle name="Salida 2 46" xfId="29109" xr:uid="{314CA676-D853-4A30-BCB5-3500941C8F80}"/>
    <cellStyle name="Salida 2 46 2" xfId="29110" xr:uid="{1077F238-184D-4AE9-91D9-A56A052814A4}"/>
    <cellStyle name="Salida 2 46 2 2" xfId="29111" xr:uid="{6E2F4D57-633F-4031-9C02-C418D7951640}"/>
    <cellStyle name="Salida 2 46 2 2 2" xfId="29112" xr:uid="{93D03AAC-616A-42C7-A261-AC706CCED2E8}"/>
    <cellStyle name="Salida 2 46 2 2 2 2" xfId="29113" xr:uid="{B1C8A1D6-3D73-4251-95F1-93E461B83375}"/>
    <cellStyle name="Salida 2 46 2 2 2_Volatility" xfId="29114" xr:uid="{BEAD4D7B-8791-4BB7-8F3C-676DFFFB9AE5}"/>
    <cellStyle name="Salida 2 46 2 2 3" xfId="29115" xr:uid="{A144B769-C37B-4387-B39B-15797E977621}"/>
    <cellStyle name="Salida 2 46 2 2_Volatility" xfId="29116" xr:uid="{ABC2F8C6-F8B3-41C1-8E8B-16D2D85D09B2}"/>
    <cellStyle name="Salida 2 46 2 3" xfId="29117" xr:uid="{91B290A1-E003-4A22-86E4-2743E0571A4F}"/>
    <cellStyle name="Salida 2 46 2 3 2" xfId="29118" xr:uid="{A5454304-814C-4CA0-81B9-535692C8093B}"/>
    <cellStyle name="Salida 2 46 2 3 2 2" xfId="29119" xr:uid="{B6ED41C4-3229-4D77-8FDA-28F8D3B11600}"/>
    <cellStyle name="Salida 2 46 2 3 2_Volatility" xfId="29120" xr:uid="{F627EF82-A73C-4EAA-B6E3-21BCAF84763B}"/>
    <cellStyle name="Salida 2 46 2 3 3" xfId="29121" xr:uid="{09D3C56E-7D36-4B34-BBA3-FFD57B3AB2FC}"/>
    <cellStyle name="Salida 2 46 2 3_Volatility" xfId="29122" xr:uid="{C5AC9131-570C-475C-B72B-E50FD4754CFA}"/>
    <cellStyle name="Salida 2 46 2 4" xfId="29123" xr:uid="{A475C3A4-71E5-4554-8830-EE20F3431955}"/>
    <cellStyle name="Salida 2 46 2 4 2" xfId="29124" xr:uid="{2A1C0287-5D43-4CFD-99AE-B3D6548466B3}"/>
    <cellStyle name="Salida 2 46 2 4_Volatility" xfId="29125" xr:uid="{C940868F-190F-4BA3-8DAC-6F4D3C750488}"/>
    <cellStyle name="Salida 2 46 2 5" xfId="29126" xr:uid="{6259AF9F-5D69-4BAB-96BD-02BE4142CB74}"/>
    <cellStyle name="Salida 2 46 2_Volatility" xfId="29127" xr:uid="{B96D2C2D-69F3-4644-A7C5-FAE0D2A7C8B1}"/>
    <cellStyle name="Salida 2 46 3" xfId="29128" xr:uid="{F07FF4AE-5531-4A35-A76C-67BC8B468184}"/>
    <cellStyle name="Salida 2 46 3 2" xfId="29129" xr:uid="{0793CCC0-56D9-462F-B7D7-745DFAEFEB80}"/>
    <cellStyle name="Salida 2 46 3 2 2" xfId="29130" xr:uid="{E1E3FCA8-54D2-4C4C-885F-A73F2FAD9E3F}"/>
    <cellStyle name="Salida 2 46 3 2_Volatility" xfId="29131" xr:uid="{AF0D697A-BD59-4080-8AF1-E86CCE53063C}"/>
    <cellStyle name="Salida 2 46 3 3" xfId="29132" xr:uid="{A97838F6-681B-46A5-B392-0BF03BB16CBD}"/>
    <cellStyle name="Salida 2 46 3_Volatility" xfId="29133" xr:uid="{D224829E-78DA-45D6-AF4C-438C086DFA2E}"/>
    <cellStyle name="Salida 2 46 4" xfId="29134" xr:uid="{2D78F897-E14D-4698-B794-2CA96D32F04C}"/>
    <cellStyle name="Salida 2 46 4 2" xfId="29135" xr:uid="{155C5209-CDF2-4F98-8644-88897BAFAD3A}"/>
    <cellStyle name="Salida 2 46 4_Volatility" xfId="29136" xr:uid="{35EBD308-3377-4542-967F-3A7843FCD0D3}"/>
    <cellStyle name="Salida 2 46 5" xfId="29137" xr:uid="{0443DF39-9CBE-4D7E-B169-AD874A0414FA}"/>
    <cellStyle name="Salida 2 46_Volatility" xfId="29138" xr:uid="{5C04D36F-1C0F-43AE-81CC-A549D13AF162}"/>
    <cellStyle name="Salida 2 47" xfId="29139" xr:uid="{BF3D87CD-9935-4598-B917-07A18A25C0C2}"/>
    <cellStyle name="Salida 2 47 2" xfId="29140" xr:uid="{10D321DB-D56D-4485-9435-B2A8A449D7AB}"/>
    <cellStyle name="Salida 2 47 2 2" xfId="29141" xr:uid="{6D7039BA-5A14-44D0-96B6-A303A41A2767}"/>
    <cellStyle name="Salida 2 47 2 2 2" xfId="29142" xr:uid="{4DCAD653-C174-4712-AB3E-D795306CEB91}"/>
    <cellStyle name="Salida 2 47 2 2_Volatility" xfId="29143" xr:uid="{7203DF90-26E4-49C4-A02D-7480C9E83012}"/>
    <cellStyle name="Salida 2 47 2 3" xfId="29144" xr:uid="{16D89A9F-3744-4126-B898-C29AE56B562F}"/>
    <cellStyle name="Salida 2 47 2_Volatility" xfId="29145" xr:uid="{7518B178-E643-4546-AFE3-94966F026365}"/>
    <cellStyle name="Salida 2 47 3" xfId="29146" xr:uid="{49BF61BC-1E98-4197-9BDF-8BD1522DBAB3}"/>
    <cellStyle name="Salida 2 47 3 2" xfId="29147" xr:uid="{736A37AF-96F1-438B-B1D6-293B61798068}"/>
    <cellStyle name="Salida 2 47 3 2 2" xfId="29148" xr:uid="{062F3D3A-6EFC-45CE-B452-1FC715084525}"/>
    <cellStyle name="Salida 2 47 3 2_Volatility" xfId="29149" xr:uid="{E1D7495E-BC8B-42B2-A3FD-FE2681C82E35}"/>
    <cellStyle name="Salida 2 47 3 3" xfId="29150" xr:uid="{C28D96EF-5472-474F-AF23-ADAB6F3B7395}"/>
    <cellStyle name="Salida 2 47 3_Volatility" xfId="29151" xr:uid="{38F613F6-FB43-44D7-8B72-3E89C1C0E35C}"/>
    <cellStyle name="Salida 2 47 4" xfId="29152" xr:uid="{415AD838-083A-42E2-B3AB-B78ADE1885CA}"/>
    <cellStyle name="Salida 2 47 4 2" xfId="29153" xr:uid="{6DB26DBA-FBC3-4362-A17E-84B0A55D97CB}"/>
    <cellStyle name="Salida 2 47 4_Volatility" xfId="29154" xr:uid="{FAC4B8B8-09DE-460A-92AD-1E0AA15A89A6}"/>
    <cellStyle name="Salida 2 47 5" xfId="29155" xr:uid="{890274AC-30F3-4C51-8AD5-F782F30C3370}"/>
    <cellStyle name="Salida 2 47_Volatility" xfId="29156" xr:uid="{F30F212B-DBC5-4588-89E2-7854C58396D4}"/>
    <cellStyle name="Salida 2 48" xfId="29157" xr:uid="{EC290866-E736-42AE-B37B-9A398EB851F8}"/>
    <cellStyle name="Salida 2 48 2" xfId="29158" xr:uid="{FE54E8BA-53EE-43EE-92D2-CD99E9396962}"/>
    <cellStyle name="Salida 2 48 2 2" xfId="29159" xr:uid="{B50F2653-BD6B-4913-BA03-F16787AAB143}"/>
    <cellStyle name="Salida 2 48 2_Volatility" xfId="29160" xr:uid="{7D8D7780-DA48-4D00-8A83-217D7497FEEF}"/>
    <cellStyle name="Salida 2 48 3" xfId="29161" xr:uid="{DE864440-A475-4D64-B136-CB5BB4086906}"/>
    <cellStyle name="Salida 2 48_Volatility" xfId="29162" xr:uid="{AA4AD385-B2F4-4FFE-8F4E-67E8BB2E97AE}"/>
    <cellStyle name="Salida 2 49" xfId="29163" xr:uid="{2F1060D8-D863-48BE-940A-BF3C28ABFBE3}"/>
    <cellStyle name="Salida 2 49 2" xfId="29164" xr:uid="{E1BB3E72-A62F-4A07-BF38-CD0C10CE2DCC}"/>
    <cellStyle name="Salida 2 49_Volatility" xfId="29165" xr:uid="{1AE76811-E5EB-4A4F-9A97-64D493DE3C5A}"/>
    <cellStyle name="Salida 2 5" xfId="29166" xr:uid="{EBF0DC0B-32D4-4816-9D43-E1346FB7687F}"/>
    <cellStyle name="Salida 2 5 2" xfId="29167" xr:uid="{F56C574C-8842-4C92-A6D5-EAD0643F3C8E}"/>
    <cellStyle name="Salida 2 5 2 2" xfId="29168" xr:uid="{AF8719EB-36AB-4D08-8C1E-12296BF31810}"/>
    <cellStyle name="Salida 2 5 2 2 2" xfId="29169" xr:uid="{9FC94945-82AA-4695-A512-890C9675EE71}"/>
    <cellStyle name="Salida 2 5 2 2 2 2" xfId="29170" xr:uid="{A991C7CC-CE65-4BCC-9FC2-35B204C04365}"/>
    <cellStyle name="Salida 2 5 2 2 2_Volatility" xfId="29171" xr:uid="{8A92983A-0876-4E91-91E9-12792B2744D0}"/>
    <cellStyle name="Salida 2 5 2 2 3" xfId="29172" xr:uid="{B5778ACC-71A2-4BBF-B5F3-720B4263FB62}"/>
    <cellStyle name="Salida 2 5 2 2_Volatility" xfId="29173" xr:uid="{515CD0CB-25E8-4987-8BAD-1EB0F6702A79}"/>
    <cellStyle name="Salida 2 5 2 3" xfId="29174" xr:uid="{D6C847F1-D206-4434-92EB-5E5861763CC3}"/>
    <cellStyle name="Salida 2 5 2 3 2" xfId="29175" xr:uid="{A27699BE-4B36-4345-A288-79459BF3896A}"/>
    <cellStyle name="Salida 2 5 2 3 2 2" xfId="29176" xr:uid="{9F1E529A-6BE3-4D72-A553-5919866BBC5A}"/>
    <cellStyle name="Salida 2 5 2 3 2_Volatility" xfId="29177" xr:uid="{E64129A5-7625-4794-8026-31F13E2FE255}"/>
    <cellStyle name="Salida 2 5 2 3 3" xfId="29178" xr:uid="{695F15D6-FF6A-45AD-8599-D9A9906B344B}"/>
    <cellStyle name="Salida 2 5 2 3_Volatility" xfId="29179" xr:uid="{78BDDFFC-165C-45D0-9A30-AE870B128EDE}"/>
    <cellStyle name="Salida 2 5 2 4" xfId="29180" xr:uid="{E30CD058-845D-4F4C-AFAA-E91407531BC3}"/>
    <cellStyle name="Salida 2 5 2 4 2" xfId="29181" xr:uid="{E6E1E325-22CE-47F8-BA29-CCEFD07E9587}"/>
    <cellStyle name="Salida 2 5 2 4_Volatility" xfId="29182" xr:uid="{CDDA3C74-3147-42C9-AA78-6BE4A9D2EB20}"/>
    <cellStyle name="Salida 2 5 2 5" xfId="29183" xr:uid="{9D96E1F0-E806-4320-9111-F9BD589E2AE5}"/>
    <cellStyle name="Salida 2 5 2_Volatility" xfId="29184" xr:uid="{33688874-7EA4-47DC-8AC0-C941E6C38527}"/>
    <cellStyle name="Salida 2 5 3" xfId="29185" xr:uid="{192ECCFA-CD13-4039-B5ED-6A571C70AAFD}"/>
    <cellStyle name="Salida 2 5 3 2" xfId="29186" xr:uid="{243C0DA2-3D1E-4D52-97BE-4FD73C45F8D2}"/>
    <cellStyle name="Salida 2 5 3 2 2" xfId="29187" xr:uid="{C9794323-333E-484C-ABF1-0531CDE671F4}"/>
    <cellStyle name="Salida 2 5 3 2_Volatility" xfId="29188" xr:uid="{FEAFB9B7-97EA-4C77-8F5F-E2528B457213}"/>
    <cellStyle name="Salida 2 5 3 3" xfId="29189" xr:uid="{140246E7-206D-4EA2-AAC5-9BA7DD55AC7B}"/>
    <cellStyle name="Salida 2 5 3_Volatility" xfId="29190" xr:uid="{610BFB3A-FC3E-4791-9C15-C3168C8E159B}"/>
    <cellStyle name="Salida 2 5 4" xfId="29191" xr:uid="{E791E96D-F664-4674-9259-666562AF1BEE}"/>
    <cellStyle name="Salida 2 5 4 2" xfId="29192" xr:uid="{1D754ECA-1E1D-441E-BBBF-168F1DE127C6}"/>
    <cellStyle name="Salida 2 5 4_Volatility" xfId="29193" xr:uid="{990513F1-D789-4D33-A702-0E780455818D}"/>
    <cellStyle name="Salida 2 5 5" xfId="29194" xr:uid="{0F7A226A-ABD7-446B-91BB-A09A7E8BDD75}"/>
    <cellStyle name="Salida 2 5_Volatility" xfId="29195" xr:uid="{66EE11F1-A521-46F2-A8B1-5CCA65875A83}"/>
    <cellStyle name="Salida 2 50" xfId="29196" xr:uid="{AFF4FD0D-0E15-47CF-8504-CCCCC61DFEA8}"/>
    <cellStyle name="Salida 2 6" xfId="29197" xr:uid="{6FDE039E-22FD-4178-9607-74495DE20246}"/>
    <cellStyle name="Salida 2 6 2" xfId="29198" xr:uid="{2FC2528A-E6C3-4373-A2FD-78543BE890BA}"/>
    <cellStyle name="Salida 2 6 2 2" xfId="29199" xr:uid="{2F03E444-6FC6-489F-A952-0C53B73F4DD4}"/>
    <cellStyle name="Salida 2 6 2 2 2" xfId="29200" xr:uid="{19FB5AEC-4FF8-4513-90C5-7BD29C6C20DE}"/>
    <cellStyle name="Salida 2 6 2 2 2 2" xfId="29201" xr:uid="{9DFC8EAE-C306-4D0F-AE09-F8E6A6AC235C}"/>
    <cellStyle name="Salida 2 6 2 2 2_Volatility" xfId="29202" xr:uid="{DA12040E-12E3-4594-BB27-89DBB1558D1E}"/>
    <cellStyle name="Salida 2 6 2 2 3" xfId="29203" xr:uid="{38066262-DB25-4D5E-91E3-7E7ECB7A1612}"/>
    <cellStyle name="Salida 2 6 2 2_Volatility" xfId="29204" xr:uid="{D06AB93D-5A2E-4B2C-9085-3A7C955AD84F}"/>
    <cellStyle name="Salida 2 6 2 3" xfId="29205" xr:uid="{4BCCDB26-90DA-4BB7-B048-620F8703BA49}"/>
    <cellStyle name="Salida 2 6 2 3 2" xfId="29206" xr:uid="{0E3871DB-D9D7-459C-B6F1-F0F8610E2E2A}"/>
    <cellStyle name="Salida 2 6 2 3 2 2" xfId="29207" xr:uid="{C0DD4B56-1F74-4C8C-94EA-99DD12ABC622}"/>
    <cellStyle name="Salida 2 6 2 3 2_Volatility" xfId="29208" xr:uid="{2F318066-7C55-4C7E-A45B-DB49469D883A}"/>
    <cellStyle name="Salida 2 6 2 3 3" xfId="29209" xr:uid="{E7BE7E9F-753D-451A-AA7D-4F7F8BD300A0}"/>
    <cellStyle name="Salida 2 6 2 3_Volatility" xfId="29210" xr:uid="{9B740DC9-9514-446A-98FE-BABF26E1D9C9}"/>
    <cellStyle name="Salida 2 6 2 4" xfId="29211" xr:uid="{C5DDC1C0-6997-489F-B375-29608598B94F}"/>
    <cellStyle name="Salida 2 6 2 4 2" xfId="29212" xr:uid="{5B840203-ADDA-40FD-83B6-2AD29E1CFDA5}"/>
    <cellStyle name="Salida 2 6 2 4_Volatility" xfId="29213" xr:uid="{E66A4A69-A207-4FA2-821C-EEF442DE8713}"/>
    <cellStyle name="Salida 2 6 2 5" xfId="29214" xr:uid="{C2992A02-3BE7-410A-ADDF-440BC809CA19}"/>
    <cellStyle name="Salida 2 6 2_Volatility" xfId="29215" xr:uid="{D2EDFA01-D79E-4D42-A2FB-6CDD4183CD08}"/>
    <cellStyle name="Salida 2 6 3" xfId="29216" xr:uid="{A571347F-5E4A-45E7-8DDD-D56C9150EE71}"/>
    <cellStyle name="Salida 2 6 3 2" xfId="29217" xr:uid="{809D0C33-2792-4DD2-AD1F-DD465C85138E}"/>
    <cellStyle name="Salida 2 6 3 2 2" xfId="29218" xr:uid="{B4B79C3C-787D-41AD-9365-C915913BCD59}"/>
    <cellStyle name="Salida 2 6 3 2_Volatility" xfId="29219" xr:uid="{36053246-6D04-4998-93F8-7A74F08C4651}"/>
    <cellStyle name="Salida 2 6 3 3" xfId="29220" xr:uid="{A1D00F83-4DA7-48B9-816F-6E90F6B4D24E}"/>
    <cellStyle name="Salida 2 6 3_Volatility" xfId="29221" xr:uid="{9D90A214-3A90-4B6D-8BC3-96B99520C5DA}"/>
    <cellStyle name="Salida 2 6 4" xfId="29222" xr:uid="{9B2CC476-B3ED-4CB8-9CF7-C0DF8E206D17}"/>
    <cellStyle name="Salida 2 6 4 2" xfId="29223" xr:uid="{10596C6B-6305-4734-8B32-5F17C04D31DE}"/>
    <cellStyle name="Salida 2 6 4_Volatility" xfId="29224" xr:uid="{7C8AD965-D253-44CB-830D-B539C5D29F95}"/>
    <cellStyle name="Salida 2 6 5" xfId="29225" xr:uid="{C7C5114A-DE6A-4645-9AA3-D4070D2F3EBD}"/>
    <cellStyle name="Salida 2 6_Volatility" xfId="29226" xr:uid="{422C3B96-76AD-470A-8B6B-6F4DD26F7F88}"/>
    <cellStyle name="Salida 2 7" xfId="29227" xr:uid="{F1E3F50F-EF22-4196-A7DD-2A938EA9094C}"/>
    <cellStyle name="Salida 2 7 2" xfId="29228" xr:uid="{16C446BC-CBE0-4937-A63F-691A0B954192}"/>
    <cellStyle name="Salida 2 7 2 2" xfId="29229" xr:uid="{8BE910F8-5482-473F-8436-6DEC24FBC1AE}"/>
    <cellStyle name="Salida 2 7 2 2 2" xfId="29230" xr:uid="{12C6DEC7-69C1-41FA-A862-114B301A079E}"/>
    <cellStyle name="Salida 2 7 2 2 2 2" xfId="29231" xr:uid="{90115008-B8FA-4D13-9DC1-8F04A1F9E70B}"/>
    <cellStyle name="Salida 2 7 2 2 2_Volatility" xfId="29232" xr:uid="{9ACE4CC2-960C-453B-A3B7-DB5E6FE9A4B5}"/>
    <cellStyle name="Salida 2 7 2 2 3" xfId="29233" xr:uid="{5CCEE0BD-FAB0-4619-88BA-B4B4DAD6DDFE}"/>
    <cellStyle name="Salida 2 7 2 2_Volatility" xfId="29234" xr:uid="{890DD721-81A3-4436-B89B-38DE98286F29}"/>
    <cellStyle name="Salida 2 7 2 3" xfId="29235" xr:uid="{634B6E90-BBB4-4B9F-901D-16E875145F5F}"/>
    <cellStyle name="Salida 2 7 2 3 2" xfId="29236" xr:uid="{1F056D19-4527-4E51-8DF7-133211BE103A}"/>
    <cellStyle name="Salida 2 7 2 3 2 2" xfId="29237" xr:uid="{03927A95-44EF-488D-9352-4B762FD9200E}"/>
    <cellStyle name="Salida 2 7 2 3 2_Volatility" xfId="29238" xr:uid="{91C2432C-4EED-490A-9D65-ED8E20D5D514}"/>
    <cellStyle name="Salida 2 7 2 3 3" xfId="29239" xr:uid="{B7B81FA0-A6D8-4172-8FF3-55B6FAF5609A}"/>
    <cellStyle name="Salida 2 7 2 3_Volatility" xfId="29240" xr:uid="{33CBDA9D-774B-4237-9743-DC8B97F31E15}"/>
    <cellStyle name="Salida 2 7 2 4" xfId="29241" xr:uid="{82EE99C9-3D50-43D7-9521-3FF0862CE84D}"/>
    <cellStyle name="Salida 2 7 2 4 2" xfId="29242" xr:uid="{EDBB78D2-553D-420D-BA4D-7FFF30448FFD}"/>
    <cellStyle name="Salida 2 7 2 4_Volatility" xfId="29243" xr:uid="{CB8B7521-039C-4215-8C3E-83755DAA6380}"/>
    <cellStyle name="Salida 2 7 2 5" xfId="29244" xr:uid="{028DBBDD-9481-4F64-856B-59AE25F419AA}"/>
    <cellStyle name="Salida 2 7 2_Volatility" xfId="29245" xr:uid="{3B48998D-DA48-4B24-92E5-C4E61413BB29}"/>
    <cellStyle name="Salida 2 7 3" xfId="29246" xr:uid="{3D88023B-86D9-43BC-A056-0748124D7A5D}"/>
    <cellStyle name="Salida 2 7 3 2" xfId="29247" xr:uid="{BC4EF9A5-0E01-46BF-941E-EE5BF134990A}"/>
    <cellStyle name="Salida 2 7 3 2 2" xfId="29248" xr:uid="{804488E8-6B88-42BD-B1B2-277DE8BE2433}"/>
    <cellStyle name="Salida 2 7 3 2_Volatility" xfId="29249" xr:uid="{57D83FF3-10DA-443C-8A59-E9CE777CFCC1}"/>
    <cellStyle name="Salida 2 7 3 3" xfId="29250" xr:uid="{40D46A90-2CED-4576-8E81-D9FAC419121C}"/>
    <cellStyle name="Salida 2 7 3_Volatility" xfId="29251" xr:uid="{BEEB47BE-434A-4A2C-A94A-7BC1367FCE55}"/>
    <cellStyle name="Salida 2 7 4" xfId="29252" xr:uid="{4991E320-3214-4348-BD54-122F9E24DED0}"/>
    <cellStyle name="Salida 2 7 4 2" xfId="29253" xr:uid="{E504077D-7C3A-4C91-859F-62FE1033819E}"/>
    <cellStyle name="Salida 2 7 4_Volatility" xfId="29254" xr:uid="{56B9E6FA-AE7F-454C-A010-A78E087CBF72}"/>
    <cellStyle name="Salida 2 7 5" xfId="29255" xr:uid="{1D64202D-72D7-4681-8A0C-2C296910F308}"/>
    <cellStyle name="Salida 2 7_Volatility" xfId="29256" xr:uid="{E919584A-B5BC-4AA0-8270-2ECFF71A1901}"/>
    <cellStyle name="Salida 2 8" xfId="29257" xr:uid="{E4638E72-FC8F-4BCF-B820-D24A527F0943}"/>
    <cellStyle name="Salida 2 8 2" xfId="29258" xr:uid="{F35592E0-2A10-41A8-B1EC-0E0978C33A97}"/>
    <cellStyle name="Salida 2 8 2 2" xfId="29259" xr:uid="{FA809A14-5F5E-4AA0-A6C2-80A0F54D2448}"/>
    <cellStyle name="Salida 2 8 2 2 2" xfId="29260" xr:uid="{89948D9A-ECF7-436F-A263-A5D0D45266F7}"/>
    <cellStyle name="Salida 2 8 2 2 2 2" xfId="29261" xr:uid="{A8BEC448-5465-4DB9-AB2B-B873745B7C82}"/>
    <cellStyle name="Salida 2 8 2 2 2_Volatility" xfId="29262" xr:uid="{6D9228E5-161E-4950-8CA8-58677EA2AA20}"/>
    <cellStyle name="Salida 2 8 2 2 3" xfId="29263" xr:uid="{20B7DE04-1890-4C38-8D4D-C0617BBE7644}"/>
    <cellStyle name="Salida 2 8 2 2_Volatility" xfId="29264" xr:uid="{A0727497-7A2F-4763-BEFF-C5B3988D8536}"/>
    <cellStyle name="Salida 2 8 2 3" xfId="29265" xr:uid="{CBB35B8A-59DB-4727-ACC6-0E06D06AB69A}"/>
    <cellStyle name="Salida 2 8 2 3 2" xfId="29266" xr:uid="{F1E0BEFE-1B4D-4A38-A17E-5004C628C4DC}"/>
    <cellStyle name="Salida 2 8 2 3 2 2" xfId="29267" xr:uid="{C9962BF7-E0B2-4C96-8919-BF846DC181E9}"/>
    <cellStyle name="Salida 2 8 2 3 2_Volatility" xfId="29268" xr:uid="{EEBD1017-AA1F-4759-921C-DA8B72791DB2}"/>
    <cellStyle name="Salida 2 8 2 3 3" xfId="29269" xr:uid="{EF103A7F-2667-42A3-9CFA-839198E27449}"/>
    <cellStyle name="Salida 2 8 2 3_Volatility" xfId="29270" xr:uid="{C229C182-03B3-4649-9BBE-DB43DCBA7D37}"/>
    <cellStyle name="Salida 2 8 2 4" xfId="29271" xr:uid="{59DF22EA-B893-4E15-A933-00CADB32644B}"/>
    <cellStyle name="Salida 2 8 2 4 2" xfId="29272" xr:uid="{EF0BED26-48C6-4D71-B6AD-FFA3231152A2}"/>
    <cellStyle name="Salida 2 8 2 4_Volatility" xfId="29273" xr:uid="{F9F3237F-C98D-4175-BFA2-E8BD6A8B64F6}"/>
    <cellStyle name="Salida 2 8 2 5" xfId="29274" xr:uid="{E2EE3BFA-EE63-4850-B2FD-A7A8744E556A}"/>
    <cellStyle name="Salida 2 8 2_Volatility" xfId="29275" xr:uid="{BF7D73F5-A883-4662-BFAE-6EBD87616D49}"/>
    <cellStyle name="Salida 2 8 3" xfId="29276" xr:uid="{92C20C04-8E2F-446B-BA00-1453A48323B0}"/>
    <cellStyle name="Salida 2 8 3 2" xfId="29277" xr:uid="{84BE57F3-1080-4150-92EE-55F3DEA0E98D}"/>
    <cellStyle name="Salida 2 8 3 2 2" xfId="29278" xr:uid="{B556239B-EAA9-4DAF-AB5E-907021567D21}"/>
    <cellStyle name="Salida 2 8 3 2_Volatility" xfId="29279" xr:uid="{F055BBD8-B2D9-4FC2-80F9-DBB1FBDFB7E6}"/>
    <cellStyle name="Salida 2 8 3 3" xfId="29280" xr:uid="{BEFB7216-B76B-4464-91E7-BE0843990B1B}"/>
    <cellStyle name="Salida 2 8 3_Volatility" xfId="29281" xr:uid="{CDE3A716-697E-4564-B41C-C9CA64E4BB68}"/>
    <cellStyle name="Salida 2 8 4" xfId="29282" xr:uid="{B74017D2-A7B9-46D1-B34C-E3D0DCB2F72F}"/>
    <cellStyle name="Salida 2 8 4 2" xfId="29283" xr:uid="{C0701752-A03D-41C5-A6B3-9F348F747F1A}"/>
    <cellStyle name="Salida 2 8 4_Volatility" xfId="29284" xr:uid="{F49A8765-5CE4-418E-AC91-894BA1D56FD5}"/>
    <cellStyle name="Salida 2 8 5" xfId="29285" xr:uid="{9C8B34A0-CA17-4702-9440-1C7D073492B0}"/>
    <cellStyle name="Salida 2 8_Volatility" xfId="29286" xr:uid="{96F8BBA1-6521-408C-BFE4-8E3EE37F49A8}"/>
    <cellStyle name="Salida 2 9" xfId="29287" xr:uid="{DB0AE3A8-7999-4E8D-B2A5-2C320D3935C7}"/>
    <cellStyle name="Salida 2 9 2" xfId="29288" xr:uid="{70B52899-7215-4D0E-B58D-8DF5BE528320}"/>
    <cellStyle name="Salida 2 9 2 2" xfId="29289" xr:uid="{FACCC5B0-82C6-4D7D-B9F5-3F5F4534DAB1}"/>
    <cellStyle name="Salida 2 9 2 2 2" xfId="29290" xr:uid="{5DC3C7EB-B0B3-427A-92A8-3B2887F2ADD0}"/>
    <cellStyle name="Salida 2 9 2 2 2 2" xfId="29291" xr:uid="{E8D899B6-4AAB-423C-AD0D-B9AF613BFC31}"/>
    <cellStyle name="Salida 2 9 2 2 2_Volatility" xfId="29292" xr:uid="{B5C57D28-E1A1-4E08-913F-85BFE0F21A2B}"/>
    <cellStyle name="Salida 2 9 2 2 3" xfId="29293" xr:uid="{0D78C269-2EE7-4923-9687-2BBABAFAE830}"/>
    <cellStyle name="Salida 2 9 2 2_Volatility" xfId="29294" xr:uid="{FC60DF90-795F-4939-9B53-EBC45B2C6911}"/>
    <cellStyle name="Salida 2 9 2 3" xfId="29295" xr:uid="{CA7B9CB7-CDD9-4F37-9CB2-37E6F495A339}"/>
    <cellStyle name="Salida 2 9 2 3 2" xfId="29296" xr:uid="{5A6B41D2-317E-473F-B1FC-4947DF60B55F}"/>
    <cellStyle name="Salida 2 9 2 3 2 2" xfId="29297" xr:uid="{BB3B4A6C-4F1F-4DD8-B8C4-0241389DFB75}"/>
    <cellStyle name="Salida 2 9 2 3 2_Volatility" xfId="29298" xr:uid="{D70F2BEA-7074-4D3A-B2A8-F353682FF35E}"/>
    <cellStyle name="Salida 2 9 2 3 3" xfId="29299" xr:uid="{68EADF3F-68D2-4A0A-87F3-699E6C92064A}"/>
    <cellStyle name="Salida 2 9 2 3_Volatility" xfId="29300" xr:uid="{1CA56FE0-DA66-4552-A5D2-96B1DF905C07}"/>
    <cellStyle name="Salida 2 9 2 4" xfId="29301" xr:uid="{515466AC-255E-49E3-A87C-6C6F04F75363}"/>
    <cellStyle name="Salida 2 9 2 4 2" xfId="29302" xr:uid="{82EC0C1D-5E0F-4CF7-BAFF-CFE7C3587801}"/>
    <cellStyle name="Salida 2 9 2 4_Volatility" xfId="29303" xr:uid="{AA82AEE0-7C14-452A-ACA5-66503C565780}"/>
    <cellStyle name="Salida 2 9 2 5" xfId="29304" xr:uid="{29C0EBE2-71D5-4ACF-A0CB-E0AAD369B055}"/>
    <cellStyle name="Salida 2 9 2_Volatility" xfId="29305" xr:uid="{0890529C-5FFA-491A-A215-3AC6ADDC73EE}"/>
    <cellStyle name="Salida 2 9 3" xfId="29306" xr:uid="{B6F06E56-D4D8-466B-B05F-35B01A9983F0}"/>
    <cellStyle name="Salida 2 9 3 2" xfId="29307" xr:uid="{928F9AEB-DA1A-4B59-8DE8-8DD5FDBE5A21}"/>
    <cellStyle name="Salida 2 9 3 2 2" xfId="29308" xr:uid="{526B90A4-8287-493F-AC2C-08B50FAB4C33}"/>
    <cellStyle name="Salida 2 9 3 2_Volatility" xfId="29309" xr:uid="{55A3D46F-95D8-4F65-B713-5507D03EF907}"/>
    <cellStyle name="Salida 2 9 3 3" xfId="29310" xr:uid="{EBCE8D24-16E4-490D-BCA5-40D3AEE9665A}"/>
    <cellStyle name="Salida 2 9 3_Volatility" xfId="29311" xr:uid="{CC491973-5A96-4F01-8B5B-B4FD78D8B4D7}"/>
    <cellStyle name="Salida 2 9 4" xfId="29312" xr:uid="{5663D78B-F132-48A2-84F5-E7B7D610FE89}"/>
    <cellStyle name="Salida 2 9 4 2" xfId="29313" xr:uid="{B771D4E6-8EF5-4A5E-B44C-9449D216B8EC}"/>
    <cellStyle name="Salida 2 9 4_Volatility" xfId="29314" xr:uid="{EB39C873-A3F0-4FD3-988A-83109D7A1ED4}"/>
    <cellStyle name="Salida 2 9 5" xfId="29315" xr:uid="{534CDE64-0102-4CC8-973D-E2072A4B84F5}"/>
    <cellStyle name="Salida 2 9_Volatility" xfId="29316" xr:uid="{3A4EE3AA-06D6-4A9B-B301-49B643BF98D6}"/>
    <cellStyle name="Salida 2_Volatility" xfId="29317" xr:uid="{3B9956EE-33B1-453A-9EB1-FD1852E8FC8E}"/>
    <cellStyle name="Salida 3" xfId="29318" xr:uid="{39E14D70-9805-4B76-803A-BC5592BA776B}"/>
    <cellStyle name="Salida 3 2" xfId="29319" xr:uid="{82743A7A-34C8-4367-8AB0-7DBCFDA666CD}"/>
    <cellStyle name="Salida 3 2 2" xfId="29320" xr:uid="{D51F633B-DB25-4E7D-8B31-8F167673280D}"/>
    <cellStyle name="Salida 3 2_Volatility" xfId="29321" xr:uid="{CF029559-ED80-45F7-A810-60B960CC6D38}"/>
    <cellStyle name="Salida 3 3" xfId="29322" xr:uid="{76D2DF8C-D17C-4D39-A5DF-257FF48F5D3C}"/>
    <cellStyle name="Salida 3_Volatility" xfId="29323" xr:uid="{33AEC457-CBCA-45C9-BE21-AA799756B1EE}"/>
    <cellStyle name="Salida 4" xfId="29324" xr:uid="{FC80F1C2-41BE-438D-B393-2C6886D6DDAB}"/>
    <cellStyle name="Salida 4 2" xfId="29325" xr:uid="{5FC265A4-4BC1-413A-BD89-202F47C3104A}"/>
    <cellStyle name="Salida 4_Volatility" xfId="29326" xr:uid="{26E93337-2EE8-459A-B489-846383421D59}"/>
    <cellStyle name="Salida_Volatility" xfId="29327" xr:uid="{E46FE625-C860-4612-89A7-470C5353ADFA}"/>
    <cellStyle name="Schlecht" xfId="50" xr:uid="{645F3B76-B179-4CB7-A1D1-66EEECA5B33E}"/>
    <cellStyle name="Semleges" xfId="29328" xr:uid="{CB95231A-CEAA-4823-AA38-24D245438A46}"/>
    <cellStyle name="showCheck" xfId="29329" xr:uid="{292BEAEF-E156-44D3-904B-C2F3CF84F0DF}"/>
    <cellStyle name="showExposure" xfId="29330" xr:uid="{CFAD7C99-D277-4787-A772-ABF9A05B9CCC}"/>
    <cellStyle name="showParameterE" xfId="29331" xr:uid="{4F2012F3-9F2D-4CA2-8ADB-BBD8978BDCEA}"/>
    <cellStyle name="showParameterS" xfId="29332" xr:uid="{2751FA73-63C3-4ADC-B046-B0C3826A2B6B}"/>
    <cellStyle name="showPD" xfId="29333" xr:uid="{71327C90-7181-4FD8-90A5-A50147ECC4B8}"/>
    <cellStyle name="showPercentage" xfId="29334" xr:uid="{32EF3457-9C6B-44FE-92F3-4AE5210B60D3}"/>
    <cellStyle name="showSelection" xfId="29335" xr:uid="{80826FC4-4090-483A-AFEA-F23D18D99D13}"/>
    <cellStyle name="Standard 10" xfId="29337" xr:uid="{1FD94F03-DFDD-4EC6-8DCA-A798A7DA0787}"/>
    <cellStyle name="Standard 11" xfId="29338" xr:uid="{47EB15DE-0884-4819-84B5-49A84E6B9E51}"/>
    <cellStyle name="Standard 11 2" xfId="29339" xr:uid="{C2DF795E-55C0-41D9-95B4-BF89B97CEDB4}"/>
    <cellStyle name="Standard 11 2 2" xfId="29340" xr:uid="{B3EAFA39-6564-4A61-B54E-ABC8F4984F03}"/>
    <cellStyle name="Standard 11 2 2 2" xfId="29341" xr:uid="{8BD39B1D-2C1C-48BA-9269-722A58AB4756}"/>
    <cellStyle name="Standard 11 2 3" xfId="29342" xr:uid="{DC39993E-BECA-4DD2-BF3A-9623C3B4AEE4}"/>
    <cellStyle name="Standard 11 2_Volatility" xfId="29343" xr:uid="{4D0888C9-F26A-4854-A0FF-6A7A32E60497}"/>
    <cellStyle name="Standard 11 3" xfId="29344" xr:uid="{7F3487B3-CDB2-43BC-A796-22D1F91A4112}"/>
    <cellStyle name="Standard 11 3 2" xfId="29345" xr:uid="{82B6B687-B056-429C-8427-2C197567D259}"/>
    <cellStyle name="Standard 11 4" xfId="29346" xr:uid="{4E07285A-B9A2-4BC5-8415-86DC7A82364E}"/>
    <cellStyle name="Standard 11_Volatility" xfId="29347" xr:uid="{24D34FE1-6C95-478C-B3B1-16E96C4576E7}"/>
    <cellStyle name="Standard 12" xfId="29348" xr:uid="{08054D53-C321-4994-8A99-D82777A5510A}"/>
    <cellStyle name="Standard 13" xfId="29349" xr:uid="{13C42983-1636-4C4D-B23F-07DFCBD315FB}"/>
    <cellStyle name="Standard 13 2" xfId="29350" xr:uid="{8A5FE9FE-B380-4606-AD2E-88C527E8ECF9}"/>
    <cellStyle name="Standard 13 2 2" xfId="29351" xr:uid="{D15C7439-634A-4527-A464-324CD16D45EF}"/>
    <cellStyle name="Standard 13 3" xfId="29352" xr:uid="{2D44E1FB-111C-4FB7-85F4-5FC6F37E3E92}"/>
    <cellStyle name="Standard 13_Volatility" xfId="29353" xr:uid="{38926FE9-F1F8-424B-8938-8D969FA49CE3}"/>
    <cellStyle name="Standard 14" xfId="29354" xr:uid="{19398AAB-F300-4BB0-87F8-053145CB1D27}"/>
    <cellStyle name="Standard 15" xfId="29355" xr:uid="{C816D30D-CCAB-4C4B-9AF5-321DFC6F897B}"/>
    <cellStyle name="Standard 15 2" xfId="29356" xr:uid="{F14B2474-4B1B-4998-8F45-DC187AFA4948}"/>
    <cellStyle name="Standard 16" xfId="29357" xr:uid="{53CF2937-B79B-40F1-9CD2-0E6A3F34AFCF}"/>
    <cellStyle name="Standard 17" xfId="29336" xr:uid="{CBF04A82-30A5-4A1C-9B4B-8D3C18FD8090}"/>
    <cellStyle name="Standard 2" xfId="29358" xr:uid="{953F5D12-657D-487F-AC04-4AF239B4DCD1}"/>
    <cellStyle name="Standard 2 10" xfId="29359" xr:uid="{E49EA219-6269-48D4-8350-56DC89FDAFF4}"/>
    <cellStyle name="Standard 2 2" xfId="29360" xr:uid="{8503DC6F-58AF-4A71-A2FE-07F4F31AA5D2}"/>
    <cellStyle name="Standard 2 2 2" xfId="29361" xr:uid="{1AC3BFC3-6D5B-441F-A08F-1C93359E7EF4}"/>
    <cellStyle name="Standard 2 2 2 2" xfId="29362" xr:uid="{C5502CB8-BD58-492A-94DD-5284073C4B97}"/>
    <cellStyle name="Standard 2 2 2 2 2" xfId="29363" xr:uid="{2FEA28D6-D7CF-4641-BB09-76CD3E45A807}"/>
    <cellStyle name="Standard 2 2 2 2 2 2" xfId="29364" xr:uid="{5F2AAA1A-37EE-44DD-8964-1EE137F99B46}"/>
    <cellStyle name="Standard 2 2 2 2 2 2 2" xfId="29365" xr:uid="{774EB218-DED4-43C6-A93D-08951C7835CB}"/>
    <cellStyle name="Standard 2 2 2 2 2 2 2 2" xfId="29366" xr:uid="{72156B84-F109-4311-9C04-06FD464A84E8}"/>
    <cellStyle name="Standard 2 2 2 2 2 2 2 2 2" xfId="29367" xr:uid="{980C0454-AB5D-4C41-B027-9A4F9E4FA585}"/>
    <cellStyle name="Standard 2 2 2 2 2 2 2 3" xfId="29368" xr:uid="{71B65B32-BBB9-4E3F-B70B-3AC972FE469E}"/>
    <cellStyle name="Standard 2 2 2 2 2 2 2_Volatility" xfId="29369" xr:uid="{472C2C04-FF82-479A-9A16-00D4FF4AF254}"/>
    <cellStyle name="Standard 2 2 2 2 2 2 3" xfId="29370" xr:uid="{494133BC-EECF-459C-9CBC-03A918C3561F}"/>
    <cellStyle name="Standard 2 2 2 2 2 2 3 2" xfId="29371" xr:uid="{122DC5C1-6015-4D7C-88FF-1C41094DBBC3}"/>
    <cellStyle name="Standard 2 2 2 2 2 2 4" xfId="29372" xr:uid="{F05D7684-AE7F-49D6-B88C-4476020C61CC}"/>
    <cellStyle name="Standard 2 2 2 2 2 2_Volatility" xfId="29373" xr:uid="{72FE9A7E-1DD0-46C7-894C-A169BEBB524F}"/>
    <cellStyle name="Standard 2 2 2 2 2 3" xfId="29374" xr:uid="{C3BB9BE0-EF7A-4BEF-832C-DDA9AC6A4AE0}"/>
    <cellStyle name="Standard 2 2 2 2 2 3 2" xfId="29375" xr:uid="{815AE1CC-9A6A-4100-9041-F6CB5C63B013}"/>
    <cellStyle name="Standard 2 2 2 2 2 3 2 2" xfId="29376" xr:uid="{7AFFD3D2-B725-4104-BACB-37D946B41727}"/>
    <cellStyle name="Standard 2 2 2 2 2 3 3" xfId="29377" xr:uid="{34C877A8-4E8F-49F5-85FE-8A59E3ADAE10}"/>
    <cellStyle name="Standard 2 2 2 2 2 3_Volatility" xfId="29378" xr:uid="{635542BE-22D4-4782-950D-C811D75FDBC5}"/>
    <cellStyle name="Standard 2 2 2 2 2 4" xfId="29379" xr:uid="{1018BA0C-25BB-47B8-9B89-26E29A2F262C}"/>
    <cellStyle name="Standard 2 2 2 2 2 4 2" xfId="29380" xr:uid="{AA30D75D-EBD5-4E7D-8129-F6ECA72D084E}"/>
    <cellStyle name="Standard 2 2 2 2 2 5" xfId="29381" xr:uid="{DC42297F-5BAA-4E20-AE2C-7E142EEA2EC6}"/>
    <cellStyle name="Standard 2 2 2 2 2_Volatility" xfId="29382" xr:uid="{C6AE36C7-3402-4A64-B2EF-390A3F1C6CC5}"/>
    <cellStyle name="Standard 2 2 2 2 3" xfId="29383" xr:uid="{A54EA92B-71AD-4CD1-A798-3EDD328ED129}"/>
    <cellStyle name="Standard 2 2 2 2 3 2" xfId="29384" xr:uid="{E95FD594-ABAD-4389-BEC7-49A70192659A}"/>
    <cellStyle name="Standard 2 2 2 2 3 2 2" xfId="29385" xr:uid="{15993C7A-E529-4481-8277-64FA8FE39175}"/>
    <cellStyle name="Standard 2 2 2 2 3 2 2 2" xfId="29386" xr:uid="{55BDD21A-FB08-4B80-B120-1ED15A85FA9D}"/>
    <cellStyle name="Standard 2 2 2 2 3 2 3" xfId="29387" xr:uid="{E6D5729C-F2D1-4450-9CCD-307487A9FB8B}"/>
    <cellStyle name="Standard 2 2 2 2 3 2_Volatility" xfId="29388" xr:uid="{85B25ACE-68ED-4978-AB5E-B0A04255F975}"/>
    <cellStyle name="Standard 2 2 2 2 3 3" xfId="29389" xr:uid="{F0AAB94D-7193-438E-AC79-6C0A2268C1D1}"/>
    <cellStyle name="Standard 2 2 2 2 3 3 2" xfId="29390" xr:uid="{EA1A9D70-EC7E-493F-BD5C-5A8B05D0DD76}"/>
    <cellStyle name="Standard 2 2 2 2 3 4" xfId="29391" xr:uid="{BA4DD26E-49EE-4380-83D5-95D78E991884}"/>
    <cellStyle name="Standard 2 2 2 2 3_Volatility" xfId="29392" xr:uid="{D69FD112-47AB-49BD-9F6A-44473210496C}"/>
    <cellStyle name="Standard 2 2 2 2 4" xfId="29393" xr:uid="{43ED7D74-919B-4DCB-A8B8-CF3DADE90E39}"/>
    <cellStyle name="Standard 2 2 2 2 4 2" xfId="29394" xr:uid="{F7EFCC91-FD72-4359-8813-51702D3A9E90}"/>
    <cellStyle name="Standard 2 2 2 2 4 2 2" xfId="29395" xr:uid="{8F544220-72F3-4471-8A55-C1400F3829AB}"/>
    <cellStyle name="Standard 2 2 2 2 4 3" xfId="29396" xr:uid="{DCA47568-B29D-44AC-8A27-6ED5973395DB}"/>
    <cellStyle name="Standard 2 2 2 2 4_Volatility" xfId="29397" xr:uid="{B08C7F6D-674F-4CFD-8561-768D7F945285}"/>
    <cellStyle name="Standard 2 2 2 2 5" xfId="29398" xr:uid="{8FB685E5-81D5-4636-BE3A-64652E1135D5}"/>
    <cellStyle name="Standard 2 2 2 2 5 2" xfId="29399" xr:uid="{080159B0-764A-4362-A96B-0C59F208525E}"/>
    <cellStyle name="Standard 2 2 2 2 6" xfId="29400" xr:uid="{F053C8B2-5A60-4328-B55B-D20106AC8364}"/>
    <cellStyle name="Standard 2 2 2 2_Volatility" xfId="29401" xr:uid="{57F5C82D-CBB5-43BD-8703-FE0B63DA1FC4}"/>
    <cellStyle name="Standard 2 2 2 3" xfId="29402" xr:uid="{CA18C2C0-2478-4664-B8F6-D2A6A63C2C20}"/>
    <cellStyle name="Standard 2 2 2 3 2" xfId="29403" xr:uid="{8F5E8CF1-E6BC-478F-926D-71B0E6DC4C77}"/>
    <cellStyle name="Standard 2 2 2 3 2 2" xfId="29404" xr:uid="{723191A2-FE9F-499C-97AC-38B239B2F1FD}"/>
    <cellStyle name="Standard 2 2 2 3 2 2 2" xfId="29405" xr:uid="{D7028D63-4A57-4586-B3CA-9F4B1559CBAF}"/>
    <cellStyle name="Standard 2 2 2 3 2 2 2 2" xfId="29406" xr:uid="{A2E6D220-3718-49F7-BEF2-8EB27B65E76C}"/>
    <cellStyle name="Standard 2 2 2 3 2 2 3" xfId="29407" xr:uid="{02043785-00EC-4A05-9B10-37BD33360FB5}"/>
    <cellStyle name="Standard 2 2 2 3 2 2_Volatility" xfId="29408" xr:uid="{CB41F454-A554-407E-8ABD-C01CD5992574}"/>
    <cellStyle name="Standard 2 2 2 3 2 3" xfId="29409" xr:uid="{A200E830-CA68-4F0D-AC41-7D95EFDB1B48}"/>
    <cellStyle name="Standard 2 2 2 3 2 3 2" xfId="29410" xr:uid="{69C9936C-AAE9-4566-B2FA-37C848506E55}"/>
    <cellStyle name="Standard 2 2 2 3 2 4" xfId="29411" xr:uid="{3104996B-2F78-4795-A56D-D651297EE75A}"/>
    <cellStyle name="Standard 2 2 2 3 2_Volatility" xfId="29412" xr:uid="{86DD4E31-4EEA-4DC6-94D9-8AD6950145B5}"/>
    <cellStyle name="Standard 2 2 2 3 3" xfId="29413" xr:uid="{394CA35D-AF86-4C59-ACB6-3BA62BD5C771}"/>
    <cellStyle name="Standard 2 2 2 3 3 2" xfId="29414" xr:uid="{2E2A5A8C-DF14-44E6-A402-538B2A539B00}"/>
    <cellStyle name="Standard 2 2 2 3 3 2 2" xfId="29415" xr:uid="{070DAB97-746E-4FC9-BC8B-041CC84FAED1}"/>
    <cellStyle name="Standard 2 2 2 3 3 3" xfId="29416" xr:uid="{8ECCE0F8-F8AB-4F88-8EBD-07265D74C718}"/>
    <cellStyle name="Standard 2 2 2 3 3_Volatility" xfId="29417" xr:uid="{039ED542-5B08-40EC-89A2-C81EDB0F830F}"/>
    <cellStyle name="Standard 2 2 2 3 4" xfId="29418" xr:uid="{C7FC9474-A267-4D5F-BD78-A6437CFC0B50}"/>
    <cellStyle name="Standard 2 2 2 3 4 2" xfId="29419" xr:uid="{A30CEE32-64F9-4B13-9603-431ED48422E9}"/>
    <cellStyle name="Standard 2 2 2 3 5" xfId="29420" xr:uid="{16543F6D-ED87-46C0-B6F8-BB8F6F522E72}"/>
    <cellStyle name="Standard 2 2 2 3_Volatility" xfId="29421" xr:uid="{38C20522-65BB-4783-9BF1-B7E54716DDD7}"/>
    <cellStyle name="Standard 2 2 2 4" xfId="29422" xr:uid="{27773172-F5B3-4BC1-88D8-097073744A1B}"/>
    <cellStyle name="Standard 2 2 2 4 2" xfId="29423" xr:uid="{0EF0D4AB-B0DC-4E7D-83A8-E2FC9D1263EC}"/>
    <cellStyle name="Standard 2 2 2 4 2 2" xfId="29424" xr:uid="{096AE0EB-6DD8-4D47-8BC8-741CF1A2BCF2}"/>
    <cellStyle name="Standard 2 2 2 4 2 2 2" xfId="29425" xr:uid="{4BDE7089-AB55-435A-983F-418F6DFDE96F}"/>
    <cellStyle name="Standard 2 2 2 4 2 3" xfId="29426" xr:uid="{27767EEF-46C7-4896-AB73-C2900B375394}"/>
    <cellStyle name="Standard 2 2 2 4 2_Volatility" xfId="29427" xr:uid="{BDB4D8D0-84C9-4349-B836-C4CAD07CF2B0}"/>
    <cellStyle name="Standard 2 2 2 4 3" xfId="29428" xr:uid="{E7DD1335-9017-42A6-B165-89A0ABF5B5C1}"/>
    <cellStyle name="Standard 2 2 2 4 3 2" xfId="29429" xr:uid="{7FD19520-CD73-41AC-BCF6-BF1BE725CEAF}"/>
    <cellStyle name="Standard 2 2 2 4 4" xfId="29430" xr:uid="{9E7B7EB6-0476-475F-BF11-5E865BC6DF65}"/>
    <cellStyle name="Standard 2 2 2 4_Volatility" xfId="29431" xr:uid="{B8A19D83-1D02-44B8-A6D6-2D5D39DCA12D}"/>
    <cellStyle name="Standard 2 2 2 5" xfId="29432" xr:uid="{42D4CB0D-F25C-46AA-8FAF-A897D50A2AC1}"/>
    <cellStyle name="Standard 2 2 2 5 2" xfId="29433" xr:uid="{504E7A74-F09C-438C-91BE-0B784E18B827}"/>
    <cellStyle name="Standard 2 2 2 5 2 2" xfId="29434" xr:uid="{5A3EE6D3-1C6E-453D-AA26-8DCB41115062}"/>
    <cellStyle name="Standard 2 2 2 5 3" xfId="29435" xr:uid="{05DDB0A4-AAF3-446B-AB0D-C4E1CA78FC9B}"/>
    <cellStyle name="Standard 2 2 2 5_Volatility" xfId="29436" xr:uid="{41B23D53-C705-4958-809F-3F6412CCA065}"/>
    <cellStyle name="Standard 2 2 2 6" xfId="29437" xr:uid="{667AFA25-203D-4EDB-B700-9F460507F813}"/>
    <cellStyle name="Standard 2 2 2 6 2" xfId="29438" xr:uid="{2E48FA61-323E-414A-A2DE-417062C2B0A2}"/>
    <cellStyle name="Standard 2 2 2 7" xfId="29439" xr:uid="{EB79FEFD-35EF-44D5-A446-7A92085D0FC5}"/>
    <cellStyle name="Standard 2 2 2 8" xfId="29440" xr:uid="{117C9208-EFA5-4F55-91EE-CE7D73EFC5BF}"/>
    <cellStyle name="Standard 2 2 2_Summary_Gap_Balance_exNIB" xfId="29441" xr:uid="{C59DF758-6BA6-44F9-B861-9775FBA33648}"/>
    <cellStyle name="Standard 2 2 3" xfId="29442" xr:uid="{9112CAB9-60BD-4CD7-A524-555D13DE2303}"/>
    <cellStyle name="Standard 2 2 3 2" xfId="29443" xr:uid="{427203CD-3695-4436-8230-F029A1023041}"/>
    <cellStyle name="Standard 2 2 3 2 2" xfId="29444" xr:uid="{411AED23-438F-4EC2-874B-C4C529856CDC}"/>
    <cellStyle name="Standard 2 2 3 2 2 2" xfId="29445" xr:uid="{F0D5253C-0508-4EA8-9C87-E71123CD9359}"/>
    <cellStyle name="Standard 2 2 3 2 2 2 2" xfId="29446" xr:uid="{099ECC81-C3CB-49FD-AAAE-288A779783B6}"/>
    <cellStyle name="Standard 2 2 3 2 2 2 2 2" xfId="29447" xr:uid="{5668EE5B-56E6-4D91-864D-D9EB759E327A}"/>
    <cellStyle name="Standard 2 2 3 2 2 2 3" xfId="29448" xr:uid="{1A239486-E59F-45FC-8EA3-94D812C47490}"/>
    <cellStyle name="Standard 2 2 3 2 2 2_Volatility" xfId="29449" xr:uid="{1A1D4A70-E3F1-4262-AFB3-F8FA6D6FB017}"/>
    <cellStyle name="Standard 2 2 3 2 2 3" xfId="29450" xr:uid="{6E1564D8-C1E3-405A-B2A0-24CAFD4224E1}"/>
    <cellStyle name="Standard 2 2 3 2 2 3 2" xfId="29451" xr:uid="{99BCFE6E-5A2D-4548-845D-6453731FD6E7}"/>
    <cellStyle name="Standard 2 2 3 2 2 4" xfId="29452" xr:uid="{6CE6FE7F-8BB0-48FD-B2C1-1D377638160E}"/>
    <cellStyle name="Standard 2 2 3 2 2_Volatility" xfId="29453" xr:uid="{6EC73405-6784-4BF8-89F6-B9061613106E}"/>
    <cellStyle name="Standard 2 2 3 2 3" xfId="29454" xr:uid="{DC86C359-6B9B-46D1-B8B4-00A4C391F099}"/>
    <cellStyle name="Standard 2 2 3 2 3 2" xfId="29455" xr:uid="{2D559A0C-D2D7-4DAE-A4CA-BE53519C1C05}"/>
    <cellStyle name="Standard 2 2 3 2 3 2 2" xfId="29456" xr:uid="{CCD4C6D0-B732-4918-ACB8-0AD3398996BD}"/>
    <cellStyle name="Standard 2 2 3 2 3 3" xfId="29457" xr:uid="{01B5BCBC-356C-4B5A-A370-CCBF1B1DB776}"/>
    <cellStyle name="Standard 2 2 3 2 3_Volatility" xfId="29458" xr:uid="{BE28EAD9-0CA5-4B6C-88D3-E02A14443D3A}"/>
    <cellStyle name="Standard 2 2 3 2 4" xfId="29459" xr:uid="{9A3526E4-4517-46A9-8744-A83F87750BBA}"/>
    <cellStyle name="Standard 2 2 3 2 4 2" xfId="29460" xr:uid="{E0947DF4-DDC3-48D7-A0DA-F13521E3376E}"/>
    <cellStyle name="Standard 2 2 3 2 5" xfId="29461" xr:uid="{20B7820F-A565-4A36-86B6-B7E250016A74}"/>
    <cellStyle name="Standard 2 2 3 2_Volatility" xfId="29462" xr:uid="{3E8F9EB3-4247-4335-9E4C-96C717A8EBF4}"/>
    <cellStyle name="Standard 2 2 3 3" xfId="29463" xr:uid="{1CB10777-716B-482F-BC77-EA5A6B951422}"/>
    <cellStyle name="Standard 2 2 3 3 2" xfId="29464" xr:uid="{9E5B164D-3AE8-4408-A7F0-840F68797208}"/>
    <cellStyle name="Standard 2 2 3 3 2 2" xfId="29465" xr:uid="{48249BA0-095F-4096-9C11-2D5B60875402}"/>
    <cellStyle name="Standard 2 2 3 3 2 2 2" xfId="29466" xr:uid="{01EACCA1-1E65-4F4F-9E41-0210BFC52938}"/>
    <cellStyle name="Standard 2 2 3 3 2 3" xfId="29467" xr:uid="{D3DA7DA1-28AD-4B35-B2FF-67C8730CAE97}"/>
    <cellStyle name="Standard 2 2 3 3 2_Volatility" xfId="29468" xr:uid="{BB63347A-95A1-4778-862E-1ADC5F16828C}"/>
    <cellStyle name="Standard 2 2 3 3 3" xfId="29469" xr:uid="{F9D4EF83-B5F8-497B-960F-E11615437C27}"/>
    <cellStyle name="Standard 2 2 3 3 3 2" xfId="29470" xr:uid="{083DCD61-7D16-42DA-A0EC-30EDF3D2E86B}"/>
    <cellStyle name="Standard 2 2 3 3 4" xfId="29471" xr:uid="{307F4F24-18AA-497B-87CC-617C3DD6A7AA}"/>
    <cellStyle name="Standard 2 2 3 3_Volatility" xfId="29472" xr:uid="{5A07663E-890A-4C2B-920F-E83566DCBC77}"/>
    <cellStyle name="Standard 2 2 3 4" xfId="29473" xr:uid="{2B940DEE-DBD4-4C57-B451-A08DE273FF45}"/>
    <cellStyle name="Standard 2 2 3 4 2" xfId="29474" xr:uid="{62DB4B68-D459-41BB-BCC4-CD6FE83924B6}"/>
    <cellStyle name="Standard 2 2 3 4 2 2" xfId="29475" xr:uid="{BF4E1551-49EB-47DB-A697-1CA1919E5382}"/>
    <cellStyle name="Standard 2 2 3 4 3" xfId="29476" xr:uid="{13F4008D-23F5-4DC9-97F7-CBF88318DBA9}"/>
    <cellStyle name="Standard 2 2 3 4_Volatility" xfId="29477" xr:uid="{012B45BF-7520-49D3-9761-AF95D170FF29}"/>
    <cellStyle name="Standard 2 2 3 5" xfId="29478" xr:uid="{5EA8E613-761D-4AA9-AAF8-FCFD755DAC6A}"/>
    <cellStyle name="Standard 2 2 3 5 2" xfId="29479" xr:uid="{016B9686-A74C-48BB-8B12-CFE9511F0818}"/>
    <cellStyle name="Standard 2 2 3 6" xfId="29480" xr:uid="{3A587763-609C-478B-A723-885E62D8BF27}"/>
    <cellStyle name="Standard 2 2 3_Volatility" xfId="29481" xr:uid="{425E2494-62F6-4EE2-B2AA-5085F65A68FA}"/>
    <cellStyle name="Standard 2 2 4" xfId="29482" xr:uid="{DE325C61-A5EA-4D8B-98F9-F4D3DBF7BBC1}"/>
    <cellStyle name="Standard 2 2 4 2" xfId="29483" xr:uid="{12EFAD75-3734-4A5A-BED7-B550BBFBF53C}"/>
    <cellStyle name="Standard 2 2 4 2 2" xfId="29484" xr:uid="{BD33B0A1-904F-41D7-9F4A-8935F6AC52BD}"/>
    <cellStyle name="Standard 2 2 4 2 2 2" xfId="29485" xr:uid="{92F276B5-09A6-43E0-A62D-F31CCBFCF847}"/>
    <cellStyle name="Standard 2 2 4 2 2 2 2" xfId="29486" xr:uid="{3EC2D785-B874-4C96-80A3-B5145E78DC62}"/>
    <cellStyle name="Standard 2 2 4 2 2 3" xfId="29487" xr:uid="{2E8C76BC-74E8-4B00-977F-EAC852A68538}"/>
    <cellStyle name="Standard 2 2 4 2 2_Volatility" xfId="29488" xr:uid="{56BBD000-EA8E-4012-8A90-2923FE8CFF01}"/>
    <cellStyle name="Standard 2 2 4 2 3" xfId="29489" xr:uid="{4EADF536-267A-4936-BDAE-08EA14D54B2C}"/>
    <cellStyle name="Standard 2 2 4 2 3 2" xfId="29490" xr:uid="{68939299-2992-48A3-AAC8-EA2EA7C164E8}"/>
    <cellStyle name="Standard 2 2 4 2 4" xfId="29491" xr:uid="{395CF167-BC62-48F3-8FBD-28B416536055}"/>
    <cellStyle name="Standard 2 2 4 2_Volatility" xfId="29492" xr:uid="{176B93CA-662B-4443-BF01-4BC28321EA20}"/>
    <cellStyle name="Standard 2 2 4 3" xfId="29493" xr:uid="{3544AC13-6C77-46C2-BEC5-E0AC271931D7}"/>
    <cellStyle name="Standard 2 2 4 3 2" xfId="29494" xr:uid="{2CCED4EA-3C39-4A78-9439-741DBE625D23}"/>
    <cellStyle name="Standard 2 2 4 3 2 2" xfId="29495" xr:uid="{B6B2272F-C048-4003-AD5D-FAD6EC093EE2}"/>
    <cellStyle name="Standard 2 2 4 3 3" xfId="29496" xr:uid="{BEEB23E1-D93E-46CA-9979-34BE81D23AFE}"/>
    <cellStyle name="Standard 2 2 4 3_Volatility" xfId="29497" xr:uid="{7DC74C64-F631-467A-93D3-EF7D268F959D}"/>
    <cellStyle name="Standard 2 2 4 4" xfId="29498" xr:uid="{C45505CD-8F5D-4FC8-860B-9B104E1E4D22}"/>
    <cellStyle name="Standard 2 2 4 4 2" xfId="29499" xr:uid="{4180B17E-A778-434C-8994-2F9B844BD099}"/>
    <cellStyle name="Standard 2 2 4 5" xfId="29500" xr:uid="{145E674A-5E7D-4246-90A9-04BD33D3BCD8}"/>
    <cellStyle name="Standard 2 2 4_Volatility" xfId="29501" xr:uid="{A2AC7D44-0611-4FCF-A707-3DA7072DA765}"/>
    <cellStyle name="Standard 2 2 5" xfId="29502" xr:uid="{DDA6E1E9-78E9-47F7-AAEF-F799A4168AEC}"/>
    <cellStyle name="Standard 2 2 5 2" xfId="29503" xr:uid="{86C163E3-7DEF-475E-95D8-6A13E884082C}"/>
    <cellStyle name="Standard 2 2 5 2 2" xfId="29504" xr:uid="{5B4BF49F-25C3-4A2F-9EF3-8C4AEE745C77}"/>
    <cellStyle name="Standard 2 2 5 2 2 2" xfId="29505" xr:uid="{B8F5F80D-C422-42F6-A227-2FF50CB7F0E2}"/>
    <cellStyle name="Standard 2 2 5 2 3" xfId="29506" xr:uid="{E22DD1C0-EA0E-4984-934E-53A4A67A9898}"/>
    <cellStyle name="Standard 2 2 5 2_Volatility" xfId="29507" xr:uid="{2A0460EC-EF34-453A-948B-CF5D5060309C}"/>
    <cellStyle name="Standard 2 2 5 3" xfId="29508" xr:uid="{6C8478CD-5028-4F6C-9C4A-8B224D9F90BC}"/>
    <cellStyle name="Standard 2 2 5 3 2" xfId="29509" xr:uid="{C71D5C5D-85F5-4271-BEE7-3985A2930EEE}"/>
    <cellStyle name="Standard 2 2 5 4" xfId="29510" xr:uid="{60FAA046-6C97-4712-B41E-7B873FB85738}"/>
    <cellStyle name="Standard 2 2 5_Volatility" xfId="29511" xr:uid="{9EDB65E0-6254-450D-88A9-E04C26CDB82F}"/>
    <cellStyle name="Standard 2 2 6" xfId="29512" xr:uid="{A265395E-EF01-4EBB-B8E8-E6F5D96A38FC}"/>
    <cellStyle name="Standard 2 2 6 2" xfId="29513" xr:uid="{9ACADCDE-477C-44D7-8839-A8B975A9AEF9}"/>
    <cellStyle name="Standard 2 2 6 2 2" xfId="29514" xr:uid="{3ADC4A26-AD99-4D47-B166-8FE7072D8CA5}"/>
    <cellStyle name="Standard 2 2 6 3" xfId="29515" xr:uid="{FC2F242B-333D-4F67-976F-06C9B9299107}"/>
    <cellStyle name="Standard 2 2 6_Volatility" xfId="29516" xr:uid="{EC247DF0-767A-447A-B7DE-39BF83116CAC}"/>
    <cellStyle name="Standard 2 2 7" xfId="29517" xr:uid="{097C60EB-6C56-45A4-ADA9-C8019C5B74B3}"/>
    <cellStyle name="Standard 2 2 7 2" xfId="29518" xr:uid="{C9DBB9C7-8F37-47C7-A1FC-9C2416C34D66}"/>
    <cellStyle name="Standard 2 2 8" xfId="29519" xr:uid="{0B18347D-EAED-4CE4-8966-9543D409ABC3}"/>
    <cellStyle name="Standard 2 2 9" xfId="29520" xr:uid="{BD9A2855-8FEB-476A-8065-CB3548C7601D}"/>
    <cellStyle name="Standard 2 2_CAD-L.C." xfId="29521" xr:uid="{3A13E7DB-1A91-4C16-8950-257555208784}"/>
    <cellStyle name="Standard 2 3" xfId="29522" xr:uid="{AC6A0331-AB15-4E22-A561-DA005C127034}"/>
    <cellStyle name="Standard 2 3 2" xfId="29523" xr:uid="{BC402B4B-EBA1-458D-AF6A-9C32E090810A}"/>
    <cellStyle name="Standard 2 3 2 2" xfId="29524" xr:uid="{3F8EF396-D31B-4D91-8129-0E48FC0654BB}"/>
    <cellStyle name="Standard 2 3 2 2 2" xfId="29525" xr:uid="{82133663-FC2B-4060-9CC5-20F665DEC6E0}"/>
    <cellStyle name="Standard 2 3 2 2 2 2" xfId="29526" xr:uid="{6FD30490-B4FE-407F-AA51-B917EF3F959F}"/>
    <cellStyle name="Standard 2 3 2 2 2 2 2" xfId="29527" xr:uid="{6B407AD6-9B7C-43D8-A5AB-AB53BCA65855}"/>
    <cellStyle name="Standard 2 3 2 2 2 2 2 2" xfId="29528" xr:uid="{3E5C8A9D-35B2-4EF3-B36B-962F6E71F8E7}"/>
    <cellStyle name="Standard 2 3 2 2 2 2 3" xfId="29529" xr:uid="{3B62E9A9-F396-4E08-8D90-FC01DFFE225C}"/>
    <cellStyle name="Standard 2 3 2 2 2 2_Volatility" xfId="29530" xr:uid="{E8CCD80B-8FDF-40D1-BDE9-C0B07AA2CBA0}"/>
    <cellStyle name="Standard 2 3 2 2 2 3" xfId="29531" xr:uid="{5E8AA5E7-42E3-4920-9A84-5CFBA42B08D5}"/>
    <cellStyle name="Standard 2 3 2 2 2 3 2" xfId="29532" xr:uid="{14A9E6C4-C6F5-4205-AC6A-CFCFFBE81681}"/>
    <cellStyle name="Standard 2 3 2 2 2 4" xfId="29533" xr:uid="{258B01F9-4B0D-469A-987E-615273EA57C5}"/>
    <cellStyle name="Standard 2 3 2 2 2_Volatility" xfId="29534" xr:uid="{A15B8DA7-3184-44C8-A39E-A68A063D55FE}"/>
    <cellStyle name="Standard 2 3 2 2 3" xfId="29535" xr:uid="{E45B410C-9E5C-4CF9-814C-824050CECD9A}"/>
    <cellStyle name="Standard 2 3 2 2 3 2" xfId="29536" xr:uid="{718F73DF-44BB-4342-9B06-40EC3A8BDB5A}"/>
    <cellStyle name="Standard 2 3 2 2 3 2 2" xfId="29537" xr:uid="{658CD940-D9AA-4EFD-A9DF-50343A7D111D}"/>
    <cellStyle name="Standard 2 3 2 2 3 3" xfId="29538" xr:uid="{05E6CB13-20B6-410B-9D9C-A4885C6232AE}"/>
    <cellStyle name="Standard 2 3 2 2 3_Volatility" xfId="29539" xr:uid="{74092E49-83A6-4327-A786-CF12350B406D}"/>
    <cellStyle name="Standard 2 3 2 2 4" xfId="29540" xr:uid="{0F17D4CB-E109-4F64-A43A-F41D3DFE3FA6}"/>
    <cellStyle name="Standard 2 3 2 2 4 2" xfId="29541" xr:uid="{95F40FFF-9450-4FAA-8DA3-12F1CDC0D718}"/>
    <cellStyle name="Standard 2 3 2 2 5" xfId="29542" xr:uid="{C56C552D-E119-4396-A66E-721448A4C837}"/>
    <cellStyle name="Standard 2 3 2 2_Volatility" xfId="29543" xr:uid="{3D812D6E-30D2-4465-A33B-5B1436EDF236}"/>
    <cellStyle name="Standard 2 3 2 3" xfId="29544" xr:uid="{C310D213-94D3-4AC1-8152-B4D6C84C50B6}"/>
    <cellStyle name="Standard 2 3 2 3 2" xfId="29545" xr:uid="{003E687B-B7C7-4107-B50A-6B8F37E7667D}"/>
    <cellStyle name="Standard 2 3 2 3 2 2" xfId="29546" xr:uid="{08E4627B-C581-4624-898F-9A0925FA8E2D}"/>
    <cellStyle name="Standard 2 3 2 3 2 2 2" xfId="29547" xr:uid="{465C2C3A-5455-45E4-97F2-413B3BCB9538}"/>
    <cellStyle name="Standard 2 3 2 3 2 3" xfId="29548" xr:uid="{6A97A926-6A1A-4859-90AB-5A409A97050A}"/>
    <cellStyle name="Standard 2 3 2 3 2_Volatility" xfId="29549" xr:uid="{54084D53-133E-4DF8-B10A-89A094790740}"/>
    <cellStyle name="Standard 2 3 2 3 3" xfId="29550" xr:uid="{7D773385-5356-48A1-9143-CB84EC739C05}"/>
    <cellStyle name="Standard 2 3 2 3 3 2" xfId="29551" xr:uid="{9C4FB660-E1DC-47D6-84F8-7E74D5637130}"/>
    <cellStyle name="Standard 2 3 2 3 4" xfId="29552" xr:uid="{4A785CED-A8E0-4DE3-87BD-FE5EA4B4D618}"/>
    <cellStyle name="Standard 2 3 2 3_Volatility" xfId="29553" xr:uid="{FBCB773A-2EBC-4330-BBEB-ADC83BD38ECD}"/>
    <cellStyle name="Standard 2 3 2 4" xfId="29554" xr:uid="{2B3E1FFF-1BDB-41C0-A4B1-DB7F8705E50D}"/>
    <cellStyle name="Standard 2 3 2 4 2" xfId="29555" xr:uid="{5AC7D86A-D713-42F3-BC56-86B595612F0F}"/>
    <cellStyle name="Standard 2 3 2 4 2 2" xfId="29556" xr:uid="{3A2F690F-3027-4BD5-9528-7D394AF67C69}"/>
    <cellStyle name="Standard 2 3 2 4 3" xfId="29557" xr:uid="{6DF58964-CF88-4F2C-A00A-D60CB1E7EE9D}"/>
    <cellStyle name="Standard 2 3 2 4_Volatility" xfId="29558" xr:uid="{00505AFB-A47A-46F6-8DBC-E62D265E5C37}"/>
    <cellStyle name="Standard 2 3 2 5" xfId="29559" xr:uid="{68882A63-29CB-426C-8AC6-0C30B8758AF3}"/>
    <cellStyle name="Standard 2 3 2 5 2" xfId="29560" xr:uid="{0E551000-EDC5-4C45-B973-B8F33D22E193}"/>
    <cellStyle name="Standard 2 3 2 6" xfId="29561" xr:uid="{7AC93D55-107D-4274-84AC-A42BFCA0B386}"/>
    <cellStyle name="Standard 2 3 2_Volatility" xfId="29562" xr:uid="{1003F2C1-A17B-4942-A986-97AE89D738DE}"/>
    <cellStyle name="Standard 2 3 3" xfId="29563" xr:uid="{9E69C88C-12FA-4795-8FE8-38D8D06FC334}"/>
    <cellStyle name="Standard 2 3 3 2" xfId="29564" xr:uid="{4A2D2B79-3D28-4ABA-BE47-2F7C078DF171}"/>
    <cellStyle name="Standard 2 3 3 2 2" xfId="29565" xr:uid="{7EA57E99-E923-43A0-AE06-EE21A842C4E4}"/>
    <cellStyle name="Standard 2 3 3 2 2 2" xfId="29566" xr:uid="{83EA4F29-25BC-4DFC-9D1C-26365A85CB57}"/>
    <cellStyle name="Standard 2 3 3 2 2 2 2" xfId="29567" xr:uid="{A3268FA4-642F-496F-A1A3-06AB874C7EFB}"/>
    <cellStyle name="Standard 2 3 3 2 2 3" xfId="29568" xr:uid="{755D39CA-EBCE-4C5F-9A2A-C1860B2367F3}"/>
    <cellStyle name="Standard 2 3 3 2 2_Volatility" xfId="29569" xr:uid="{55AAC4A6-2020-4CC5-A37B-AA117D4EA4FE}"/>
    <cellStyle name="Standard 2 3 3 2 3" xfId="29570" xr:uid="{3C46395C-85A0-4B29-B74D-02412282BAA1}"/>
    <cellStyle name="Standard 2 3 3 2 3 2" xfId="29571" xr:uid="{53BF8446-D339-4215-99E9-E000CE35AE4D}"/>
    <cellStyle name="Standard 2 3 3 2 4" xfId="29572" xr:uid="{164F0E90-259F-4ECF-9C6B-57BC6BD1C5CA}"/>
    <cellStyle name="Standard 2 3 3 2_Volatility" xfId="29573" xr:uid="{7534F9E8-D0A3-451C-941E-A61E04EA3584}"/>
    <cellStyle name="Standard 2 3 3 3" xfId="29574" xr:uid="{37A593B8-40AA-45F9-A3BC-23D321037B8C}"/>
    <cellStyle name="Standard 2 3 3 3 2" xfId="29575" xr:uid="{105144AA-1EAD-4EB6-B186-B91F766CC084}"/>
    <cellStyle name="Standard 2 3 3 3 2 2" xfId="29576" xr:uid="{5BC1F591-8A33-4EC7-89B7-791F5F60E120}"/>
    <cellStyle name="Standard 2 3 3 3 3" xfId="29577" xr:uid="{94EA99DC-E603-4205-B3A1-0EA10C6BA13B}"/>
    <cellStyle name="Standard 2 3 3 3_Volatility" xfId="29578" xr:uid="{CCDF641E-7ADC-49DB-9C91-BCE04F71AC5A}"/>
    <cellStyle name="Standard 2 3 3 4" xfId="29579" xr:uid="{91323238-31BD-4EFB-9CB1-126A767F341F}"/>
    <cellStyle name="Standard 2 3 3 4 2" xfId="29580" xr:uid="{053C6CB7-DBFF-495A-B8FA-C9B54A627563}"/>
    <cellStyle name="Standard 2 3 3 5" xfId="29581" xr:uid="{EC01EEA0-CD78-444E-B41E-4CC9BC330C9F}"/>
    <cellStyle name="Standard 2 3 3_Volatility" xfId="29582" xr:uid="{8353FCA6-EF85-44E5-B0B8-5C221DA70698}"/>
    <cellStyle name="Standard 2 3 4" xfId="29583" xr:uid="{F396305F-4B8D-4FAF-B95C-89449D7E09AA}"/>
    <cellStyle name="Standard 2 3 4 2" xfId="29584" xr:uid="{4B2B1589-8473-4BF0-8999-6B4DD39C1FE0}"/>
    <cellStyle name="Standard 2 3 4 2 2" xfId="29585" xr:uid="{23172BAB-ABFE-4469-BD61-B629BD1753C6}"/>
    <cellStyle name="Standard 2 3 4 2 2 2" xfId="29586" xr:uid="{8C3F8EF3-EB65-45CA-BCF8-2063A8337668}"/>
    <cellStyle name="Standard 2 3 4 2 3" xfId="29587" xr:uid="{04DBE2FA-9A3F-415F-A029-603748FE5EA7}"/>
    <cellStyle name="Standard 2 3 4 2_Volatility" xfId="29588" xr:uid="{13AAB59C-C0D2-4BE9-BE8C-F037A926D89C}"/>
    <cellStyle name="Standard 2 3 4 3" xfId="29589" xr:uid="{E4152C6A-2E58-46A7-A3E4-6131636128CB}"/>
    <cellStyle name="Standard 2 3 4 3 2" xfId="29590" xr:uid="{D3E78635-4A6E-4F55-8A65-AAA6B33DDC9E}"/>
    <cellStyle name="Standard 2 3 4 4" xfId="29591" xr:uid="{56962466-2DA6-413B-85D2-37EDE5F19197}"/>
    <cellStyle name="Standard 2 3 4_Volatility" xfId="29592" xr:uid="{3CBA756F-D270-4F44-A7EF-0DCED2E2D002}"/>
    <cellStyle name="Standard 2 3 5" xfId="29593" xr:uid="{79A7437C-161D-49C9-B3B4-1F1D4BB98CDD}"/>
    <cellStyle name="Standard 2 3 5 2" xfId="29594" xr:uid="{A07D32CB-2845-4230-8137-B4BFA57CB3C1}"/>
    <cellStyle name="Standard 2 3 5 2 2" xfId="29595" xr:uid="{97DB2E65-A7E3-48C5-8572-A6B1F2E7FC9F}"/>
    <cellStyle name="Standard 2 3 5 3" xfId="29596" xr:uid="{866FFDBE-956C-404E-BD2F-377EB9F5EA29}"/>
    <cellStyle name="Standard 2 3 5_Volatility" xfId="29597" xr:uid="{8BD7DB1C-4CD1-4174-B8F7-19559D5BE387}"/>
    <cellStyle name="Standard 2 3 6" xfId="29598" xr:uid="{2B1FE123-6AF0-4C82-BCE5-E2D5F51B8E80}"/>
    <cellStyle name="Standard 2 3 6 2" xfId="29599" xr:uid="{66EB9C9B-AD59-4DE8-BB8A-45B912C5BC24}"/>
    <cellStyle name="Standard 2 3 7" xfId="29600" xr:uid="{C3681677-AF2C-4FE4-9BBF-6A6BE9EA02F9}"/>
    <cellStyle name="Standard 2 3 8" xfId="29601" xr:uid="{09805BAE-8E9D-46BF-B6AA-22319DA6CAA9}"/>
    <cellStyle name="Standard 2 3_Summary_Gap_Balance_exNIB" xfId="29602" xr:uid="{DAA483D4-450F-45CD-B325-49FD92EE669D}"/>
    <cellStyle name="Standard 2 4" xfId="29603" xr:uid="{4A8104F1-C151-4376-833C-5CD18409E92C}"/>
    <cellStyle name="Standard 2 4 2" xfId="29604" xr:uid="{19063353-F897-457B-ABA7-38F5240EFC8E}"/>
    <cellStyle name="Standard 2 4 2 2" xfId="29605" xr:uid="{5901C0E8-F6CC-4743-82DB-8587FE355A86}"/>
    <cellStyle name="Standard 2 4 2 2 2" xfId="29606" xr:uid="{EF9211A1-F90F-48BC-BE15-55D6684B1968}"/>
    <cellStyle name="Standard 2 4 2 2 2 2" xfId="29607" xr:uid="{3CF4645F-82CB-4F52-B8BC-26F7E3B7386B}"/>
    <cellStyle name="Standard 2 4 2 2 2 2 2" xfId="29608" xr:uid="{789A0DE9-3DAF-47D8-8EC7-962267705896}"/>
    <cellStyle name="Standard 2 4 2 2 2 3" xfId="29609" xr:uid="{CFC1DCB3-A197-4EDD-8680-398C48B3E196}"/>
    <cellStyle name="Standard 2 4 2 2 2_Volatility" xfId="29610" xr:uid="{D82369F6-96F3-4E8E-834C-7F3CBC3D79C9}"/>
    <cellStyle name="Standard 2 4 2 2 3" xfId="29611" xr:uid="{08F44FF7-AA04-45E9-94AF-B5ABD51E5389}"/>
    <cellStyle name="Standard 2 4 2 2 3 2" xfId="29612" xr:uid="{CD9B8D31-73D5-48F9-83BA-2F3A97041F91}"/>
    <cellStyle name="Standard 2 4 2 2 4" xfId="29613" xr:uid="{69DA0932-B35D-4890-AECE-0AE540588CDB}"/>
    <cellStyle name="Standard 2 4 2 2_Volatility" xfId="29614" xr:uid="{3FD9D017-13F1-48CB-BC5D-1C6D65A4CC4A}"/>
    <cellStyle name="Standard 2 4 2 3" xfId="29615" xr:uid="{B8AECA3A-9155-4A8B-A95C-62A55685BF3C}"/>
    <cellStyle name="Standard 2 4 2 3 2" xfId="29616" xr:uid="{97E18EA3-FBBE-4A83-98A3-31B852B4F0ED}"/>
    <cellStyle name="Standard 2 4 2 3 2 2" xfId="29617" xr:uid="{EBFD3B34-63C2-474E-A897-8BAE6E42894A}"/>
    <cellStyle name="Standard 2 4 2 3 3" xfId="29618" xr:uid="{E146D0EF-F982-4ACF-8548-EB6516296D60}"/>
    <cellStyle name="Standard 2 4 2 3_Volatility" xfId="29619" xr:uid="{ADFE40A9-D521-46BC-A517-36546010EFDA}"/>
    <cellStyle name="Standard 2 4 2 4" xfId="29620" xr:uid="{63CB0653-3374-4EC7-ABA3-EA304E0F0AFE}"/>
    <cellStyle name="Standard 2 4 2 4 2" xfId="29621" xr:uid="{2A890940-7BBB-4DFA-87FC-1D46D325FEA1}"/>
    <cellStyle name="Standard 2 4 2 5" xfId="29622" xr:uid="{F6B96FE7-854D-4316-8379-62F982352182}"/>
    <cellStyle name="Standard 2 4 2_Volatility" xfId="29623" xr:uid="{743A815D-A218-4C4B-B9DB-443726E22A31}"/>
    <cellStyle name="Standard 2 4 3" xfId="29624" xr:uid="{DAF7C4EB-6109-4F82-9395-516AC37DFB10}"/>
    <cellStyle name="Standard 2 4 3 2" xfId="29625" xr:uid="{977118CE-3A52-491E-997D-68893E44577D}"/>
    <cellStyle name="Standard 2 4 3 2 2" xfId="29626" xr:uid="{5A5A6A71-3E59-42DD-9C28-49D98717E4A0}"/>
    <cellStyle name="Standard 2 4 3 2 2 2" xfId="29627" xr:uid="{4720794A-BF21-4CB1-8AF2-7102E1237143}"/>
    <cellStyle name="Standard 2 4 3 2 3" xfId="29628" xr:uid="{5B9ED859-2949-4588-A98D-51742EBCA5B8}"/>
    <cellStyle name="Standard 2 4 3 2_Volatility" xfId="29629" xr:uid="{93EDE3CB-CD8D-468B-9564-B1D20203453B}"/>
    <cellStyle name="Standard 2 4 3 3" xfId="29630" xr:uid="{7E59F687-0A8D-47C7-95B6-178E5C865B0A}"/>
    <cellStyle name="Standard 2 4 3 3 2" xfId="29631" xr:uid="{DCCD6C44-C1AE-40A1-AF44-46693F1DBD7C}"/>
    <cellStyle name="Standard 2 4 3 4" xfId="29632" xr:uid="{80DA1D29-7C88-4D6B-865F-1E5FA22E7F93}"/>
    <cellStyle name="Standard 2 4 3_Volatility" xfId="29633" xr:uid="{43CD7266-6419-4FB4-99CA-9A61E715ECE1}"/>
    <cellStyle name="Standard 2 4 4" xfId="29634" xr:uid="{C2F3DAD2-01A5-402B-8564-2D3D98690293}"/>
    <cellStyle name="Standard 2 4 4 2" xfId="29635" xr:uid="{FCBE0893-E474-45AF-BA80-E2BC25AD3ED3}"/>
    <cellStyle name="Standard 2 4 4 2 2" xfId="29636" xr:uid="{B178E062-02B2-4766-8EA1-A317969F6282}"/>
    <cellStyle name="Standard 2 4 4 3" xfId="29637" xr:uid="{DEA142B1-DDA5-4D59-9196-2EB52D7F0754}"/>
    <cellStyle name="Standard 2 4 4_Volatility" xfId="29638" xr:uid="{3E9260C5-18D3-4FA0-ADAC-F8478D518E6A}"/>
    <cellStyle name="Standard 2 4 5" xfId="29639" xr:uid="{6DC92DFA-DCCB-4405-BE0C-1F3C11D2E774}"/>
    <cellStyle name="Standard 2 4 5 2" xfId="29640" xr:uid="{F0682C93-08D1-47A6-ACA5-5EC29240CE11}"/>
    <cellStyle name="Standard 2 4 6" xfId="29641" xr:uid="{5731328F-8FB7-4734-8279-30A8507E4B14}"/>
    <cellStyle name="Standard 2 4_Volatility" xfId="29642" xr:uid="{A2A631DE-3A69-49F4-9A60-7164B0FCEA89}"/>
    <cellStyle name="Standard 2 5" xfId="29643" xr:uid="{707C07EF-CF0D-4D2A-8608-D0819881EA2C}"/>
    <cellStyle name="Standard 2 5 2" xfId="29644" xr:uid="{5F2BCFED-F0EC-4880-BEA3-D669B8D7F824}"/>
    <cellStyle name="Standard 2 5 2 2" xfId="29645" xr:uid="{ADED29FE-23DD-49BA-AC68-8892EA1810F7}"/>
    <cellStyle name="Standard 2 5 2 2 2" xfId="29646" xr:uid="{0D5A0717-92E9-41A0-855B-AA463F655330}"/>
    <cellStyle name="Standard 2 5 2 2 2 2" xfId="29647" xr:uid="{BB9B640C-7FB2-485E-9110-3F2BDFFDC964}"/>
    <cellStyle name="Standard 2 5 2 2 3" xfId="29648" xr:uid="{70F93E0E-74CE-46B3-B6ED-1F2312E0C516}"/>
    <cellStyle name="Standard 2 5 2 2_Volatility" xfId="29649" xr:uid="{95E5BBC6-7933-4A15-984C-CF8736C899F9}"/>
    <cellStyle name="Standard 2 5 2 3" xfId="29650" xr:uid="{A24C9D29-8428-4E47-8C87-07727D9EAF4C}"/>
    <cellStyle name="Standard 2 5 2 3 2" xfId="29651" xr:uid="{635A6210-20BF-4603-9197-928C961E592C}"/>
    <cellStyle name="Standard 2 5 2 4" xfId="29652" xr:uid="{D07F2102-9B76-4AC5-BBB0-6600149814DB}"/>
    <cellStyle name="Standard 2 5 2_Volatility" xfId="29653" xr:uid="{6275643A-B377-40C6-BC69-25C28C402E99}"/>
    <cellStyle name="Standard 2 5 3" xfId="29654" xr:uid="{F4DD3BA4-8A3A-4D2A-80E5-6F59D6E50B64}"/>
    <cellStyle name="Standard 2 5 3 2" xfId="29655" xr:uid="{DA069228-EA6A-4A70-A59F-2E69AD15BA42}"/>
    <cellStyle name="Standard 2 5 3 2 2" xfId="29656" xr:uid="{3A0B8382-FD7D-491E-8124-5603DA8C7AE8}"/>
    <cellStyle name="Standard 2 5 3 3" xfId="29657" xr:uid="{FD170774-B61C-48D2-BB9A-0E80A8489727}"/>
    <cellStyle name="Standard 2 5 3_Volatility" xfId="29658" xr:uid="{46E76A27-E63F-476B-8645-5B404DB3C073}"/>
    <cellStyle name="Standard 2 5 4" xfId="29659" xr:uid="{CF3B063B-CFDA-4572-9176-2C6C79C8E6B3}"/>
    <cellStyle name="Standard 2 5 4 2" xfId="29660" xr:uid="{62E330A6-508D-4739-B950-6A5C8020ECEA}"/>
    <cellStyle name="Standard 2 5 5" xfId="29661" xr:uid="{3F86877A-3EC5-46E4-B3C5-AEC4489B2E30}"/>
    <cellStyle name="Standard 2 5_Volatility" xfId="29662" xr:uid="{B9614EE6-4B05-4935-A045-8B7F7687ECEF}"/>
    <cellStyle name="Standard 2 6" xfId="29663" xr:uid="{06CDFF45-EC15-4EA4-9350-B765AD740124}"/>
    <cellStyle name="Standard 2 6 2" xfId="29664" xr:uid="{AF3A217F-A126-4BC1-B4AE-33FD1B0E1925}"/>
    <cellStyle name="Standard 2 6 2 2" xfId="29665" xr:uid="{C8D2537E-8495-4AE7-B27B-233FF79BAA69}"/>
    <cellStyle name="Standard 2 6 2 2 2" xfId="29666" xr:uid="{456AA52B-B989-4254-80BB-C1DE93B87BF0}"/>
    <cellStyle name="Standard 2 6 2 3" xfId="29667" xr:uid="{4224E79B-E5CA-4E16-9B79-3E0619BCA4D9}"/>
    <cellStyle name="Standard 2 6 2_Volatility" xfId="29668" xr:uid="{9B6618D5-7318-44E3-9F44-044A972CABAD}"/>
    <cellStyle name="Standard 2 6 3" xfId="29669" xr:uid="{818275CB-6899-4EC0-9C9D-00A618D89636}"/>
    <cellStyle name="Standard 2 6 3 2" xfId="29670" xr:uid="{53C60FCB-548B-4C96-BF9B-C7BFB9737496}"/>
    <cellStyle name="Standard 2 6 4" xfId="29671" xr:uid="{B5C4B875-8D84-4061-89FF-9034CF44BD63}"/>
    <cellStyle name="Standard 2 6_Volatility" xfId="29672" xr:uid="{1DB9BEC5-5A6E-4B2A-A252-9F35BA31F6FF}"/>
    <cellStyle name="Standard 2 7" xfId="29673" xr:uid="{9612054A-353F-485A-819E-16CA8B27FF3B}"/>
    <cellStyle name="Standard 2 7 2" xfId="29674" xr:uid="{58B0D16A-925A-4B0C-ADAD-60CE2CE1E62C}"/>
    <cellStyle name="Standard 2 7 2 2" xfId="29675" xr:uid="{D95A369C-39D3-4FDA-BE04-4B02CBB0A321}"/>
    <cellStyle name="Standard 2 7 3" xfId="29676" xr:uid="{0CD63C70-05D5-4341-A1DA-D030D376C24A}"/>
    <cellStyle name="Standard 2 7_Volatility" xfId="29677" xr:uid="{A5DCC157-26D9-4CE3-A704-9E58588593D2}"/>
    <cellStyle name="Standard 2 8" xfId="29678" xr:uid="{F74FF190-90CD-460D-9DC3-230AE38296E0}"/>
    <cellStyle name="Standard 2 8 2" xfId="29679" xr:uid="{D2E42B33-22E7-4ADF-AF79-905915596DF7}"/>
    <cellStyle name="Standard 2 9" xfId="29680" xr:uid="{094C40A1-AE2E-4C97-8C06-CC9B6A191E92}"/>
    <cellStyle name="Standard 2_CAD-L.C." xfId="29681" xr:uid="{E921BA2C-5343-4D49-87D4-EF8A7F6CB7BB}"/>
    <cellStyle name="Standard 3" xfId="14" xr:uid="{0B33A69F-369E-446A-85F5-F2937858951B}"/>
    <cellStyle name="Standard 3 2" xfId="29682" xr:uid="{229BC7CA-8F67-40ED-9109-C1FA840417C4}"/>
    <cellStyle name="Standard 3 2 2" xfId="29683" xr:uid="{D20D6043-1012-4986-9898-0EB1FBECBB9B}"/>
    <cellStyle name="Standard 3 2 2 2" xfId="29684" xr:uid="{106CDD24-A3B3-4835-8920-A08CDFA723AF}"/>
    <cellStyle name="Standard 3 2 2 3" xfId="29685" xr:uid="{5F2A92D7-29AA-482C-8B7E-120A9743EC4D}"/>
    <cellStyle name="Standard 3 2 2_Summary_Gap_Balance_exNIB" xfId="29686" xr:uid="{9A8ED0DC-BBD7-487F-9AF4-904581974109}"/>
    <cellStyle name="Standard 3 2 3" xfId="29687" xr:uid="{F657802C-98B7-4018-B5AB-790F63899881}"/>
    <cellStyle name="Standard 3 2 4" xfId="29688" xr:uid="{2196014D-8558-46AA-B44D-2B737E3354DA}"/>
    <cellStyle name="Standard 3 2 5" xfId="29689" xr:uid="{51308463-095E-4E9A-AC40-DC19C7A9C185}"/>
    <cellStyle name="Standard 3 2_CAD-L.C." xfId="29690" xr:uid="{E0FDB9DD-7BD2-417F-81CD-F0EE8BCA7E5F}"/>
    <cellStyle name="Standard 3 3" xfId="29691" xr:uid="{5526B224-C1D6-4320-AB2D-2314E6FE35EE}"/>
    <cellStyle name="Standard 3 3 2" xfId="29692" xr:uid="{509B4799-5D31-4E8D-8245-551184B1E832}"/>
    <cellStyle name="Standard 3 3 2 2" xfId="29693" xr:uid="{C2CA5E75-4C0B-42D6-89F0-F3043E9CDE9D}"/>
    <cellStyle name="Standard 3 3 2 3" xfId="29694" xr:uid="{78C47087-31E0-4743-B942-0B37EEB29C8D}"/>
    <cellStyle name="Standard 3 3 2_Summary_Gap_Balance_exNIB" xfId="29695" xr:uid="{9D8A1E0B-61B5-48FF-867F-99B13C939F70}"/>
    <cellStyle name="Standard 3 3 3" xfId="29696" xr:uid="{33BDF225-2432-4E76-BD69-4BE2795EC3FE}"/>
    <cellStyle name="Standard 3 3 4" xfId="29697" xr:uid="{6185D8C7-51EF-413C-AA92-4291BEC6BC59}"/>
    <cellStyle name="Standard 3 3_CAD-L.C." xfId="29698" xr:uid="{0E98AA06-2959-491B-BA0A-294BC97D4544}"/>
    <cellStyle name="Standard 3 4" xfId="29699" xr:uid="{898B3309-F801-447C-8AE0-C0BF759A088A}"/>
    <cellStyle name="Standard 3 4 2" xfId="29700" xr:uid="{E477FAFD-48D0-42E6-B5A3-8A9C2CDC3B10}"/>
    <cellStyle name="Standard 3 4 3" xfId="29701" xr:uid="{33B2F1FC-D1E2-4AFD-8229-F8DAC6FCBB15}"/>
    <cellStyle name="Standard 3 4_Summary_Gap_Balance_exNIB" xfId="29702" xr:uid="{5A837D02-59AA-4EAF-A327-67718D48AB24}"/>
    <cellStyle name="Standard 3 5" xfId="29703" xr:uid="{1C4233E4-D60A-4B3F-BBA9-D60917C8DCA2}"/>
    <cellStyle name="Standard 3 6" xfId="29704" xr:uid="{C3B6280B-6D84-4F0D-A4ED-3AEEE70DE679}"/>
    <cellStyle name="Standard 3 7" xfId="29705" xr:uid="{B6EFEBF9-834E-4186-AF4F-472EC3942CA8}"/>
    <cellStyle name="Standard 3_CAD-L.C." xfId="29706" xr:uid="{AAAFD2CA-A310-446D-B1F2-DE41C29B9B83}"/>
    <cellStyle name="Standard 4" xfId="29707" xr:uid="{9EDFD067-3644-414F-B9CB-8690FFE80035}"/>
    <cellStyle name="Standard 4 2" xfId="29708" xr:uid="{9A6B2273-687E-446C-A054-0AE1D16E38DB}"/>
    <cellStyle name="Standard 4 2 2" xfId="29709" xr:uid="{1F2BD09C-021C-40FD-B200-ACA8C2E8ECBC}"/>
    <cellStyle name="Standard 4 2 3" xfId="29710" xr:uid="{5FECF67A-005B-40CD-96FE-0ECEE45A2B29}"/>
    <cellStyle name="Standard 4 2_Summary_Gap_Balance_exNIB" xfId="29711" xr:uid="{CAE0BC66-FB3D-4F04-87AE-C6614CB3E3D1}"/>
    <cellStyle name="Standard 4 3" xfId="29712" xr:uid="{907C9F5C-1881-4235-8B19-911803D7EA4D}"/>
    <cellStyle name="Standard 4 3 2" xfId="29713" xr:uid="{33BBD49A-CAC1-4531-8823-7E9392CB6105}"/>
    <cellStyle name="Standard 4 4" xfId="29714" xr:uid="{D48C717E-5733-484F-9A1D-D3C6CDC5C1E8}"/>
    <cellStyle name="Standard 4 5" xfId="29715" xr:uid="{679003CD-96EB-4CF0-A3D9-AFEF8BE49768}"/>
    <cellStyle name="Standard 4_CAD-L.C." xfId="29716" xr:uid="{E8E1ABBD-0143-4DDE-884B-01DE331F578A}"/>
    <cellStyle name="Standard 5" xfId="29717" xr:uid="{60066B7A-ADB2-49FE-8101-F11F20217BA2}"/>
    <cellStyle name="Standard 5 2" xfId="29718" xr:uid="{E435D16C-B3CF-47AE-A989-6147FAD9916B}"/>
    <cellStyle name="Standard 5 2 2" xfId="29719" xr:uid="{2931A3B3-656C-4FA2-B734-A3823112717F}"/>
    <cellStyle name="Standard 5 2 2 2" xfId="29720" xr:uid="{73808B0C-5F27-4B19-BC51-D7614CFCF1CE}"/>
    <cellStyle name="Standard 5 2 2 2 2" xfId="29721" xr:uid="{D325B8BA-C0BF-4CDA-A73F-4A58C1D83CAA}"/>
    <cellStyle name="Standard 5 2 2 2 2 2" xfId="29722" xr:uid="{C7FCFBEF-25B6-4064-B966-FC1EC79324F3}"/>
    <cellStyle name="Standard 5 2 2 2 2 2 2" xfId="29723" xr:uid="{5663699E-02F1-4E8C-831E-47D4940BEBB9}"/>
    <cellStyle name="Standard 5 2 2 2 2 3" xfId="29724" xr:uid="{7E8E5431-0015-4DF1-98FD-9C86DDD13984}"/>
    <cellStyle name="Standard 5 2 2 2 2_Volatility" xfId="29725" xr:uid="{3D03EC6C-C19A-443A-9EFE-DDB80BF90B2B}"/>
    <cellStyle name="Standard 5 2 2 2 3" xfId="29726" xr:uid="{63BC7AA6-EBAA-4A44-9ABD-9E8BB634B3F2}"/>
    <cellStyle name="Standard 5 2 2 2 3 2" xfId="29727" xr:uid="{D0CC93D8-9774-4ADE-8182-D6548B80BB93}"/>
    <cellStyle name="Standard 5 2 2 2 4" xfId="29728" xr:uid="{E55965C8-B11F-4C59-9D45-7A9A1AB71C1C}"/>
    <cellStyle name="Standard 5 2 2 2_Volatility" xfId="29729" xr:uid="{F00B0109-DC69-4A53-BE92-7A6BE0D6EED6}"/>
    <cellStyle name="Standard 5 2 2 3" xfId="29730" xr:uid="{75E53D9B-7895-4F93-9CC3-24061322D2F7}"/>
    <cellStyle name="Standard 5 2 2 3 2" xfId="29731" xr:uid="{1C2D0CE1-5FE5-4F84-9C25-2DAD45CBF348}"/>
    <cellStyle name="Standard 5 2 2 3 2 2" xfId="29732" xr:uid="{C07B4754-4311-4E6C-BDF1-A9BA66B31E8B}"/>
    <cellStyle name="Standard 5 2 2 3 3" xfId="29733" xr:uid="{1694341E-0F59-4E2A-9135-9D6C2EA9064E}"/>
    <cellStyle name="Standard 5 2 2 3_Volatility" xfId="29734" xr:uid="{CBDDA3B8-B3CE-409D-9FFC-548A46DBC004}"/>
    <cellStyle name="Standard 5 2 2 4" xfId="29735" xr:uid="{5197B854-E8DF-4E50-ABB3-DEB487FFA288}"/>
    <cellStyle name="Standard 5 2 2 4 2" xfId="29736" xr:uid="{C97850A0-1D0C-48D3-AF01-9546AAC6101B}"/>
    <cellStyle name="Standard 5 2 2 5" xfId="29737" xr:uid="{18D98702-491A-41FC-AAB0-74721BD00273}"/>
    <cellStyle name="Standard 5 2 2_Volatility" xfId="29738" xr:uid="{4DA08822-441D-4EA3-AEA5-08DA0F163F87}"/>
    <cellStyle name="Standard 5 2 3" xfId="29739" xr:uid="{9E8DC603-AD75-49C9-B277-077C8BE62C2F}"/>
    <cellStyle name="Standard 5 2 3 2" xfId="29740" xr:uid="{FF38E2AF-A137-48FF-8E2B-0FAB6E01C2DC}"/>
    <cellStyle name="Standard 5 2 3 2 2" xfId="29741" xr:uid="{6BCB4047-A89E-48AA-9538-BCC03CCC6605}"/>
    <cellStyle name="Standard 5 2 3 2 2 2" xfId="29742" xr:uid="{BE0E946E-2A8A-4FFC-81CE-9AB217519EE0}"/>
    <cellStyle name="Standard 5 2 3 2 3" xfId="29743" xr:uid="{A4CD33E0-FD34-47DD-A71E-EFF1B0C04E37}"/>
    <cellStyle name="Standard 5 2 3 2_Volatility" xfId="29744" xr:uid="{9718CD36-F0E5-42D5-B082-7FEDBD612123}"/>
    <cellStyle name="Standard 5 2 3 3" xfId="29745" xr:uid="{4168D810-B282-4A11-9C4C-0AA24CCEC6CB}"/>
    <cellStyle name="Standard 5 2 3 3 2" xfId="29746" xr:uid="{EE27BB57-1C97-4265-9CBC-5C88281E5CD0}"/>
    <cellStyle name="Standard 5 2 3 4" xfId="29747" xr:uid="{838560CE-13BF-43B6-8A5D-933D8499D336}"/>
    <cellStyle name="Standard 5 2 3_Volatility" xfId="29748" xr:uid="{13D1808B-729B-4A26-A978-9D448EF97285}"/>
    <cellStyle name="Standard 5 2 4" xfId="29749" xr:uid="{105518E1-FCB3-46AA-A488-B6AAB7A112DB}"/>
    <cellStyle name="Standard 5 2 4 2" xfId="29750" xr:uid="{9F69B1FD-EC48-4036-B7A1-BFEF7D9145F7}"/>
    <cellStyle name="Standard 5 2 4 2 2" xfId="29751" xr:uid="{4D11331C-FF30-4E70-BB3B-C6C8461769A2}"/>
    <cellStyle name="Standard 5 2 4 3" xfId="29752" xr:uid="{4C410FAA-5855-43AE-A5D8-442B268E7147}"/>
    <cellStyle name="Standard 5 2 4_Volatility" xfId="29753" xr:uid="{A84E0BA6-8488-4BF7-8D34-F132BB6C9B81}"/>
    <cellStyle name="Standard 5 2 5" xfId="29754" xr:uid="{7BE85CED-2B17-4310-A506-DB92E310C78B}"/>
    <cellStyle name="Standard 5 2 5 2" xfId="29755" xr:uid="{3EA90FFA-ECEC-49EB-8D62-482F88CC95E4}"/>
    <cellStyle name="Standard 5 2 6" xfId="29756" xr:uid="{9F89989F-C1D3-43F3-91FC-6DB0DC417EB8}"/>
    <cellStyle name="Standard 5 2 6 2" xfId="29757" xr:uid="{4D4D35AA-EC5A-42AB-A42B-A132578E830E}"/>
    <cellStyle name="Standard 5 2 7" xfId="29758" xr:uid="{7E093E38-C69F-44F1-857D-9C2F72B04394}"/>
    <cellStyle name="Standard 5 2_Volatility" xfId="29759" xr:uid="{40B891A1-CE9B-4049-A1DD-FB084E6A4270}"/>
    <cellStyle name="Standard 5 3" xfId="29760" xr:uid="{961815C1-96A2-48F6-BEF0-6F51DA49B23D}"/>
    <cellStyle name="Standard 5 3 2" xfId="29761" xr:uid="{F00CF893-0A61-416F-8130-0ABFE73E01E8}"/>
    <cellStyle name="Standard 5 3 2 2" xfId="29762" xr:uid="{8021CFCE-C939-4A3D-96CD-F324D09DB9D3}"/>
    <cellStyle name="Standard 5 3 2 2 2" xfId="29763" xr:uid="{8C7C11ED-A1F3-4485-80A1-739C386AC8CD}"/>
    <cellStyle name="Standard 5 3 2 2 2 2" xfId="29764" xr:uid="{14E074FA-FE69-413F-B89F-85643D44A700}"/>
    <cellStyle name="Standard 5 3 2 2 3" xfId="29765" xr:uid="{50CBE17A-5475-4470-B61B-2469302A09F8}"/>
    <cellStyle name="Standard 5 3 2 2_Volatility" xfId="29766" xr:uid="{5DE9C221-CC11-44F2-A5D0-F593D80954E3}"/>
    <cellStyle name="Standard 5 3 2 3" xfId="29767" xr:uid="{BD958972-6E5E-4485-B1D6-B2425C91AF17}"/>
    <cellStyle name="Standard 5 3 2 3 2" xfId="29768" xr:uid="{7E1E1F25-266B-4FEB-8D98-51A07A0A292B}"/>
    <cellStyle name="Standard 5 3 2 4" xfId="29769" xr:uid="{6A66238D-0ED1-4422-B6F4-E71DDEF312D1}"/>
    <cellStyle name="Standard 5 3 2_Volatility" xfId="29770" xr:uid="{0B3494C1-6619-47C4-B687-943588979E91}"/>
    <cellStyle name="Standard 5 3 3" xfId="29771" xr:uid="{085D58CB-FC75-4D53-9F35-6548DCED84EC}"/>
    <cellStyle name="Standard 5 3 3 2" xfId="29772" xr:uid="{E9B1E36F-DE22-419F-BFB4-B3D1474344E9}"/>
    <cellStyle name="Standard 5 3 3 2 2" xfId="29773" xr:uid="{8A58CE7F-4082-4CBF-BB1D-08FD89067FAC}"/>
    <cellStyle name="Standard 5 3 3 3" xfId="29774" xr:uid="{18A63BB0-A188-4A8F-9E87-B9B5036F4401}"/>
    <cellStyle name="Standard 5 3 3_Volatility" xfId="29775" xr:uid="{F0B4604F-0ECF-4F3C-BB2A-D807111890EE}"/>
    <cellStyle name="Standard 5 3 4" xfId="29776" xr:uid="{52475F18-4E11-4974-B965-126F8A43176C}"/>
    <cellStyle name="Standard 5 3 4 2" xfId="29777" xr:uid="{5F1B0402-4914-47CA-B6B6-A4F747AB51EC}"/>
    <cellStyle name="Standard 5 3 5" xfId="29778" xr:uid="{C5B0439F-F95F-404C-ABC0-55417907E514}"/>
    <cellStyle name="Standard 5 3_Volatility" xfId="29779" xr:uid="{E97E3599-8196-47AB-8630-B4A3FC295B1E}"/>
    <cellStyle name="Standard 5 4" xfId="29780" xr:uid="{186D7D10-156C-4F76-9DA7-FCE31DA10FD3}"/>
    <cellStyle name="Standard 5 4 2" xfId="29781" xr:uid="{C89C5FB9-61A6-4C07-A34F-F4313DDBE9D8}"/>
    <cellStyle name="Standard 5 4 2 2" xfId="29782" xr:uid="{60CE5392-B3C3-4203-8DF4-C8CDA84B8AF2}"/>
    <cellStyle name="Standard 5 4 2 2 2" xfId="29783" xr:uid="{14799B07-444A-46CF-B326-0D564847497B}"/>
    <cellStyle name="Standard 5 4 2 3" xfId="29784" xr:uid="{5BB73F6C-0855-400A-9D77-88D147068968}"/>
    <cellStyle name="Standard 5 4 2_Volatility" xfId="29785" xr:uid="{4EFAFFA3-3A02-4054-842F-B577FB6E4742}"/>
    <cellStyle name="Standard 5 4 3" xfId="29786" xr:uid="{B9127662-3FBE-45CE-96DB-10AFE0285C9A}"/>
    <cellStyle name="Standard 5 4 3 2" xfId="29787" xr:uid="{E8207FEE-7BAE-4E44-B575-E99C8B8446B6}"/>
    <cellStyle name="Standard 5 4 4" xfId="29788" xr:uid="{C16D291E-AB46-47BC-A094-6744184E7D16}"/>
    <cellStyle name="Standard 5 4_Volatility" xfId="29789" xr:uid="{31995D59-CC04-4E7C-A27D-3EA342FA7A71}"/>
    <cellStyle name="Standard 5 5" xfId="29790" xr:uid="{74981203-2415-48BE-97FC-22C43C4F5CA6}"/>
    <cellStyle name="Standard 5 5 2" xfId="29791" xr:uid="{214B72C8-4FB1-41AB-87EE-F61AA7410F6A}"/>
    <cellStyle name="Standard 5 5 2 2" xfId="29792" xr:uid="{9EB51479-4532-4F34-A76C-DFCB45A81685}"/>
    <cellStyle name="Standard 5 5 3" xfId="29793" xr:uid="{16E82BA7-A01B-4B84-897F-635178880084}"/>
    <cellStyle name="Standard 5 5_Volatility" xfId="29794" xr:uid="{67C36AB8-A234-4822-ABAD-2C9CD7AC0935}"/>
    <cellStyle name="Standard 5 6" xfId="29795" xr:uid="{62B5154A-8F0D-4FC6-BC90-63571B8993C3}"/>
    <cellStyle name="Standard 5 6 2" xfId="29796" xr:uid="{7F164E66-6A42-4732-BE12-4212C2CDD63A}"/>
    <cellStyle name="Standard 5 7" xfId="29797" xr:uid="{B100BDAC-B7AD-4B83-9D4A-0929E5A8DB93}"/>
    <cellStyle name="Standard 5 8" xfId="29798" xr:uid="{9C6EB41F-02E3-47F8-8DCA-472B724EFCF5}"/>
    <cellStyle name="Standard 5_Volatility" xfId="29799" xr:uid="{AC9C5198-EAB9-44A8-B928-3B81B06780EB}"/>
    <cellStyle name="Standard 6" xfId="29800" xr:uid="{F958B7AC-F2BC-4B2A-BBA1-DBA5071BDAEF}"/>
    <cellStyle name="Standard 6 2" xfId="29801" xr:uid="{E9C4461C-AFEC-463B-8506-05E460BCA8CE}"/>
    <cellStyle name="Standard 6 2 2" xfId="29802" xr:uid="{BBE762A1-3F9E-4CAB-BCEC-70B56403D3BA}"/>
    <cellStyle name="Standard 6_Volatility" xfId="29803" xr:uid="{8D6B4FE0-4B53-4C0C-A0EE-06844261AE1A}"/>
    <cellStyle name="Standard 7" xfId="29804" xr:uid="{9D93211F-E3E3-4C5D-AB5C-1A1648DE1348}"/>
    <cellStyle name="Standard 7 2" xfId="29805" xr:uid="{36488ED3-B15D-4C6C-86E7-041AD37392BA}"/>
    <cellStyle name="Standard 7 2 2" xfId="29806" xr:uid="{A0C0E9B2-2C90-4668-8634-D8FA2C901AFA}"/>
    <cellStyle name="Standard 7 2 2 2" xfId="29807" xr:uid="{86A16FAC-6E7D-4524-A60D-811AFB01AC15}"/>
    <cellStyle name="Standard 7 2 2 2 2" xfId="29808" xr:uid="{8E897BDC-66E2-4E41-9F27-1BB5A0C20FEC}"/>
    <cellStyle name="Standard 7 2 2 2 2 2" xfId="29809" xr:uid="{3642EBAF-C90C-4A52-A855-64AFF03CAF99}"/>
    <cellStyle name="Standard 7 2 2 2 3" xfId="29810" xr:uid="{D2D0B88E-C74B-4F8A-A78B-BBD8B7AB6A27}"/>
    <cellStyle name="Standard 7 2 2 2_Volatility" xfId="29811" xr:uid="{621EA940-7CF8-49CA-A641-C0AB442FFAA6}"/>
    <cellStyle name="Standard 7 2 2 3" xfId="29812" xr:uid="{2CD8B9AD-2BCD-4E7C-8556-897A3F3EFE68}"/>
    <cellStyle name="Standard 7 2 2 3 2" xfId="29813" xr:uid="{3B4F6DC0-A748-4705-B2E1-77064FCD5B37}"/>
    <cellStyle name="Standard 7 2 2 4" xfId="29814" xr:uid="{451AA42F-33AD-4E31-8BAF-3A80FF55D4FF}"/>
    <cellStyle name="Standard 7 2 2_Volatility" xfId="29815" xr:uid="{00D2F3A5-6ED8-42E3-989D-95D730C07C9A}"/>
    <cellStyle name="Standard 7 2 3" xfId="29816" xr:uid="{C0026B62-1471-45AA-B7AA-76758BB938B5}"/>
    <cellStyle name="Standard 7 2 3 2" xfId="29817" xr:uid="{D0B80699-260C-4CAC-BD2E-287E3E48A740}"/>
    <cellStyle name="Standard 7 2 3 2 2" xfId="29818" xr:uid="{79F40A99-F35A-4380-889C-3352B7FEA1B3}"/>
    <cellStyle name="Standard 7 2 3 3" xfId="29819" xr:uid="{EF858A36-D984-4FA1-9EDD-016C09F77730}"/>
    <cellStyle name="Standard 7 2 3_Volatility" xfId="29820" xr:uid="{D2918BFB-17A4-4AB0-ADBC-94D1DE1415C9}"/>
    <cellStyle name="Standard 7 2 4" xfId="29821" xr:uid="{BBDE84CE-09CB-4E66-960B-90280333BC0D}"/>
    <cellStyle name="Standard 7 2 4 2" xfId="29822" xr:uid="{E527E54A-1918-49C3-AE1C-C60E1796CA49}"/>
    <cellStyle name="Standard 7 2 5" xfId="29823" xr:uid="{31A55F71-4D41-46EE-955A-F42B7E2D7727}"/>
    <cellStyle name="Standard 7 2 6" xfId="29824" xr:uid="{7BA746D4-01EF-4E03-9E6C-25418DAD7141}"/>
    <cellStyle name="Standard 7 2_Volatility" xfId="29825" xr:uid="{C8125E0F-49FB-4B07-80BE-C0A254DC4A5B}"/>
    <cellStyle name="Standard 7 3" xfId="29826" xr:uid="{C6F100A3-1A11-441B-AC71-627241017741}"/>
    <cellStyle name="Standard 7 3 2" xfId="29827" xr:uid="{45698974-7E5B-47CB-9B1F-5AB16DA2FB94}"/>
    <cellStyle name="Standard 7 3 2 2" xfId="29828" xr:uid="{CD651954-84AA-4AB3-8B21-0A8C3B18BA16}"/>
    <cellStyle name="Standard 7 3 2 2 2" xfId="29829" xr:uid="{7B2C84D5-2051-4BC5-80B1-25B9F27C7A36}"/>
    <cellStyle name="Standard 7 3 2 3" xfId="29830" xr:uid="{61F9516F-CC2F-4452-B4E6-C75AB6938C80}"/>
    <cellStyle name="Standard 7 3 2_Volatility" xfId="29831" xr:uid="{BCF9E8AF-F4CE-42C9-BC2D-84E471122B32}"/>
    <cellStyle name="Standard 7 3 3" xfId="29832" xr:uid="{8A21AAB4-A498-43BF-8CD5-CFF25BB4E482}"/>
    <cellStyle name="Standard 7 3 3 2" xfId="29833" xr:uid="{9CF47072-243A-4836-9549-F088BCC3363D}"/>
    <cellStyle name="Standard 7 3 4" xfId="29834" xr:uid="{F14EF1F8-CDF1-41A2-800D-DFDC6B1A55C8}"/>
    <cellStyle name="Standard 7 3_Volatility" xfId="29835" xr:uid="{6AEE7B6A-0A8A-4BC6-A7D7-BD2629B4BF5F}"/>
    <cellStyle name="Standard 7 4" xfId="29836" xr:uid="{A69908D6-BB3C-4CF4-AE86-AAD0A0550FBC}"/>
    <cellStyle name="Standard 7 4 2" xfId="29837" xr:uid="{C38C48CD-AA54-4890-870A-7793695491DF}"/>
    <cellStyle name="Standard 7 4 2 2" xfId="29838" xr:uid="{F2DF3215-82BB-41CF-990B-D95B1B3180D8}"/>
    <cellStyle name="Standard 7 4 3" xfId="29839" xr:uid="{FC5B09D7-02B8-490A-9196-C68A4D9E9732}"/>
    <cellStyle name="Standard 7 4_Volatility" xfId="29840" xr:uid="{87E5DFDD-79B2-41F9-85E2-58655CA3E3AC}"/>
    <cellStyle name="Standard 7 5" xfId="29841" xr:uid="{050412BA-D672-4EB6-894F-A0C31BB20265}"/>
    <cellStyle name="Standard 7 5 2" xfId="29842" xr:uid="{5E495FEA-BADA-43C7-9AA8-2C2692EE2CFA}"/>
    <cellStyle name="Standard 7 6" xfId="29843" xr:uid="{AF7A1288-2D88-4773-A323-BC1A50371408}"/>
    <cellStyle name="Standard 7 7" xfId="29844" xr:uid="{5D5B0806-6C04-4D2B-9916-D30BDD6656E7}"/>
    <cellStyle name="Standard 7_Volatility" xfId="29845" xr:uid="{FC78AAA8-F8B4-4663-8875-13801ADE0894}"/>
    <cellStyle name="Standard 8" xfId="29846" xr:uid="{667CC927-2542-4BDA-B21D-AF4EA719E405}"/>
    <cellStyle name="Standard 9" xfId="29847" xr:uid="{8512258E-DAAA-432B-B6A1-5B0AE5DFC1E4}"/>
    <cellStyle name="Standard 9 2" xfId="29848" xr:uid="{407A8E0D-DF5F-4D40-B128-33CC96C638FD}"/>
    <cellStyle name="Standard 9 2 2" xfId="29849" xr:uid="{856C2B78-E8B4-4D7D-B2E6-CD8D08C29FAC}"/>
    <cellStyle name="Standard 9 2 2 2" xfId="29850" xr:uid="{1196A6C1-F5CE-436F-8FD8-E167A8D5D98A}"/>
    <cellStyle name="Standard 9 2 2 2 2" xfId="29851" xr:uid="{6D85A9F5-D8C8-4D48-A72D-ECAFFD53985C}"/>
    <cellStyle name="Standard 9 2 2 3" xfId="29852" xr:uid="{334B33D2-29B5-44EB-8F11-93DFB84D28FF}"/>
    <cellStyle name="Standard 9 2 2_Volatility" xfId="29853" xr:uid="{201B7361-71B0-4BD2-A1E1-1AD8F1FBBCA0}"/>
    <cellStyle name="Standard 9 2 3" xfId="29854" xr:uid="{E5A04D97-194D-4154-AA99-11139FADB9FB}"/>
    <cellStyle name="Standard 9 2 3 2" xfId="29855" xr:uid="{A318FD51-9107-4E35-8D6F-140B67272394}"/>
    <cellStyle name="Standard 9 2 4" xfId="29856" xr:uid="{82E5792E-FEAD-48BA-B684-136FBABB94C2}"/>
    <cellStyle name="Standard 9 2_Volatility" xfId="29857" xr:uid="{BE81649C-939B-412E-A629-BF9AE1C05176}"/>
    <cellStyle name="Standard 9 3" xfId="29858" xr:uid="{B2B9AC7D-2F79-4652-814A-6BEB65D3D173}"/>
    <cellStyle name="Standard 9 3 2" xfId="29859" xr:uid="{C871A6E5-5CD1-49D4-AF21-D2B6264F75D6}"/>
    <cellStyle name="Standard 9 3 2 2" xfId="29860" xr:uid="{BD6000AB-F743-43E0-A620-AD9075690D13}"/>
    <cellStyle name="Standard 9 3 3" xfId="29861" xr:uid="{4D72B6F6-EF1B-4A68-AAEF-3906EE0833B2}"/>
    <cellStyle name="Standard 9 3_Volatility" xfId="29862" xr:uid="{3E49CEF6-A911-49B3-B19B-A64B196344AE}"/>
    <cellStyle name="Standard 9 4" xfId="29863" xr:uid="{B67C8437-1888-4679-B51E-D98B22F36BB3}"/>
    <cellStyle name="Standard 9 4 2" xfId="29864" xr:uid="{B0AB4A37-5961-4D14-9598-908E65B58A8C}"/>
    <cellStyle name="Standard 9 5" xfId="29865" xr:uid="{58D236E1-300E-4FA0-A011-B776E9FF2CE5}"/>
    <cellStyle name="Standard 9_Volatility" xfId="29866" xr:uid="{7A9505E2-C3C9-4750-9930-8518E3070F20}"/>
    <cellStyle name="Summe" xfId="18" xr:uid="{D1E4FE7E-8F13-495F-97F6-0CBF984DDA04}"/>
    <cellStyle name="sup2Date" xfId="29867" xr:uid="{4192EA4D-013E-450E-9771-BDD997AEE194}"/>
    <cellStyle name="sup2Int" xfId="29868" xr:uid="{4B859ABE-80A2-4728-83A4-4C702BE27247}"/>
    <cellStyle name="sup2ParameterE" xfId="29869" xr:uid="{7B274AEA-5F2F-4EB5-BF7F-121C4EC837B8}"/>
    <cellStyle name="sup2Percentage" xfId="29870" xr:uid="{441E8F6A-D787-4024-871A-CDC249E7A39A}"/>
    <cellStyle name="sup2PercentageL" xfId="29871" xr:uid="{75466631-82C0-4140-98EA-0299E2F3B7AA}"/>
    <cellStyle name="sup2PercentageM" xfId="29872" xr:uid="{E6E97DFC-59C9-482B-9021-50152B2202AB}"/>
    <cellStyle name="sup2Selection" xfId="29873" xr:uid="{E1CF3915-1116-469B-BB79-446D8A3D8AB6}"/>
    <cellStyle name="sup2Text" xfId="29874" xr:uid="{B6ED0A0E-97E0-44E9-8B2A-466324B56F4C}"/>
    <cellStyle name="sup3ParameterE" xfId="29875" xr:uid="{4A75BE36-7EB7-4BD5-84F9-556B800E5B67}"/>
    <cellStyle name="sup3Percentage" xfId="29876" xr:uid="{4B1692F1-ADC6-4AEC-AAD6-9248CF60EAC9}"/>
    <cellStyle name="supDate" xfId="29877" xr:uid="{02720EAB-83F2-40FE-9E0B-E9DAC31C2F85}"/>
    <cellStyle name="supFloat" xfId="29878" xr:uid="{A0FA7F5F-39E1-45FF-9DAB-B37C42F26A65}"/>
    <cellStyle name="supInt" xfId="29879" xr:uid="{B3AF7BDF-3F9E-475E-A03E-C05ED0F21862}"/>
    <cellStyle name="supParameterE" xfId="29880" xr:uid="{6997048A-A67B-4233-937D-BB83F289182A}"/>
    <cellStyle name="supParameterS" xfId="29881" xr:uid="{4D1B4C40-0906-45E5-9A60-48A2A5F40AFD}"/>
    <cellStyle name="supPD" xfId="29882" xr:uid="{14F95361-5694-4D98-B755-19CFDE1D4FCC}"/>
    <cellStyle name="supPercentage" xfId="29883" xr:uid="{C1231046-5C88-4B77-AA68-E3BCC1E5EEED}"/>
    <cellStyle name="supPercentageL" xfId="29884" xr:uid="{C9B93189-552B-4D32-A7D9-E48713EE790B}"/>
    <cellStyle name="supPercentageM" xfId="29885" xr:uid="{9D860816-4FBE-43FB-B197-5460A4D262CA}"/>
    <cellStyle name="supSelection" xfId="29886" xr:uid="{8E30FBBC-F28B-4FDA-A3DA-56EE1B7C075A}"/>
    <cellStyle name="supText" xfId="29887" xr:uid="{03A8AC21-76E2-49E4-AFB6-CA1E29F567E6}"/>
    <cellStyle name="Számítás" xfId="29888" xr:uid="{BB30A4E1-43E9-462E-AE92-11D4F84E6310}"/>
    <cellStyle name="Számítás 2" xfId="29889" xr:uid="{5A7F8DF3-35FE-46C3-98AE-4B9F29135035}"/>
    <cellStyle name="Számítás 2 10" xfId="29890" xr:uid="{DA75F9D0-132C-424C-87C7-96F5B1F65439}"/>
    <cellStyle name="Számítás 2 10 2" xfId="29891" xr:uid="{BC03BD05-ACB1-4E01-B7B8-AC0927049A73}"/>
    <cellStyle name="Számítás 2 10 2 2" xfId="29892" xr:uid="{00610BDD-B3CF-4C35-8342-0DDDFE34D0D6}"/>
    <cellStyle name="Számítás 2 10 2 2 2" xfId="29893" xr:uid="{D32DA6FB-E996-426E-BB94-6161D1EBB091}"/>
    <cellStyle name="Számítás 2 10 2 2 2 2" xfId="29894" xr:uid="{B1F0E14C-912E-4BF3-84C5-225E26B58DF9}"/>
    <cellStyle name="Számítás 2 10 2 2 2_Volatility" xfId="29895" xr:uid="{4DAF2A2C-018A-4C5E-908E-FC8B85E33907}"/>
    <cellStyle name="Számítás 2 10 2 2 3" xfId="29896" xr:uid="{77B92F16-D87B-4CF2-98F8-60A63FE7C1AC}"/>
    <cellStyle name="Számítás 2 10 2 2_Volatility" xfId="29897" xr:uid="{A18F60AB-0FF1-4997-8EEB-12625FFB2FFB}"/>
    <cellStyle name="Számítás 2 10 2 3" xfId="29898" xr:uid="{1D4AE703-7C6A-4FCD-98F3-E669D5CBE220}"/>
    <cellStyle name="Számítás 2 10 2 3 2" xfId="29899" xr:uid="{CC0F3C0E-1804-4133-9914-B3C5332638A4}"/>
    <cellStyle name="Számítás 2 10 2 3 2 2" xfId="29900" xr:uid="{40A7911B-9EBA-4AE5-BB64-F6C7EE47B7FB}"/>
    <cellStyle name="Számítás 2 10 2 3 2_Volatility" xfId="29901" xr:uid="{DB39C0B8-66AB-44E9-9B0D-284E8E733038}"/>
    <cellStyle name="Számítás 2 10 2 3 3" xfId="29902" xr:uid="{056196FA-6C17-410D-AB12-1469C1F2C5C0}"/>
    <cellStyle name="Számítás 2 10 2 3_Volatility" xfId="29903" xr:uid="{CA204BB3-981E-446B-AAD1-2AF7483B5790}"/>
    <cellStyle name="Számítás 2 10 2 4" xfId="29904" xr:uid="{A35A314A-27F4-4851-84E6-C0538BEE09FE}"/>
    <cellStyle name="Számítás 2 10 2 4 2" xfId="29905" xr:uid="{E0C09C0D-5DC8-4C98-9BC0-E8C6CA2C927C}"/>
    <cellStyle name="Számítás 2 10 2 4_Volatility" xfId="29906" xr:uid="{88941484-58A7-43AD-9B6C-0BF91A36633B}"/>
    <cellStyle name="Számítás 2 10 2 5" xfId="29907" xr:uid="{E16BA317-C670-4E17-B86C-06C6FC2B72A0}"/>
    <cellStyle name="Számítás 2 10 2_Volatility" xfId="29908" xr:uid="{8D4A95DF-B3D8-4848-83FA-C276B4EC9D9B}"/>
    <cellStyle name="Számítás 2 10 3" xfId="29909" xr:uid="{272DF00E-431A-4EB5-8FC3-AD8108163308}"/>
    <cellStyle name="Számítás 2 10 3 2" xfId="29910" xr:uid="{55560524-750F-4DE6-B02D-2122A29F2DD2}"/>
    <cellStyle name="Számítás 2 10 3 2 2" xfId="29911" xr:uid="{54E8AE9C-A8CA-4AF7-92AB-7CE2400466C4}"/>
    <cellStyle name="Számítás 2 10 3 2_Volatility" xfId="29912" xr:uid="{ACCF9F38-05B6-4236-9856-8AE35DD53AD9}"/>
    <cellStyle name="Számítás 2 10 3 3" xfId="29913" xr:uid="{88902E72-F48A-442F-A581-4A25237F1EDB}"/>
    <cellStyle name="Számítás 2 10 3_Volatility" xfId="29914" xr:uid="{13A111CF-483A-4AE0-B6DA-EC1686C9DE2E}"/>
    <cellStyle name="Számítás 2 10 4" xfId="29915" xr:uid="{78CBBF89-72BB-4143-87E8-9FE55179B377}"/>
    <cellStyle name="Számítás 2 10 4 2" xfId="29916" xr:uid="{D1DC6251-9250-4FC8-AC21-4E1994F24F68}"/>
    <cellStyle name="Számítás 2 10 4_Volatility" xfId="29917" xr:uid="{570DAA1B-5114-46EC-89EB-ED608F257555}"/>
    <cellStyle name="Számítás 2 10 5" xfId="29918" xr:uid="{49160FCC-165D-40A3-B255-7E7B66F74A4B}"/>
    <cellStyle name="Számítás 2 10_Volatility" xfId="29919" xr:uid="{CE2A0132-F61A-47E5-A214-EBB140E9CCDF}"/>
    <cellStyle name="Számítás 2 11" xfId="29920" xr:uid="{97989507-8123-4050-82A6-3D158B630695}"/>
    <cellStyle name="Számítás 2 11 2" xfId="29921" xr:uid="{62557D1F-B273-457D-AF8B-0E37C1C92227}"/>
    <cellStyle name="Számítás 2 11 2 2" xfId="29922" xr:uid="{52D1C097-8798-4076-8C58-3E5EF49FAC6B}"/>
    <cellStyle name="Számítás 2 11 2 2 2" xfId="29923" xr:uid="{3A80C25B-FCEC-4724-9A3D-2FE58E9C73A3}"/>
    <cellStyle name="Számítás 2 11 2 2 2 2" xfId="29924" xr:uid="{7DC61EDD-7773-40EC-B0F5-BF8B7EE147AA}"/>
    <cellStyle name="Számítás 2 11 2 2 2_Volatility" xfId="29925" xr:uid="{1D6803F0-2DAD-4BA8-A686-243A7C0792DC}"/>
    <cellStyle name="Számítás 2 11 2 2 3" xfId="29926" xr:uid="{A2A6F857-2943-4A6B-BE87-EBFA1732D76C}"/>
    <cellStyle name="Számítás 2 11 2 2_Volatility" xfId="29927" xr:uid="{1A81C912-6BCA-401B-88C8-09A4B9827E0A}"/>
    <cellStyle name="Számítás 2 11 2 3" xfId="29928" xr:uid="{FBE85B2D-3E22-4FDF-A3F3-5E2E878E1B3D}"/>
    <cellStyle name="Számítás 2 11 2 3 2" xfId="29929" xr:uid="{0D9C796E-E160-465D-A32E-F6A19761A539}"/>
    <cellStyle name="Számítás 2 11 2 3 2 2" xfId="29930" xr:uid="{0124DB91-8016-4A07-A6B7-B44023771293}"/>
    <cellStyle name="Számítás 2 11 2 3 2_Volatility" xfId="29931" xr:uid="{43A9ACB4-0C17-4E47-85D6-3E1C2701A8A5}"/>
    <cellStyle name="Számítás 2 11 2 3 3" xfId="29932" xr:uid="{A3B1DFD2-142D-45D8-9FA1-2C7A3875CB68}"/>
    <cellStyle name="Számítás 2 11 2 3_Volatility" xfId="29933" xr:uid="{7B62F6E7-C62F-4A32-8CE2-0DE74462C401}"/>
    <cellStyle name="Számítás 2 11 2 4" xfId="29934" xr:uid="{7EA3ECF7-48F4-42F7-9B4F-2ACEBA328D89}"/>
    <cellStyle name="Számítás 2 11 2 4 2" xfId="29935" xr:uid="{49298157-7ECE-4ACC-8E0E-D09AE5A60D95}"/>
    <cellStyle name="Számítás 2 11 2 4_Volatility" xfId="29936" xr:uid="{504AE26E-06E2-429D-B512-201AE2631C4F}"/>
    <cellStyle name="Számítás 2 11 2 5" xfId="29937" xr:uid="{BF4175CE-A05A-4B08-BAE2-2E9D26073EE3}"/>
    <cellStyle name="Számítás 2 11 2_Volatility" xfId="29938" xr:uid="{92BFF6C3-6382-4251-8BEC-C7B6F175CD61}"/>
    <cellStyle name="Számítás 2 11 3" xfId="29939" xr:uid="{2F48062B-6889-4D61-818B-CF5163DF2BC4}"/>
    <cellStyle name="Számítás 2 11 3 2" xfId="29940" xr:uid="{82505507-A1CE-4F26-9E05-920519200E25}"/>
    <cellStyle name="Számítás 2 11 3 2 2" xfId="29941" xr:uid="{3F63F3A2-76CF-48B4-9870-4E3341EEBB7A}"/>
    <cellStyle name="Számítás 2 11 3 2_Volatility" xfId="29942" xr:uid="{4C4CF6C3-4EDF-457D-A0D4-D4F25A88EEB1}"/>
    <cellStyle name="Számítás 2 11 3 3" xfId="29943" xr:uid="{E3B09898-DD5F-4BD8-AC0B-720FCF5433D2}"/>
    <cellStyle name="Számítás 2 11 3_Volatility" xfId="29944" xr:uid="{CBF2679D-9B25-44D8-95AD-4B26B697C134}"/>
    <cellStyle name="Számítás 2 11 4" xfId="29945" xr:uid="{F03B8C3E-AA3B-4675-A118-F96A5868397F}"/>
    <cellStyle name="Számítás 2 11 4 2" xfId="29946" xr:uid="{0713F7E8-1762-4875-B789-55724C07B739}"/>
    <cellStyle name="Számítás 2 11 4_Volatility" xfId="29947" xr:uid="{A2B90322-5E0F-4100-9E57-EA5A22C3A4D2}"/>
    <cellStyle name="Számítás 2 11 5" xfId="29948" xr:uid="{F757E06B-0CFE-432C-B3F0-C4B7D3ABB9DD}"/>
    <cellStyle name="Számítás 2 11_Volatility" xfId="29949" xr:uid="{DDF4A0F2-34A8-4303-9D22-E20D95B19939}"/>
    <cellStyle name="Számítás 2 12" xfId="29950" xr:uid="{4753BB38-FD1B-437B-B102-F69ED8FD71B5}"/>
    <cellStyle name="Számítás 2 12 2" xfId="29951" xr:uid="{270003B7-BD4C-401C-9209-0EFCA2D48A8C}"/>
    <cellStyle name="Számítás 2 12 2 2" xfId="29952" xr:uid="{960A7E8B-BA0C-4B44-8EAA-F180A1804A5A}"/>
    <cellStyle name="Számítás 2 12 2 2 2" xfId="29953" xr:uid="{50182850-B5CD-423A-AD7E-6349035A25B9}"/>
    <cellStyle name="Számítás 2 12 2 2 2 2" xfId="29954" xr:uid="{4A895322-9062-4F8C-BB0E-D4D10E747DD2}"/>
    <cellStyle name="Számítás 2 12 2 2 2_Volatility" xfId="29955" xr:uid="{6F9302D3-C1E1-4463-8B29-BB876423E23E}"/>
    <cellStyle name="Számítás 2 12 2 2 3" xfId="29956" xr:uid="{2B7F489E-D5E8-46DE-911D-524D9AA621EB}"/>
    <cellStyle name="Számítás 2 12 2 2_Volatility" xfId="29957" xr:uid="{5E58EA89-6A20-4A5E-A757-F5843A8C2807}"/>
    <cellStyle name="Számítás 2 12 2 3" xfId="29958" xr:uid="{84E4E264-9996-45E6-84F5-8D283F4CE982}"/>
    <cellStyle name="Számítás 2 12 2 3 2" xfId="29959" xr:uid="{91F049D6-4705-462E-B9B9-06B00CF2F7C5}"/>
    <cellStyle name="Számítás 2 12 2 3 2 2" xfId="29960" xr:uid="{C8FDE623-75FB-4A52-A26F-E264B22D9AED}"/>
    <cellStyle name="Számítás 2 12 2 3 2_Volatility" xfId="29961" xr:uid="{44CD4B7F-4252-499E-B2AB-12877C2FA9F1}"/>
    <cellStyle name="Számítás 2 12 2 3 3" xfId="29962" xr:uid="{94A9556D-465E-44CE-AFFA-0AE12461875C}"/>
    <cellStyle name="Számítás 2 12 2 3_Volatility" xfId="29963" xr:uid="{ADE363DB-2012-4A3A-94DE-8B3FD3086BD2}"/>
    <cellStyle name="Számítás 2 12 2 4" xfId="29964" xr:uid="{82A8D0B9-D61E-46ED-9FBD-7CABCBCE740C}"/>
    <cellStyle name="Számítás 2 12 2 4 2" xfId="29965" xr:uid="{63E3946C-4F37-4C4E-81ED-A668D81E66C0}"/>
    <cellStyle name="Számítás 2 12 2 4_Volatility" xfId="29966" xr:uid="{FDEA9806-2102-4DCA-8B4C-9515B9CBDD6B}"/>
    <cellStyle name="Számítás 2 12 2 5" xfId="29967" xr:uid="{B680DCE0-43C0-461A-A073-B22110A089E3}"/>
    <cellStyle name="Számítás 2 12 2_Volatility" xfId="29968" xr:uid="{6EB45730-F6A8-47CE-855B-7B8096557A91}"/>
    <cellStyle name="Számítás 2 12 3" xfId="29969" xr:uid="{600E3F5C-FAA3-4C72-B519-A7FA4D6B6441}"/>
    <cellStyle name="Számítás 2 12 3 2" xfId="29970" xr:uid="{A525EC2D-DE4F-48EB-B965-DB177DE50DD6}"/>
    <cellStyle name="Számítás 2 12 3 2 2" xfId="29971" xr:uid="{618CE33A-9855-4D36-948C-5F44D25795F1}"/>
    <cellStyle name="Számítás 2 12 3 2_Volatility" xfId="29972" xr:uid="{EA39F640-8742-4D6B-80ED-A880CA85D98A}"/>
    <cellStyle name="Számítás 2 12 3 3" xfId="29973" xr:uid="{7E07156A-6F7E-4C1A-9805-D3F5422DE639}"/>
    <cellStyle name="Számítás 2 12 3_Volatility" xfId="29974" xr:uid="{BBD6FFC5-4301-4448-8680-8ECF2A2B8675}"/>
    <cellStyle name="Számítás 2 12 4" xfId="29975" xr:uid="{A71560E5-CD4F-4A81-B2CE-6D1AE70F6728}"/>
    <cellStyle name="Számítás 2 12 4 2" xfId="29976" xr:uid="{C7253CDD-F408-49D9-969A-5FA9D52E1F50}"/>
    <cellStyle name="Számítás 2 12 4_Volatility" xfId="29977" xr:uid="{4C90A81E-A409-43A1-83EA-CDED469A06D8}"/>
    <cellStyle name="Számítás 2 12 5" xfId="29978" xr:uid="{E444AA96-768B-406D-A389-A88550A96B62}"/>
    <cellStyle name="Számítás 2 12_Volatility" xfId="29979" xr:uid="{FA07AEF3-3790-47AD-94DD-87A49B44A741}"/>
    <cellStyle name="Számítás 2 13" xfId="29980" xr:uid="{768ECFAC-2FF8-46F5-9C9A-6A78226EB3EA}"/>
    <cellStyle name="Számítás 2 13 2" xfId="29981" xr:uid="{713F89BD-0C5B-4C9A-AC6F-618C597188A1}"/>
    <cellStyle name="Számítás 2 13 2 2" xfId="29982" xr:uid="{FB7FD95E-68FA-4C76-B639-8319C157D547}"/>
    <cellStyle name="Számítás 2 13 2 2 2" xfId="29983" xr:uid="{D09F68A2-30DF-41FE-A079-188466AD9F4E}"/>
    <cellStyle name="Számítás 2 13 2 2 2 2" xfId="29984" xr:uid="{CC2D2F72-2722-425F-B9DD-5C368E419B7C}"/>
    <cellStyle name="Számítás 2 13 2 2 2_Volatility" xfId="29985" xr:uid="{BA2CC8D3-809C-4B5D-A3E6-FB8839846280}"/>
    <cellStyle name="Számítás 2 13 2 2 3" xfId="29986" xr:uid="{C6CC817B-7D93-4A61-97FC-9436CFA5F142}"/>
    <cellStyle name="Számítás 2 13 2 2_Volatility" xfId="29987" xr:uid="{76142536-3697-429C-960E-76BBF8BAEC9A}"/>
    <cellStyle name="Számítás 2 13 2 3" xfId="29988" xr:uid="{16150A1E-8886-4F3D-8A42-622B18713DA5}"/>
    <cellStyle name="Számítás 2 13 2 3 2" xfId="29989" xr:uid="{6D80E866-376B-4DA5-AA66-6FBE3E44622A}"/>
    <cellStyle name="Számítás 2 13 2 3 2 2" xfId="29990" xr:uid="{7C136BC2-A0DA-448D-BEFD-4CFCF7C18014}"/>
    <cellStyle name="Számítás 2 13 2 3 2_Volatility" xfId="29991" xr:uid="{28751393-E81F-4602-91EC-FFA747C00514}"/>
    <cellStyle name="Számítás 2 13 2 3 3" xfId="29992" xr:uid="{D90DBACA-6DCB-4C20-8F64-F66846A40CFC}"/>
    <cellStyle name="Számítás 2 13 2 3_Volatility" xfId="29993" xr:uid="{14155BBE-F12C-4336-843E-097AB349A935}"/>
    <cellStyle name="Számítás 2 13 2 4" xfId="29994" xr:uid="{04D755DB-DAA4-49EC-98E1-A9149CE12F00}"/>
    <cellStyle name="Számítás 2 13 2 4 2" xfId="29995" xr:uid="{CBFE5311-C476-4EA9-B0B1-32402DFA5A1F}"/>
    <cellStyle name="Számítás 2 13 2 4_Volatility" xfId="29996" xr:uid="{268791F2-B817-478F-AE82-D22AB1F55F30}"/>
    <cellStyle name="Számítás 2 13 2 5" xfId="29997" xr:uid="{5B3C86F3-A7E8-42BF-9690-B6010223013C}"/>
    <cellStyle name="Számítás 2 13 2_Volatility" xfId="29998" xr:uid="{16EBCE31-B7BC-4476-A201-AC50FCC108A1}"/>
    <cellStyle name="Számítás 2 13 3" xfId="29999" xr:uid="{38C7D41C-8E08-4E5A-A8C0-8A9A20D6ABEF}"/>
    <cellStyle name="Számítás 2 13 3 2" xfId="30000" xr:uid="{695E2634-56FB-4FC1-A878-DF5E8A5D6809}"/>
    <cellStyle name="Számítás 2 13 3 2 2" xfId="30001" xr:uid="{B4D05A73-58A8-4444-9066-3DA371886563}"/>
    <cellStyle name="Számítás 2 13 3 2_Volatility" xfId="30002" xr:uid="{E96840B8-D42F-4BB6-9FAD-6617713AD9B2}"/>
    <cellStyle name="Számítás 2 13 3 3" xfId="30003" xr:uid="{E573DDE5-43C4-46EF-A327-1E616C5D4390}"/>
    <cellStyle name="Számítás 2 13 3_Volatility" xfId="30004" xr:uid="{64532387-9602-4236-BD15-642F8D417F36}"/>
    <cellStyle name="Számítás 2 13 4" xfId="30005" xr:uid="{C9145E9F-F2D1-4AB6-A623-9354720AA0DA}"/>
    <cellStyle name="Számítás 2 13 4 2" xfId="30006" xr:uid="{A0FBBD01-3A30-49D0-8C28-A2E6E7415DF6}"/>
    <cellStyle name="Számítás 2 13 4_Volatility" xfId="30007" xr:uid="{BED7A496-4BED-4D27-A0B2-76CCB77F86D6}"/>
    <cellStyle name="Számítás 2 13 5" xfId="30008" xr:uid="{EAE40BF2-91A4-41C3-AF56-9CF2DB61B053}"/>
    <cellStyle name="Számítás 2 13_Volatility" xfId="30009" xr:uid="{BD0754B7-17FC-42CC-B3D3-B86FFB311EF4}"/>
    <cellStyle name="Számítás 2 14" xfId="30010" xr:uid="{32D8BF57-3BD7-4041-A0D7-7D6202F6B59B}"/>
    <cellStyle name="Számítás 2 14 2" xfId="30011" xr:uid="{35D69C63-87F4-4525-8E54-519B63BBAC4E}"/>
    <cellStyle name="Számítás 2 14 2 2" xfId="30012" xr:uid="{4E30C6EA-8B62-4F8F-B66A-BBF3214AFDAF}"/>
    <cellStyle name="Számítás 2 14 2 2 2" xfId="30013" xr:uid="{CE2CF9ED-9654-403D-A2E8-3E6BC89067EE}"/>
    <cellStyle name="Számítás 2 14 2 2 2 2" xfId="30014" xr:uid="{E93B8253-193C-463B-B736-17FE38A50984}"/>
    <cellStyle name="Számítás 2 14 2 2 2_Volatility" xfId="30015" xr:uid="{CC86BEDD-00A2-4C3B-AF2D-421A4B981B6F}"/>
    <cellStyle name="Számítás 2 14 2 2 3" xfId="30016" xr:uid="{A43D8441-FBEE-403D-9D1E-9F24B557908E}"/>
    <cellStyle name="Számítás 2 14 2 2_Volatility" xfId="30017" xr:uid="{D66EB026-A5E9-4915-BC2F-51BF7C22AC1C}"/>
    <cellStyle name="Számítás 2 14 2 3" xfId="30018" xr:uid="{A6017294-DBD5-49E9-AE6E-5AC8511782C9}"/>
    <cellStyle name="Számítás 2 14 2 3 2" xfId="30019" xr:uid="{9B6D1BFF-3AEB-4559-A112-2CF4B8ED804C}"/>
    <cellStyle name="Számítás 2 14 2 3 2 2" xfId="30020" xr:uid="{3715076D-CAC1-4F50-B742-68D4055EBC19}"/>
    <cellStyle name="Számítás 2 14 2 3 2_Volatility" xfId="30021" xr:uid="{A43F5C4D-26A9-4A0B-AEDE-B93A773B8410}"/>
    <cellStyle name="Számítás 2 14 2 3 3" xfId="30022" xr:uid="{CDDE6253-FBBD-42DD-8B07-E80A4D47BEDF}"/>
    <cellStyle name="Számítás 2 14 2 3_Volatility" xfId="30023" xr:uid="{E0B9D84B-BCAF-4F58-8DE3-24E2676DF615}"/>
    <cellStyle name="Számítás 2 14 2 4" xfId="30024" xr:uid="{76B20FC1-1CF6-48AD-B2E8-4B0FF09470EB}"/>
    <cellStyle name="Számítás 2 14 2 4 2" xfId="30025" xr:uid="{25E402DA-D388-4A2E-BE83-494D86E535B1}"/>
    <cellStyle name="Számítás 2 14 2 4_Volatility" xfId="30026" xr:uid="{09970596-1894-4F5B-B5E1-BA2BB1711920}"/>
    <cellStyle name="Számítás 2 14 2 5" xfId="30027" xr:uid="{5D8EF710-C2BD-4F28-9842-FD74B7356641}"/>
    <cellStyle name="Számítás 2 14 2_Volatility" xfId="30028" xr:uid="{DF6FF963-DBA5-4776-99B2-9D7223959722}"/>
    <cellStyle name="Számítás 2 14 3" xfId="30029" xr:uid="{316872F4-EC22-428E-9CAE-AB23E4A7C6E4}"/>
    <cellStyle name="Számítás 2 14 3 2" xfId="30030" xr:uid="{83997FEC-07DC-4B68-81FE-77BEB2AB8593}"/>
    <cellStyle name="Számítás 2 14 3 2 2" xfId="30031" xr:uid="{2A9BCFBF-764E-41C2-9A21-2AF3C3D6459C}"/>
    <cellStyle name="Számítás 2 14 3 2_Volatility" xfId="30032" xr:uid="{A778432E-9158-4898-95A2-73F2733181CA}"/>
    <cellStyle name="Számítás 2 14 3 3" xfId="30033" xr:uid="{4031983C-9551-4173-9278-253C40E56534}"/>
    <cellStyle name="Számítás 2 14 3_Volatility" xfId="30034" xr:uid="{50B103D0-F97C-4DA9-8B10-9D443003BB9A}"/>
    <cellStyle name="Számítás 2 14 4" xfId="30035" xr:uid="{8448F0FE-52A4-4AB8-BF65-7299EE670657}"/>
    <cellStyle name="Számítás 2 14 4 2" xfId="30036" xr:uid="{203468CB-4719-49A7-A217-A4ABCC7DCA5C}"/>
    <cellStyle name="Számítás 2 14 4_Volatility" xfId="30037" xr:uid="{1748BFB7-932C-4797-B359-BCBA7A8BEEA2}"/>
    <cellStyle name="Számítás 2 14 5" xfId="30038" xr:uid="{1C763B99-C19E-4773-A3DE-858FF8460107}"/>
    <cellStyle name="Számítás 2 14_Volatility" xfId="30039" xr:uid="{5E6AFBEB-BBEF-4B8F-B34C-AD25AB7D06D1}"/>
    <cellStyle name="Számítás 2 15" xfId="30040" xr:uid="{477A4174-5DBA-4919-B9F5-99E3D001777F}"/>
    <cellStyle name="Számítás 2 15 2" xfId="30041" xr:uid="{2D4A6D81-792C-4E29-82EB-55D0AC2FF243}"/>
    <cellStyle name="Számítás 2 15 2 2" xfId="30042" xr:uid="{D344FEE3-3255-4440-92EB-9DF5C78A3CF5}"/>
    <cellStyle name="Számítás 2 15 2 2 2" xfId="30043" xr:uid="{7E4791C6-6D48-4812-877A-9A2305C7F97E}"/>
    <cellStyle name="Számítás 2 15 2 2 2 2" xfId="30044" xr:uid="{1799F17D-33BB-475F-A01C-B62080E711AB}"/>
    <cellStyle name="Számítás 2 15 2 2 2_Volatility" xfId="30045" xr:uid="{9BE00415-3C28-4CC1-932A-2165076F6104}"/>
    <cellStyle name="Számítás 2 15 2 2 3" xfId="30046" xr:uid="{B2A03757-6625-4797-823D-662304FC5467}"/>
    <cellStyle name="Számítás 2 15 2 2_Volatility" xfId="30047" xr:uid="{FE12A3E9-8407-446B-AC29-0826BA563AF2}"/>
    <cellStyle name="Számítás 2 15 2 3" xfId="30048" xr:uid="{2F3949C8-E671-4149-9D24-0A7054A5EBC4}"/>
    <cellStyle name="Számítás 2 15 2 3 2" xfId="30049" xr:uid="{EC54B999-553E-49F3-B30F-06073DBC0F80}"/>
    <cellStyle name="Számítás 2 15 2 3 2 2" xfId="30050" xr:uid="{4645E58A-2258-45F1-B928-11F670F98191}"/>
    <cellStyle name="Számítás 2 15 2 3 2_Volatility" xfId="30051" xr:uid="{E99B8F24-0AD5-4414-81F4-8D2E5CF91B2B}"/>
    <cellStyle name="Számítás 2 15 2 3 3" xfId="30052" xr:uid="{FE17E542-2962-4342-AE78-CF23ADB7EF91}"/>
    <cellStyle name="Számítás 2 15 2 3_Volatility" xfId="30053" xr:uid="{785FA985-5215-464E-B7C4-33308EAB58C8}"/>
    <cellStyle name="Számítás 2 15 2 4" xfId="30054" xr:uid="{3AB083A2-603F-44AE-A73A-8EAA789CECB2}"/>
    <cellStyle name="Számítás 2 15 2 4 2" xfId="30055" xr:uid="{3792BC6E-DA25-4348-9954-E71F4F8F9113}"/>
    <cellStyle name="Számítás 2 15 2 4_Volatility" xfId="30056" xr:uid="{A94F21B8-4ABC-45C1-A721-C61116865583}"/>
    <cellStyle name="Számítás 2 15 2 5" xfId="30057" xr:uid="{A64B693C-E6F6-43FD-8EDB-D07865E720B9}"/>
    <cellStyle name="Számítás 2 15 2_Volatility" xfId="30058" xr:uid="{75E959B3-2BD2-4D98-89DE-C35C8F151DC0}"/>
    <cellStyle name="Számítás 2 15 3" xfId="30059" xr:uid="{169AF259-182A-4063-94B9-13EBC8C7F2BE}"/>
    <cellStyle name="Számítás 2 15 3 2" xfId="30060" xr:uid="{3A85390D-7B52-43A8-B5FD-C16E53929B50}"/>
    <cellStyle name="Számítás 2 15 3 2 2" xfId="30061" xr:uid="{BDBEF121-3D5E-422E-9317-051DB7A03842}"/>
    <cellStyle name="Számítás 2 15 3 2_Volatility" xfId="30062" xr:uid="{C26AE897-AC44-4288-A834-402865B3FD17}"/>
    <cellStyle name="Számítás 2 15 3 3" xfId="30063" xr:uid="{9DA8C0EF-AB8B-4333-8019-AD7D646F47E7}"/>
    <cellStyle name="Számítás 2 15 3_Volatility" xfId="30064" xr:uid="{E12B9889-A43D-41FF-9E76-7F5143ED7922}"/>
    <cellStyle name="Számítás 2 15 4" xfId="30065" xr:uid="{25C7DB28-4345-47FD-865B-0F775B41BC23}"/>
    <cellStyle name="Számítás 2 15 4 2" xfId="30066" xr:uid="{2B63C3E8-FB6C-46E9-A8C2-86CFA1332E93}"/>
    <cellStyle name="Számítás 2 15 4_Volatility" xfId="30067" xr:uid="{2F686C92-F233-4192-99DF-66CF0FE2C23D}"/>
    <cellStyle name="Számítás 2 15 5" xfId="30068" xr:uid="{F24AC20D-089B-4E8F-8B12-20615CE1FAE1}"/>
    <cellStyle name="Számítás 2 15_Volatility" xfId="30069" xr:uid="{6947D698-B961-447B-8760-6E5AC15023E4}"/>
    <cellStyle name="Számítás 2 16" xfId="30070" xr:uid="{C268C8FF-B1A0-4BB3-B94F-A5E162CDD7AB}"/>
    <cellStyle name="Számítás 2 16 2" xfId="30071" xr:uid="{28CD9F0E-9030-491B-A0D1-FC77983BBAF5}"/>
    <cellStyle name="Számítás 2 16 2 2" xfId="30072" xr:uid="{04E84150-B5E2-48EA-99EF-59E3EDA8041E}"/>
    <cellStyle name="Számítás 2 16 2 2 2" xfId="30073" xr:uid="{A7228D4A-9AA4-4AD5-8D46-17455081BDEC}"/>
    <cellStyle name="Számítás 2 16 2 2 2 2" xfId="30074" xr:uid="{5F8A3950-B2D9-494B-B16A-82CF4DA53867}"/>
    <cellStyle name="Számítás 2 16 2 2 2_Volatility" xfId="30075" xr:uid="{7B1F6381-A057-43D4-AECE-E9676AEB0255}"/>
    <cellStyle name="Számítás 2 16 2 2 3" xfId="30076" xr:uid="{06A4DC3D-4EBA-4AFE-9D34-5DC8E85D1216}"/>
    <cellStyle name="Számítás 2 16 2 2_Volatility" xfId="30077" xr:uid="{9B90C0EC-4BDA-4036-B97E-5419175899E3}"/>
    <cellStyle name="Számítás 2 16 2 3" xfId="30078" xr:uid="{467634DA-10A8-4046-81B5-AEDD29870AB6}"/>
    <cellStyle name="Számítás 2 16 2 3 2" xfId="30079" xr:uid="{4D6E0B03-F73B-4A6D-B5AD-C38EE3DEFB3F}"/>
    <cellStyle name="Számítás 2 16 2 3 2 2" xfId="30080" xr:uid="{27DAD8E9-4EF6-4A03-92A8-730296DBEA1C}"/>
    <cellStyle name="Számítás 2 16 2 3 2_Volatility" xfId="30081" xr:uid="{B4E97D72-F7E1-4DA3-8A95-0208CC244A06}"/>
    <cellStyle name="Számítás 2 16 2 3 3" xfId="30082" xr:uid="{DEBBEBCF-0E03-4D3B-83D2-B8A5C8B19E4A}"/>
    <cellStyle name="Számítás 2 16 2 3_Volatility" xfId="30083" xr:uid="{4286CCF7-C76A-4EE8-AFD8-5A1FBAA9714F}"/>
    <cellStyle name="Számítás 2 16 2 4" xfId="30084" xr:uid="{9E331788-DD76-4178-98C4-B251B1A091CF}"/>
    <cellStyle name="Számítás 2 16 2 4 2" xfId="30085" xr:uid="{E8764CC1-1AA1-4F41-A918-7F1151087E18}"/>
    <cellStyle name="Számítás 2 16 2 4_Volatility" xfId="30086" xr:uid="{7FE23E8B-080C-4DDC-A10B-4C466EDA4F3B}"/>
    <cellStyle name="Számítás 2 16 2 5" xfId="30087" xr:uid="{8464B303-9C45-4272-8309-BDEA7646E639}"/>
    <cellStyle name="Számítás 2 16 2_Volatility" xfId="30088" xr:uid="{A9264337-84F9-41B5-93DD-1631529E4AFF}"/>
    <cellStyle name="Számítás 2 16 3" xfId="30089" xr:uid="{8AD26552-E345-491C-97FC-1174AC32D98A}"/>
    <cellStyle name="Számítás 2 16 3 2" xfId="30090" xr:uid="{C5BFC551-415D-4640-B22E-1F2425617663}"/>
    <cellStyle name="Számítás 2 16 3 2 2" xfId="30091" xr:uid="{ECDF4947-7B15-459B-B416-EB5E45C72A13}"/>
    <cellStyle name="Számítás 2 16 3 2_Volatility" xfId="30092" xr:uid="{B7C38540-9BF5-46EF-89AA-40B4AB344D80}"/>
    <cellStyle name="Számítás 2 16 3 3" xfId="30093" xr:uid="{56881D77-CBB9-48EF-9B17-037EB655449E}"/>
    <cellStyle name="Számítás 2 16 3_Volatility" xfId="30094" xr:uid="{F24E57A5-A8E0-4D33-8381-BC45BD014204}"/>
    <cellStyle name="Számítás 2 16 4" xfId="30095" xr:uid="{8B3EAA8A-4651-4429-B58A-6E3A7AC62DBB}"/>
    <cellStyle name="Számítás 2 16 4 2" xfId="30096" xr:uid="{A1602B2C-FECA-474F-9592-87078CAA04AE}"/>
    <cellStyle name="Számítás 2 16 4_Volatility" xfId="30097" xr:uid="{A5A64281-08FC-455E-BD19-81CF63BAC816}"/>
    <cellStyle name="Számítás 2 16 5" xfId="30098" xr:uid="{ECE24439-F5DF-453E-A86E-45E9DA023569}"/>
    <cellStyle name="Számítás 2 16_Volatility" xfId="30099" xr:uid="{4547F7AE-1321-4B8D-890D-9EE3FC6F9ABD}"/>
    <cellStyle name="Számítás 2 17" xfId="30100" xr:uid="{F864E4C0-FAF5-4927-9612-64E16FAF1D34}"/>
    <cellStyle name="Számítás 2 17 2" xfId="30101" xr:uid="{0DB10B6E-38FE-4D73-B32E-401B3AF3F677}"/>
    <cellStyle name="Számítás 2 17 2 2" xfId="30102" xr:uid="{4D2AD948-5343-40B6-90FD-D1A9831C912E}"/>
    <cellStyle name="Számítás 2 17 2 2 2" xfId="30103" xr:uid="{D5FD2B8E-F027-4662-A006-B994A778E419}"/>
    <cellStyle name="Számítás 2 17 2 2 2 2" xfId="30104" xr:uid="{82956A08-374F-4D05-93B1-6D622FCC42AB}"/>
    <cellStyle name="Számítás 2 17 2 2 2_Volatility" xfId="30105" xr:uid="{B0B48D0E-A9A6-4497-83F6-C8FD849C958A}"/>
    <cellStyle name="Számítás 2 17 2 2 3" xfId="30106" xr:uid="{5EB44A19-9DEF-418E-BF71-A30FD5F8A30F}"/>
    <cellStyle name="Számítás 2 17 2 2_Volatility" xfId="30107" xr:uid="{7BE5AF24-10CA-46BB-A1FB-C3B9FBD406BF}"/>
    <cellStyle name="Számítás 2 17 2 3" xfId="30108" xr:uid="{E678B5A1-26CE-452D-A5AE-CD4D21BC779C}"/>
    <cellStyle name="Számítás 2 17 2 3 2" xfId="30109" xr:uid="{C8B9C243-BC63-4BA8-8400-C0C97E57C350}"/>
    <cellStyle name="Számítás 2 17 2 3 2 2" xfId="30110" xr:uid="{C04D0DA3-95C8-4050-A6C0-E0FEED07193D}"/>
    <cellStyle name="Számítás 2 17 2 3 2_Volatility" xfId="30111" xr:uid="{3E12F763-87AE-4395-80C9-3375ADBFFC18}"/>
    <cellStyle name="Számítás 2 17 2 3 3" xfId="30112" xr:uid="{6565EE5B-B9D7-4CAF-9308-60532FA28166}"/>
    <cellStyle name="Számítás 2 17 2 3_Volatility" xfId="30113" xr:uid="{F924EE13-5850-4E92-8BFE-D8E2B2AB6CCE}"/>
    <cellStyle name="Számítás 2 17 2 4" xfId="30114" xr:uid="{6E8C68E1-C257-4BF7-8605-7FA32D02E911}"/>
    <cellStyle name="Számítás 2 17 2 4 2" xfId="30115" xr:uid="{F37075C1-1556-4589-A4A2-832078859A70}"/>
    <cellStyle name="Számítás 2 17 2 4_Volatility" xfId="30116" xr:uid="{FC93D1AB-691A-419A-B018-5BB10CE1EE3F}"/>
    <cellStyle name="Számítás 2 17 2 5" xfId="30117" xr:uid="{CE63B57D-C6A3-4E46-8AD6-DAFD059BEFEB}"/>
    <cellStyle name="Számítás 2 17 2_Volatility" xfId="30118" xr:uid="{9EF1DD96-17C6-4C12-818E-A4A594572488}"/>
    <cellStyle name="Számítás 2 17 3" xfId="30119" xr:uid="{CF845C08-F975-4D86-B770-00D93C4AFFFA}"/>
    <cellStyle name="Számítás 2 17 3 2" xfId="30120" xr:uid="{4F4358A0-D949-4DA3-AE32-2E030D031DC7}"/>
    <cellStyle name="Számítás 2 17 3 2 2" xfId="30121" xr:uid="{021D9F11-D54F-436A-B4E0-9CCD0472577C}"/>
    <cellStyle name="Számítás 2 17 3 2_Volatility" xfId="30122" xr:uid="{C5843A10-C1E4-4193-816B-4B8AB892ACBD}"/>
    <cellStyle name="Számítás 2 17 3 3" xfId="30123" xr:uid="{22D61D39-898A-482F-BD30-2168E7503686}"/>
    <cellStyle name="Számítás 2 17 3_Volatility" xfId="30124" xr:uid="{AA1F1E9D-9247-40BE-8F04-6FD781C9B1EB}"/>
    <cellStyle name="Számítás 2 17 4" xfId="30125" xr:uid="{7A5DB6CC-3C18-425E-95AD-39CEB8167058}"/>
    <cellStyle name="Számítás 2 17 4 2" xfId="30126" xr:uid="{62E078C2-43EF-4BFA-82B8-A10067F267DC}"/>
    <cellStyle name="Számítás 2 17 4_Volatility" xfId="30127" xr:uid="{058073AF-1DAA-415D-A148-60A2A9DB6570}"/>
    <cellStyle name="Számítás 2 17 5" xfId="30128" xr:uid="{4EB95B2A-F873-41F4-9D39-7C6A37EDA46A}"/>
    <cellStyle name="Számítás 2 17_Volatility" xfId="30129" xr:uid="{274B0B77-9F65-4922-B380-E6B306CA3AED}"/>
    <cellStyle name="Számítás 2 18" xfId="30130" xr:uid="{80DA6C6F-82B8-4B1B-BA2E-29B8691D505F}"/>
    <cellStyle name="Számítás 2 18 2" xfId="30131" xr:uid="{E5678282-AE83-4BB4-BD87-017FE7C82CCD}"/>
    <cellStyle name="Számítás 2 18 2 2" xfId="30132" xr:uid="{98D6A494-276A-46BF-95C5-48C6D68B0331}"/>
    <cellStyle name="Számítás 2 18 2 2 2" xfId="30133" xr:uid="{C04A76DB-CB33-45B0-8382-491FE50D1FB8}"/>
    <cellStyle name="Számítás 2 18 2 2 2 2" xfId="30134" xr:uid="{A350D252-0F74-4EE0-93C8-91F28659BDC5}"/>
    <cellStyle name="Számítás 2 18 2 2 2_Volatility" xfId="30135" xr:uid="{813D1C17-7839-4F59-8654-BBE1D82D3F22}"/>
    <cellStyle name="Számítás 2 18 2 2 3" xfId="30136" xr:uid="{2B9774E9-F03A-400E-943C-5F215DA27690}"/>
    <cellStyle name="Számítás 2 18 2 2_Volatility" xfId="30137" xr:uid="{B1EEFA81-BCCD-4E17-8E71-9BCE3F28A1A4}"/>
    <cellStyle name="Számítás 2 18 2 3" xfId="30138" xr:uid="{D89E913D-C83E-4296-B479-32ECCB1D4E05}"/>
    <cellStyle name="Számítás 2 18 2 3 2" xfId="30139" xr:uid="{FA367CDD-F8A6-4762-9B5F-67F386F02B3B}"/>
    <cellStyle name="Számítás 2 18 2 3 2 2" xfId="30140" xr:uid="{EB8302A0-3F5C-4F94-9503-468278BE20D4}"/>
    <cellStyle name="Számítás 2 18 2 3 2_Volatility" xfId="30141" xr:uid="{1CCB2443-4A90-488D-859C-EDA5C6D36979}"/>
    <cellStyle name="Számítás 2 18 2 3 3" xfId="30142" xr:uid="{111F3AF0-01BA-406A-BC41-856DB15A7A9B}"/>
    <cellStyle name="Számítás 2 18 2 3_Volatility" xfId="30143" xr:uid="{4BDF2C55-D26A-4558-A64A-C33A63280767}"/>
    <cellStyle name="Számítás 2 18 2 4" xfId="30144" xr:uid="{E4ADB934-B5D0-4165-B8E8-84BB8647388A}"/>
    <cellStyle name="Számítás 2 18 2 4 2" xfId="30145" xr:uid="{B3D64A4F-D7E1-4F00-A1B8-506EEB2FAAC1}"/>
    <cellStyle name="Számítás 2 18 2 4_Volatility" xfId="30146" xr:uid="{49A407C5-1BB4-4419-98D7-48E8771A0577}"/>
    <cellStyle name="Számítás 2 18 2 5" xfId="30147" xr:uid="{7E39CD74-8016-46F6-AFEB-F68D7DCA6CF1}"/>
    <cellStyle name="Számítás 2 18 2_Volatility" xfId="30148" xr:uid="{43B6A0D4-94A4-4FD6-9E1B-061079BFC55D}"/>
    <cellStyle name="Számítás 2 18 3" xfId="30149" xr:uid="{266068F3-2388-461C-A1DF-A25B16AFC87A}"/>
    <cellStyle name="Számítás 2 18 3 2" xfId="30150" xr:uid="{D551A86D-E72A-407B-83C0-EF38220736DF}"/>
    <cellStyle name="Számítás 2 18 3 2 2" xfId="30151" xr:uid="{1D1E3EE6-218A-402F-B40A-7595BCC71A0B}"/>
    <cellStyle name="Számítás 2 18 3 2_Volatility" xfId="30152" xr:uid="{4227CC46-AE35-4601-BC34-CC2EE492D4A7}"/>
    <cellStyle name="Számítás 2 18 3 3" xfId="30153" xr:uid="{ACF0CA16-0EC2-424A-AAFB-172977C23036}"/>
    <cellStyle name="Számítás 2 18 3_Volatility" xfId="30154" xr:uid="{AD64E113-1D8D-4AFA-A6F5-86382109AA10}"/>
    <cellStyle name="Számítás 2 18 4" xfId="30155" xr:uid="{97C2CAFB-95A2-40A5-884B-E07C48D5179B}"/>
    <cellStyle name="Számítás 2 18 4 2" xfId="30156" xr:uid="{12F00D2E-0F07-4B43-BDD4-99620BC79D72}"/>
    <cellStyle name="Számítás 2 18 4_Volatility" xfId="30157" xr:uid="{CD94EF66-CD54-4E97-8222-B03180335295}"/>
    <cellStyle name="Számítás 2 18 5" xfId="30158" xr:uid="{664D588A-5DB0-4812-BCB4-5DDED3CA3BA4}"/>
    <cellStyle name="Számítás 2 18_Volatility" xfId="30159" xr:uid="{1B2DF9FD-5696-4F1E-BCDB-441246FEA85B}"/>
    <cellStyle name="Számítás 2 19" xfId="30160" xr:uid="{642E74D3-E744-4962-824F-623781BA2169}"/>
    <cellStyle name="Számítás 2 19 2" xfId="30161" xr:uid="{65107DEA-97C8-4E25-9F91-94123BBB060C}"/>
    <cellStyle name="Számítás 2 19 2 2" xfId="30162" xr:uid="{C440FFDD-5F9D-4B56-9CAD-BB7102D772FB}"/>
    <cellStyle name="Számítás 2 19 2 2 2" xfId="30163" xr:uid="{34932B4E-F00D-48F9-B9FC-02256A56DF7D}"/>
    <cellStyle name="Számítás 2 19 2 2 2 2" xfId="30164" xr:uid="{E1E2D131-AE3F-45FD-9725-87396D308754}"/>
    <cellStyle name="Számítás 2 19 2 2 2_Volatility" xfId="30165" xr:uid="{0006ABA6-93D1-4F04-BEDF-14F7EF468715}"/>
    <cellStyle name="Számítás 2 19 2 2 3" xfId="30166" xr:uid="{D46D4907-8ADE-43EF-99D7-813AC16F3F84}"/>
    <cellStyle name="Számítás 2 19 2 2_Volatility" xfId="30167" xr:uid="{7F2CB1EF-4D3C-457A-B54E-8D369787F97D}"/>
    <cellStyle name="Számítás 2 19 2 3" xfId="30168" xr:uid="{5CF70E6E-F504-4460-A714-097B5491D1F4}"/>
    <cellStyle name="Számítás 2 19 2 3 2" xfId="30169" xr:uid="{3D48B917-96C1-4C6B-A5EF-E7095ED1DCC6}"/>
    <cellStyle name="Számítás 2 19 2 3 2 2" xfId="30170" xr:uid="{8EEB8942-D64F-4F87-9AC3-6EAD741F7652}"/>
    <cellStyle name="Számítás 2 19 2 3 2_Volatility" xfId="30171" xr:uid="{B78737CD-AB77-4B3B-9135-DB8854AEA9FF}"/>
    <cellStyle name="Számítás 2 19 2 3 3" xfId="30172" xr:uid="{88F33606-FDD7-429C-AAFA-AC444A208E49}"/>
    <cellStyle name="Számítás 2 19 2 3_Volatility" xfId="30173" xr:uid="{9B4CA7F5-530C-40FC-9BF3-B3AA58EE7424}"/>
    <cellStyle name="Számítás 2 19 2 4" xfId="30174" xr:uid="{3F2884E9-7D34-428F-9491-0007A8771469}"/>
    <cellStyle name="Számítás 2 19 2 4 2" xfId="30175" xr:uid="{7E43442E-9AA0-4D37-AB85-01CBB2C2A87E}"/>
    <cellStyle name="Számítás 2 19 2 4_Volatility" xfId="30176" xr:uid="{FA921296-675D-411C-95A5-D828C0CDCF70}"/>
    <cellStyle name="Számítás 2 19 2 5" xfId="30177" xr:uid="{9CDF5F41-0283-448F-A946-2F996FDA263B}"/>
    <cellStyle name="Számítás 2 19 2_Volatility" xfId="30178" xr:uid="{1E7C425C-2FD4-4D7E-B064-4025040E39E8}"/>
    <cellStyle name="Számítás 2 19 3" xfId="30179" xr:uid="{47B368C4-BA5C-4B79-AEA4-8B14ECD48CCB}"/>
    <cellStyle name="Számítás 2 19 3 2" xfId="30180" xr:uid="{095EDF2C-F667-4BB0-89D1-A7FCA8AA60E8}"/>
    <cellStyle name="Számítás 2 19 3 2 2" xfId="30181" xr:uid="{4B39F810-5B55-4E8C-B8FE-52685055C856}"/>
    <cellStyle name="Számítás 2 19 3 2_Volatility" xfId="30182" xr:uid="{EA0ACC8E-8816-48E2-80D7-C4D425C1E21E}"/>
    <cellStyle name="Számítás 2 19 3 3" xfId="30183" xr:uid="{E88D7112-D62B-4AE7-AECA-61FA7A0D5AF5}"/>
    <cellStyle name="Számítás 2 19 3_Volatility" xfId="30184" xr:uid="{3E024B85-844E-4A61-82C6-2A4CF5AAEB45}"/>
    <cellStyle name="Számítás 2 19 4" xfId="30185" xr:uid="{FAD57547-14B2-4C49-AC23-8CB84FF2BFE0}"/>
    <cellStyle name="Számítás 2 19 4 2" xfId="30186" xr:uid="{F6AD9177-F0FF-4D24-980C-C615ABC20636}"/>
    <cellStyle name="Számítás 2 19 4_Volatility" xfId="30187" xr:uid="{D3B17E1C-87E9-4C83-8EB3-C43EAD5AA536}"/>
    <cellStyle name="Számítás 2 19 5" xfId="30188" xr:uid="{3E2B6D79-4A12-4771-9EF1-D37765ACDD6D}"/>
    <cellStyle name="Számítás 2 19_Volatility" xfId="30189" xr:uid="{321F09EE-0659-4148-8016-CFD04314F4BE}"/>
    <cellStyle name="Számítás 2 2" xfId="30190" xr:uid="{88C7874F-EBFB-4AD6-8315-08761D13D53E}"/>
    <cellStyle name="Számítás 2 2 2" xfId="30191" xr:uid="{CC7E2F26-7131-44CB-9A8D-5CAC13FC9D45}"/>
    <cellStyle name="Számítás 2 2 2 2" xfId="30192" xr:uid="{B88962B9-6826-4D90-B0EB-420B49C6E059}"/>
    <cellStyle name="Számítás 2 2 2 2 2" xfId="30193" xr:uid="{E2EFE67D-B3A9-42E6-8127-53DEE80B688B}"/>
    <cellStyle name="Számítás 2 2 2 2 2 2" xfId="30194" xr:uid="{C0D5161F-6690-4D47-ABAF-5F20A706149B}"/>
    <cellStyle name="Számítás 2 2 2 2 2_Volatility" xfId="30195" xr:uid="{491244F3-EAB9-43E3-AAC3-B19C74CA44E0}"/>
    <cellStyle name="Számítás 2 2 2 2 3" xfId="30196" xr:uid="{75BB00F5-2DC7-453F-94E4-5AB703980D01}"/>
    <cellStyle name="Számítás 2 2 2 2_Volatility" xfId="30197" xr:uid="{49D53125-5879-438E-95D0-131C93B604B7}"/>
    <cellStyle name="Számítás 2 2 2 3" xfId="30198" xr:uid="{40912E13-6BDC-40F3-81ED-78D3AF426D47}"/>
    <cellStyle name="Számítás 2 2 2 3 2" xfId="30199" xr:uid="{ABD1C49F-ADA3-4681-B9BE-8622F1A56408}"/>
    <cellStyle name="Számítás 2 2 2 3 2 2" xfId="30200" xr:uid="{71B670A7-F964-4457-A5CD-38125AFBE13D}"/>
    <cellStyle name="Számítás 2 2 2 3 2_Volatility" xfId="30201" xr:uid="{2BE59333-951F-4B18-A59F-59C12980125C}"/>
    <cellStyle name="Számítás 2 2 2 3 3" xfId="30202" xr:uid="{525938D4-C1BD-40C6-87F5-C4A1A35E380B}"/>
    <cellStyle name="Számítás 2 2 2 3_Volatility" xfId="30203" xr:uid="{979512BB-2D3F-4F04-AB62-F50B8C3517D7}"/>
    <cellStyle name="Számítás 2 2 2 4" xfId="30204" xr:uid="{D98AA9AD-A7CC-4770-B3ED-CDE18ED4E88A}"/>
    <cellStyle name="Számítás 2 2 2 4 2" xfId="30205" xr:uid="{53EFAE2A-E574-4D6A-96F9-33DB4F91E492}"/>
    <cellStyle name="Számítás 2 2 2 4_Volatility" xfId="30206" xr:uid="{480B980E-61CF-4DB0-8F44-49FB56B3349D}"/>
    <cellStyle name="Számítás 2 2 2 5" xfId="30207" xr:uid="{D9BDB4E0-2865-4061-84EA-585F49A1B2A2}"/>
    <cellStyle name="Számítás 2 2 2_Volatility" xfId="30208" xr:uid="{4B830E37-4BA8-4070-AAA6-DDC8D31F1A80}"/>
    <cellStyle name="Számítás 2 2 3" xfId="30209" xr:uid="{76897E98-0CB0-4826-ADC2-C161F34270E1}"/>
    <cellStyle name="Számítás 2 2 3 2" xfId="30210" xr:uid="{ECE83D18-9A48-4D88-8D1B-8405F95F9208}"/>
    <cellStyle name="Számítás 2 2 3 2 2" xfId="30211" xr:uid="{859E1580-F070-42B5-B07D-8AD2F3A2E3AB}"/>
    <cellStyle name="Számítás 2 2 3 2_Volatility" xfId="30212" xr:uid="{840F9F97-C7F9-41CD-837D-8B5D056AC943}"/>
    <cellStyle name="Számítás 2 2 3 3" xfId="30213" xr:uid="{2455412D-C841-47BE-923E-8231D2CD4281}"/>
    <cellStyle name="Számítás 2 2 3_Volatility" xfId="30214" xr:uid="{A3B57DC9-DDE0-460C-A431-0DE1A13624B7}"/>
    <cellStyle name="Számítás 2 2 4" xfId="30215" xr:uid="{74941D6B-E1D5-4505-97F4-F451A2A2E898}"/>
    <cellStyle name="Számítás 2 2 4 2" xfId="30216" xr:uid="{F5C786B9-C986-4159-BA72-0878A93804F6}"/>
    <cellStyle name="Számítás 2 2 4_Volatility" xfId="30217" xr:uid="{2B5B20EB-5052-42D3-8699-BEA84F07E8CA}"/>
    <cellStyle name="Számítás 2 2 5" xfId="30218" xr:uid="{C5338B68-601B-42AC-A45F-A906305A8943}"/>
    <cellStyle name="Számítás 2 2_Volatility" xfId="30219" xr:uid="{9D400A80-FC7B-4D6F-93B7-D6B435EB4264}"/>
    <cellStyle name="Számítás 2 20" xfId="30220" xr:uid="{77E0EBAE-DAAA-4AD8-AB47-B98DC3437941}"/>
    <cellStyle name="Számítás 2 20 2" xfId="30221" xr:uid="{09AD6C29-BC5B-4440-89F4-40ED9EA3AE96}"/>
    <cellStyle name="Számítás 2 20 2 2" xfId="30222" xr:uid="{C4167398-056A-4950-A2D4-B06BB7E3A57E}"/>
    <cellStyle name="Számítás 2 20 2 2 2" xfId="30223" xr:uid="{AFB24624-37E2-4DFB-ADF3-862756EEF1D0}"/>
    <cellStyle name="Számítás 2 20 2 2 2 2" xfId="30224" xr:uid="{456894A3-256F-4040-93B1-6A9B9485D43A}"/>
    <cellStyle name="Számítás 2 20 2 2 2_Volatility" xfId="30225" xr:uid="{5C97BF8E-CBFB-45A2-810C-E267228BAD9E}"/>
    <cellStyle name="Számítás 2 20 2 2 3" xfId="30226" xr:uid="{A73BD551-9F76-4A0D-9A3B-0A0D777B1648}"/>
    <cellStyle name="Számítás 2 20 2 2_Volatility" xfId="30227" xr:uid="{4EB9BEAF-77AB-4813-B995-1B81B358865D}"/>
    <cellStyle name="Számítás 2 20 2 3" xfId="30228" xr:uid="{A997C1E7-D698-4103-A482-1E7FD3E65C2E}"/>
    <cellStyle name="Számítás 2 20 2 3 2" xfId="30229" xr:uid="{1DFCF639-2ADA-405F-9A37-B4E33DDB4A5C}"/>
    <cellStyle name="Számítás 2 20 2 3 2 2" xfId="30230" xr:uid="{AF466367-E852-4BC8-8844-B0E2C49002A3}"/>
    <cellStyle name="Számítás 2 20 2 3 2_Volatility" xfId="30231" xr:uid="{5681D19E-A3BA-4A40-B2D9-1BBC344E73F4}"/>
    <cellStyle name="Számítás 2 20 2 3 3" xfId="30232" xr:uid="{DBDBDAE7-792A-45A8-A3B4-39A462967D97}"/>
    <cellStyle name="Számítás 2 20 2 3_Volatility" xfId="30233" xr:uid="{9CCF5571-5E86-4E64-A175-93C6946C65FE}"/>
    <cellStyle name="Számítás 2 20 2 4" xfId="30234" xr:uid="{DDF044F8-29AC-4948-A232-F70E092AFDFC}"/>
    <cellStyle name="Számítás 2 20 2 4 2" xfId="30235" xr:uid="{A1B50CAA-2280-4720-80CD-EFF4B0E0DCCB}"/>
    <cellStyle name="Számítás 2 20 2 4_Volatility" xfId="30236" xr:uid="{BB7A9440-BC1C-4E39-BDB1-FF86CE766E3C}"/>
    <cellStyle name="Számítás 2 20 2 5" xfId="30237" xr:uid="{185A1474-C4CC-4BD3-B14A-35AAEBEC690C}"/>
    <cellStyle name="Számítás 2 20 2_Volatility" xfId="30238" xr:uid="{DA92E91E-3CB7-4BE3-8376-52D988916D72}"/>
    <cellStyle name="Számítás 2 20 3" xfId="30239" xr:uid="{3D8AFC71-973E-4662-9D7C-800DF5CC7148}"/>
    <cellStyle name="Számítás 2 20 3 2" xfId="30240" xr:uid="{59892B01-3864-46BF-80D9-667F2FD1ADB8}"/>
    <cellStyle name="Számítás 2 20 3 2 2" xfId="30241" xr:uid="{C36949AF-497E-453D-9E42-8AC4C6A510F7}"/>
    <cellStyle name="Számítás 2 20 3 2_Volatility" xfId="30242" xr:uid="{2693C031-A6C2-436D-8E50-DDDAA6095CA4}"/>
    <cellStyle name="Számítás 2 20 3 3" xfId="30243" xr:uid="{49991552-41C4-4DB6-986C-9DF29499A93A}"/>
    <cellStyle name="Számítás 2 20 3_Volatility" xfId="30244" xr:uid="{E9002B03-3DA9-4085-85ED-05A023E2A3CE}"/>
    <cellStyle name="Számítás 2 20 4" xfId="30245" xr:uid="{D8BBE798-6209-4204-B6C5-3B54E9B66E69}"/>
    <cellStyle name="Számítás 2 20 4 2" xfId="30246" xr:uid="{06A80390-119B-43CD-813C-D7457BD1FA45}"/>
    <cellStyle name="Számítás 2 20 4_Volatility" xfId="30247" xr:uid="{51CBEBF2-BDDE-4E85-980E-243AB0098A49}"/>
    <cellStyle name="Számítás 2 20 5" xfId="30248" xr:uid="{EF6DDA5A-C248-4A7C-9917-C052E7DBD96D}"/>
    <cellStyle name="Számítás 2 20_Volatility" xfId="30249" xr:uid="{BE5D1794-B683-46AD-B53F-6C0AF7F7FEE1}"/>
    <cellStyle name="Számítás 2 21" xfId="30250" xr:uid="{41084172-4705-4F60-A594-61A087B66CCB}"/>
    <cellStyle name="Számítás 2 21 2" xfId="30251" xr:uid="{99F91967-AB74-4E4C-B13E-F909621C5654}"/>
    <cellStyle name="Számítás 2 21 2 2" xfId="30252" xr:uid="{4B62FBF0-7689-414E-8BAF-4D8F4BD816D0}"/>
    <cellStyle name="Számítás 2 21 2 2 2" xfId="30253" xr:uid="{183F5566-AD34-49F9-8523-90CBBD1BDB80}"/>
    <cellStyle name="Számítás 2 21 2 2 2 2" xfId="30254" xr:uid="{B0F7B1EF-E435-4AE6-9F4A-36B3251C02E5}"/>
    <cellStyle name="Számítás 2 21 2 2 2_Volatility" xfId="30255" xr:uid="{0925624B-25FD-4EAD-83B8-C7F2F53730CC}"/>
    <cellStyle name="Számítás 2 21 2 2 3" xfId="30256" xr:uid="{388A2648-81CA-40D7-900E-728A5047CC86}"/>
    <cellStyle name="Számítás 2 21 2 2_Volatility" xfId="30257" xr:uid="{B3B1D5EE-8CD0-464B-9E57-334AEB404B13}"/>
    <cellStyle name="Számítás 2 21 2 3" xfId="30258" xr:uid="{E6FD701A-28F4-4BB8-A3AB-544D46E11AE3}"/>
    <cellStyle name="Számítás 2 21 2 3 2" xfId="30259" xr:uid="{E0167C6A-3217-424F-8039-E03302F50D76}"/>
    <cellStyle name="Számítás 2 21 2 3 2 2" xfId="30260" xr:uid="{E9D71EC9-8740-48FC-BC92-7246208F2581}"/>
    <cellStyle name="Számítás 2 21 2 3 2_Volatility" xfId="30261" xr:uid="{635A4FE0-0179-4E12-9B69-0E5E4BCA7ADA}"/>
    <cellStyle name="Számítás 2 21 2 3 3" xfId="30262" xr:uid="{F4F2DC43-48E9-491A-A8B9-B8353F71171D}"/>
    <cellStyle name="Számítás 2 21 2 3_Volatility" xfId="30263" xr:uid="{607EDB8C-5553-41FC-89B4-F7E1F0A90EAD}"/>
    <cellStyle name="Számítás 2 21 2 4" xfId="30264" xr:uid="{B765F17B-6AF4-466E-98B8-8EAF176F75BB}"/>
    <cellStyle name="Számítás 2 21 2 4 2" xfId="30265" xr:uid="{5975597C-8CFA-4BD8-9B5D-9EBF9DF2772E}"/>
    <cellStyle name="Számítás 2 21 2 4_Volatility" xfId="30266" xr:uid="{4B0CFCC9-4636-4E4D-B73E-6064CD4D4234}"/>
    <cellStyle name="Számítás 2 21 2 5" xfId="30267" xr:uid="{D985BB9F-F942-4327-964F-F82162B81EAA}"/>
    <cellStyle name="Számítás 2 21 2_Volatility" xfId="30268" xr:uid="{FDF3502B-B3AB-4772-834F-3D1ED79A7E66}"/>
    <cellStyle name="Számítás 2 21 3" xfId="30269" xr:uid="{F349D2B8-F7E0-42AD-801B-583B251A5FAD}"/>
    <cellStyle name="Számítás 2 21 3 2" xfId="30270" xr:uid="{AF65D676-54CC-426D-9718-E958591CF36F}"/>
    <cellStyle name="Számítás 2 21 3 2 2" xfId="30271" xr:uid="{7900DF40-3C4A-4E7B-B11E-A0AB2B2FACFB}"/>
    <cellStyle name="Számítás 2 21 3 2_Volatility" xfId="30272" xr:uid="{0804C4DE-8D2F-4B1F-9B7C-87A8FBC56014}"/>
    <cellStyle name="Számítás 2 21 3 3" xfId="30273" xr:uid="{2EB2C6A7-40B5-4D8E-9719-3CD843DE487E}"/>
    <cellStyle name="Számítás 2 21 3_Volatility" xfId="30274" xr:uid="{F8DA2393-1348-44A5-BFE8-5146086400ED}"/>
    <cellStyle name="Számítás 2 21 4" xfId="30275" xr:uid="{447B133A-589A-41F6-8466-C460CE75C4FF}"/>
    <cellStyle name="Számítás 2 21 4 2" xfId="30276" xr:uid="{EF23111D-8CEE-40FA-9F8C-0C91D8E31771}"/>
    <cellStyle name="Számítás 2 21 4_Volatility" xfId="30277" xr:uid="{14B04A56-4A67-4E30-9F3A-0B690DC32BC1}"/>
    <cellStyle name="Számítás 2 21 5" xfId="30278" xr:uid="{D67C1B67-823A-4838-9B24-D50AA3BE0C46}"/>
    <cellStyle name="Számítás 2 21_Volatility" xfId="30279" xr:uid="{A839540A-C4E2-4B62-8533-789991B80EA1}"/>
    <cellStyle name="Számítás 2 22" xfId="30280" xr:uid="{B4706606-181C-4396-BE3F-4705895A5F30}"/>
    <cellStyle name="Számítás 2 22 2" xfId="30281" xr:uid="{6C80243F-C042-4853-A394-F983841D1635}"/>
    <cellStyle name="Számítás 2 22 2 2" xfId="30282" xr:uid="{1477B872-9EC5-4075-AE6B-5A03818FEAFA}"/>
    <cellStyle name="Számítás 2 22 2 2 2" xfId="30283" xr:uid="{1C0A07F7-B549-42B8-ACFB-E166AB8C31B6}"/>
    <cellStyle name="Számítás 2 22 2 2 2 2" xfId="30284" xr:uid="{C527D201-E703-4FA5-A62A-A710CBEABADD}"/>
    <cellStyle name="Számítás 2 22 2 2 2_Volatility" xfId="30285" xr:uid="{CD0AE981-FFB5-42DA-8E71-5286E40FF843}"/>
    <cellStyle name="Számítás 2 22 2 2 3" xfId="30286" xr:uid="{51B71296-6ABB-4764-866D-DB954BDF6BD3}"/>
    <cellStyle name="Számítás 2 22 2 2_Volatility" xfId="30287" xr:uid="{53862DE6-688E-4152-9CDE-842CEC94DC57}"/>
    <cellStyle name="Számítás 2 22 2 3" xfId="30288" xr:uid="{3612A8E6-2E7C-40C0-B820-7FBCEE8C712E}"/>
    <cellStyle name="Számítás 2 22 2 3 2" xfId="30289" xr:uid="{D0E0FC8D-EDC4-466F-A35B-6994EBE4B75B}"/>
    <cellStyle name="Számítás 2 22 2 3 2 2" xfId="30290" xr:uid="{08AE3CB3-9F30-44C1-9ABD-754B17EC1E97}"/>
    <cellStyle name="Számítás 2 22 2 3 2_Volatility" xfId="30291" xr:uid="{C393AB0C-6D0B-4352-A9D5-D9B56412E283}"/>
    <cellStyle name="Számítás 2 22 2 3 3" xfId="30292" xr:uid="{A48009FA-5D7E-4366-91EF-B93B82140AE8}"/>
    <cellStyle name="Számítás 2 22 2 3_Volatility" xfId="30293" xr:uid="{004829F1-E3A6-44C9-A4C4-4FDA2D8261C1}"/>
    <cellStyle name="Számítás 2 22 2 4" xfId="30294" xr:uid="{CB8D85A7-20A6-4BC3-8E03-7A9FE337EAC2}"/>
    <cellStyle name="Számítás 2 22 2 4 2" xfId="30295" xr:uid="{CEE7121B-6C63-483C-962D-E575553FCB37}"/>
    <cellStyle name="Számítás 2 22 2 4_Volatility" xfId="30296" xr:uid="{3E3342BA-9C1E-488F-8A3C-1937A23CE765}"/>
    <cellStyle name="Számítás 2 22 2 5" xfId="30297" xr:uid="{D928E68B-011D-485B-8754-0F9D2747F508}"/>
    <cellStyle name="Számítás 2 22 2_Volatility" xfId="30298" xr:uid="{F3869B46-1365-4ED1-B0F9-3863010E2301}"/>
    <cellStyle name="Számítás 2 22 3" xfId="30299" xr:uid="{22D4F5C1-F645-4D0A-8A92-BEC5BC6286DA}"/>
    <cellStyle name="Számítás 2 22 3 2" xfId="30300" xr:uid="{1502F45B-FFF8-45F7-8D65-5AB9CF6E2396}"/>
    <cellStyle name="Számítás 2 22 3 2 2" xfId="30301" xr:uid="{9AC66EF3-6E97-479D-8087-11B9677C7315}"/>
    <cellStyle name="Számítás 2 22 3 2_Volatility" xfId="30302" xr:uid="{320C1A10-BD3C-4C6C-ABDE-5E535CC2E5B5}"/>
    <cellStyle name="Számítás 2 22 3 3" xfId="30303" xr:uid="{BA25B7E1-1448-486A-88E3-E2C11D211ABD}"/>
    <cellStyle name="Számítás 2 22 3_Volatility" xfId="30304" xr:uid="{B8D39164-6201-4C65-8B0A-63B28D9F6E44}"/>
    <cellStyle name="Számítás 2 22 4" xfId="30305" xr:uid="{F9677511-12E0-4452-BA79-226265C4160E}"/>
    <cellStyle name="Számítás 2 22 4 2" xfId="30306" xr:uid="{88D38732-38A7-4CDA-96EC-4BE32CF38A30}"/>
    <cellStyle name="Számítás 2 22 4_Volatility" xfId="30307" xr:uid="{AAE14F79-1F3F-4852-922C-1140B8934F2F}"/>
    <cellStyle name="Számítás 2 22 5" xfId="30308" xr:uid="{5EBBDFB5-AE67-4B85-852A-A0F490F9DD5C}"/>
    <cellStyle name="Számítás 2 22_Volatility" xfId="30309" xr:uid="{70672147-7F5C-484B-8F2E-79C51458F94F}"/>
    <cellStyle name="Számítás 2 23" xfId="30310" xr:uid="{8C64E0D1-8269-40CC-9AD4-90B87C216339}"/>
    <cellStyle name="Számítás 2 23 2" xfId="30311" xr:uid="{37980A3D-6A2E-41C3-BF5A-90DC310D9AC8}"/>
    <cellStyle name="Számítás 2 23 2 2" xfId="30312" xr:uid="{E925674E-4A64-492A-9A4D-0DCBD481ABC8}"/>
    <cellStyle name="Számítás 2 23 2 2 2" xfId="30313" xr:uid="{3686219A-5508-4853-A43A-79245038F7B7}"/>
    <cellStyle name="Számítás 2 23 2 2 2 2" xfId="30314" xr:uid="{2DBE723C-E63A-46DB-B4DD-C4E24031CDC7}"/>
    <cellStyle name="Számítás 2 23 2 2 2_Volatility" xfId="30315" xr:uid="{7B7B1A92-57D9-4A7E-8450-05AF74A4740F}"/>
    <cellStyle name="Számítás 2 23 2 2 3" xfId="30316" xr:uid="{B8D98AAA-6958-40BF-8D52-50E31934A1EA}"/>
    <cellStyle name="Számítás 2 23 2 2_Volatility" xfId="30317" xr:uid="{1F236A7C-71DD-4581-A785-BC15C8C6ED7D}"/>
    <cellStyle name="Számítás 2 23 2 3" xfId="30318" xr:uid="{C4E04331-E48E-4C8C-92BC-F6ED54C10D53}"/>
    <cellStyle name="Számítás 2 23 2 3 2" xfId="30319" xr:uid="{09050B48-7BFC-4129-AF49-ED5A22223C8A}"/>
    <cellStyle name="Számítás 2 23 2 3 2 2" xfId="30320" xr:uid="{AFAEAA9D-6D3C-416A-A548-6A3CA142F2CB}"/>
    <cellStyle name="Számítás 2 23 2 3 2_Volatility" xfId="30321" xr:uid="{6C549092-6B25-435A-A213-D876BF5BF638}"/>
    <cellStyle name="Számítás 2 23 2 3 3" xfId="30322" xr:uid="{FF629FC9-322F-4E1F-B9B1-595DBEF07AC8}"/>
    <cellStyle name="Számítás 2 23 2 3_Volatility" xfId="30323" xr:uid="{75BD2C50-A93C-4C51-BC9E-A944F7E5EC7F}"/>
    <cellStyle name="Számítás 2 23 2 4" xfId="30324" xr:uid="{DE6F4095-6F90-4178-B559-644F3D0B99A1}"/>
    <cellStyle name="Számítás 2 23 2 4 2" xfId="30325" xr:uid="{CE63B78B-008F-47CB-B981-33A5F2B4A192}"/>
    <cellStyle name="Számítás 2 23 2 4_Volatility" xfId="30326" xr:uid="{A2166756-D9A4-4B23-9A2D-6927994EA362}"/>
    <cellStyle name="Számítás 2 23 2 5" xfId="30327" xr:uid="{BA9E629B-8CFB-44BA-9F32-307894471D6A}"/>
    <cellStyle name="Számítás 2 23 2_Volatility" xfId="30328" xr:uid="{7A14BE27-BF2D-401B-A6FB-A99C22D2246F}"/>
    <cellStyle name="Számítás 2 23 3" xfId="30329" xr:uid="{57A4106A-AF29-430A-876A-07515F367EBB}"/>
    <cellStyle name="Számítás 2 23 3 2" xfId="30330" xr:uid="{277920D2-837C-4366-AF90-9F2716456184}"/>
    <cellStyle name="Számítás 2 23 3 2 2" xfId="30331" xr:uid="{C9459BE1-73A1-481B-8435-6C6DF827BECB}"/>
    <cellStyle name="Számítás 2 23 3 2_Volatility" xfId="30332" xr:uid="{31157A8F-DB14-4B17-97A3-3242057ACAD5}"/>
    <cellStyle name="Számítás 2 23 3 3" xfId="30333" xr:uid="{3A6CED9B-0A0E-4E3D-8AB0-2F7725C543F5}"/>
    <cellStyle name="Számítás 2 23 3_Volatility" xfId="30334" xr:uid="{7F1CCEBC-217C-46D2-B725-9CD77EB50260}"/>
    <cellStyle name="Számítás 2 23 4" xfId="30335" xr:uid="{66EED707-7802-46FA-BA61-7B3AF428FA84}"/>
    <cellStyle name="Számítás 2 23 4 2" xfId="30336" xr:uid="{A348BFA0-24CB-41FF-A6BC-4B1A11F022DA}"/>
    <cellStyle name="Számítás 2 23 4_Volatility" xfId="30337" xr:uid="{B11F32C4-E2F7-483F-ACFF-5C2DE5630410}"/>
    <cellStyle name="Számítás 2 23 5" xfId="30338" xr:uid="{85F61F05-D65F-4104-A619-1CAB2F6B43F2}"/>
    <cellStyle name="Számítás 2 23_Volatility" xfId="30339" xr:uid="{7E4080AE-6515-4D2C-982B-39A6C41415D8}"/>
    <cellStyle name="Számítás 2 24" xfId="30340" xr:uid="{ADF96721-F95B-4A00-A9F9-9D027082D6FE}"/>
    <cellStyle name="Számítás 2 24 2" xfId="30341" xr:uid="{C4957321-C09B-45B5-AA88-16DEC2FD7190}"/>
    <cellStyle name="Számítás 2 24 2 2" xfId="30342" xr:uid="{5D78283A-111F-4463-9B79-A30BE35E2FBA}"/>
    <cellStyle name="Számítás 2 24 2 2 2" xfId="30343" xr:uid="{B28309F1-1B17-4BC1-9B02-0FC6F387A8ED}"/>
    <cellStyle name="Számítás 2 24 2 2 2 2" xfId="30344" xr:uid="{A5FDE159-A836-422E-A501-6FCD20DF6FE0}"/>
    <cellStyle name="Számítás 2 24 2 2 2_Volatility" xfId="30345" xr:uid="{B6CBDEC9-D2A4-46B4-9599-7D55DD618E14}"/>
    <cellStyle name="Számítás 2 24 2 2 3" xfId="30346" xr:uid="{5C956F50-0F67-4CED-9444-67A49B4802C4}"/>
    <cellStyle name="Számítás 2 24 2 2_Volatility" xfId="30347" xr:uid="{E6C6D671-B300-4F83-A660-46F1244BED68}"/>
    <cellStyle name="Számítás 2 24 2 3" xfId="30348" xr:uid="{57C3BE77-AF76-4A5B-B857-878603BD7DDB}"/>
    <cellStyle name="Számítás 2 24 2 3 2" xfId="30349" xr:uid="{6F744BB6-9DC7-457D-8FD7-E33D5C7A720A}"/>
    <cellStyle name="Számítás 2 24 2 3 2 2" xfId="30350" xr:uid="{B465F1D4-5C6F-4066-8AAD-D33A82759F08}"/>
    <cellStyle name="Számítás 2 24 2 3 2_Volatility" xfId="30351" xr:uid="{AE8DDD7B-8DB7-4C89-9721-35770312E088}"/>
    <cellStyle name="Számítás 2 24 2 3 3" xfId="30352" xr:uid="{816DBA79-1EC7-449A-A051-084AF530589F}"/>
    <cellStyle name="Számítás 2 24 2 3_Volatility" xfId="30353" xr:uid="{EA5ADE43-20BF-445D-AD8F-76E607DC2270}"/>
    <cellStyle name="Számítás 2 24 2 4" xfId="30354" xr:uid="{EBBAB38F-4FF3-4BD6-BD68-8055374C91F4}"/>
    <cellStyle name="Számítás 2 24 2 4 2" xfId="30355" xr:uid="{4609BAFB-B682-40E5-BBBE-B534DC7CC8DB}"/>
    <cellStyle name="Számítás 2 24 2 4_Volatility" xfId="30356" xr:uid="{C86C1267-CD06-4E18-BEA5-F68C5982A52E}"/>
    <cellStyle name="Számítás 2 24 2 5" xfId="30357" xr:uid="{CEAA2B1D-A639-4059-8BDC-6332681FE42E}"/>
    <cellStyle name="Számítás 2 24 2_Volatility" xfId="30358" xr:uid="{B7D65AAE-98A4-4B72-B237-82FCA81CC274}"/>
    <cellStyle name="Számítás 2 24 3" xfId="30359" xr:uid="{29638C5D-3DD1-4880-A501-B1E5EECCADA0}"/>
    <cellStyle name="Számítás 2 24 3 2" xfId="30360" xr:uid="{742CB00C-10AE-4AAA-955B-8E9D9ACBC3C0}"/>
    <cellStyle name="Számítás 2 24 3 2 2" xfId="30361" xr:uid="{066DD132-5680-4FD8-ACCC-C4FBD93319C3}"/>
    <cellStyle name="Számítás 2 24 3 2_Volatility" xfId="30362" xr:uid="{A45ADC5F-91B8-4D8E-9959-A35F2A532156}"/>
    <cellStyle name="Számítás 2 24 3 3" xfId="30363" xr:uid="{2A22EB92-DF39-4F57-B1BB-D12CD4CFDA8A}"/>
    <cellStyle name="Számítás 2 24 3_Volatility" xfId="30364" xr:uid="{C7AD1D9B-8B9A-4B61-9364-52D10C7F0FC2}"/>
    <cellStyle name="Számítás 2 24 4" xfId="30365" xr:uid="{3060561B-F903-40F9-A231-1BB6865DCEC9}"/>
    <cellStyle name="Számítás 2 24 4 2" xfId="30366" xr:uid="{3F64225B-2E59-481A-8958-61E4EE693F8E}"/>
    <cellStyle name="Számítás 2 24 4_Volatility" xfId="30367" xr:uid="{BC3D2BCF-1DC0-41C4-922C-2738BB2DDD87}"/>
    <cellStyle name="Számítás 2 24 5" xfId="30368" xr:uid="{B1516C0D-E6A3-407D-A3C3-64684E8019B3}"/>
    <cellStyle name="Számítás 2 24_Volatility" xfId="30369" xr:uid="{55A31833-C779-43A4-83EB-EF6CE5E98459}"/>
    <cellStyle name="Számítás 2 25" xfId="30370" xr:uid="{77770580-F7EF-4973-B3F7-394FAE702151}"/>
    <cellStyle name="Számítás 2 25 2" xfId="30371" xr:uid="{F3B7664B-2BF2-4575-BFD4-DE2B32B1595F}"/>
    <cellStyle name="Számítás 2 25 2 2" xfId="30372" xr:uid="{2D3CA9F4-2D45-40CB-A60F-FB33EF967220}"/>
    <cellStyle name="Számítás 2 25 2 2 2" xfId="30373" xr:uid="{78607CBC-4527-431A-B76F-6DD2E185BF0F}"/>
    <cellStyle name="Számítás 2 25 2 2 2 2" xfId="30374" xr:uid="{9FBA61A6-4C4E-4C6B-918B-5E9EB062FF43}"/>
    <cellStyle name="Számítás 2 25 2 2 2_Volatility" xfId="30375" xr:uid="{60CB6D32-D2EE-4C28-A47C-8DDDA968A6A2}"/>
    <cellStyle name="Számítás 2 25 2 2 3" xfId="30376" xr:uid="{936E9D1B-0ABF-422D-BC67-1313BB607716}"/>
    <cellStyle name="Számítás 2 25 2 2_Volatility" xfId="30377" xr:uid="{DC1B04BE-6599-48EC-B070-63835C4DE436}"/>
    <cellStyle name="Számítás 2 25 2 3" xfId="30378" xr:uid="{10048C10-4FD8-4EC4-9F80-D23887730323}"/>
    <cellStyle name="Számítás 2 25 2 3 2" xfId="30379" xr:uid="{F48A96EE-28A2-4032-AFC5-178BC848D004}"/>
    <cellStyle name="Számítás 2 25 2 3 2 2" xfId="30380" xr:uid="{EFD88EFB-0C5C-4FB6-BF25-EC95DD56480F}"/>
    <cellStyle name="Számítás 2 25 2 3 2_Volatility" xfId="30381" xr:uid="{CC7DC8F0-E82A-474F-89DD-B6505B2A02EB}"/>
    <cellStyle name="Számítás 2 25 2 3 3" xfId="30382" xr:uid="{0FF70634-B2BC-4189-B26E-AD8B95FA482D}"/>
    <cellStyle name="Számítás 2 25 2 3_Volatility" xfId="30383" xr:uid="{794CF696-BDA2-4F87-BF4F-80FF0E325C2E}"/>
    <cellStyle name="Számítás 2 25 2 4" xfId="30384" xr:uid="{8A4F3330-D695-4302-8543-141C14C4F545}"/>
    <cellStyle name="Számítás 2 25 2 4 2" xfId="30385" xr:uid="{10642823-4C9E-4BE4-A856-5F5A5B118769}"/>
    <cellStyle name="Számítás 2 25 2 4_Volatility" xfId="30386" xr:uid="{78B3352C-80F3-4871-8736-9618C5DDCEEB}"/>
    <cellStyle name="Számítás 2 25 2 5" xfId="30387" xr:uid="{F346D25C-0F0B-47D4-B437-BE59CD425DAB}"/>
    <cellStyle name="Számítás 2 25 2_Volatility" xfId="30388" xr:uid="{9D70C661-94C2-4A2C-81B0-99AAFB2F6F44}"/>
    <cellStyle name="Számítás 2 25 3" xfId="30389" xr:uid="{2A89EA6B-F794-4743-A85F-2FB3C3FAA005}"/>
    <cellStyle name="Számítás 2 25 3 2" xfId="30390" xr:uid="{E523F1D4-7F8E-41D7-8624-B7B784431F18}"/>
    <cellStyle name="Számítás 2 25 3 2 2" xfId="30391" xr:uid="{4D9369A4-AC30-4274-B06C-A41621D254CB}"/>
    <cellStyle name="Számítás 2 25 3 2_Volatility" xfId="30392" xr:uid="{86B2F6E1-3B78-458B-A4F5-37E751939B62}"/>
    <cellStyle name="Számítás 2 25 3 3" xfId="30393" xr:uid="{CE0E7F31-77BB-4D86-95E8-A5CF1AC21D7B}"/>
    <cellStyle name="Számítás 2 25 3_Volatility" xfId="30394" xr:uid="{144DA164-82DA-4F9A-BE70-F941D8FD63DB}"/>
    <cellStyle name="Számítás 2 25 4" xfId="30395" xr:uid="{8FF381DD-3CED-4CC2-8B88-972762E46320}"/>
    <cellStyle name="Számítás 2 25 4 2" xfId="30396" xr:uid="{B70C25E1-B13B-4CAC-84F0-F9AB9A120C9E}"/>
    <cellStyle name="Számítás 2 25 4_Volatility" xfId="30397" xr:uid="{2A111719-61C1-40D2-8B20-CE9E5E7F0A35}"/>
    <cellStyle name="Számítás 2 25 5" xfId="30398" xr:uid="{4EF98F88-7A70-498F-9B99-8BF3A955DB4C}"/>
    <cellStyle name="Számítás 2 25_Volatility" xfId="30399" xr:uid="{D23569EB-5B27-4E21-BB72-F041AC315261}"/>
    <cellStyle name="Számítás 2 26" xfId="30400" xr:uid="{0B97D9EB-4CE0-4F7E-AB99-875F1DC77991}"/>
    <cellStyle name="Számítás 2 26 2" xfId="30401" xr:uid="{075DE45A-57E9-472D-867E-88191CCA70F4}"/>
    <cellStyle name="Számítás 2 26 2 2" xfId="30402" xr:uid="{9499009B-3324-4907-A803-12CF3CE3B17D}"/>
    <cellStyle name="Számítás 2 26 2 2 2" xfId="30403" xr:uid="{20627FA3-98D8-4D15-A626-2C9B60B7F832}"/>
    <cellStyle name="Számítás 2 26 2 2 2 2" xfId="30404" xr:uid="{36C3E027-F04D-48C0-8D1D-0E04059242B5}"/>
    <cellStyle name="Számítás 2 26 2 2 2_Volatility" xfId="30405" xr:uid="{5BD1412F-98B6-4DEF-849E-26D38C903E38}"/>
    <cellStyle name="Számítás 2 26 2 2 3" xfId="30406" xr:uid="{3E3A607F-6B83-4460-9808-F2A3D60C0B5E}"/>
    <cellStyle name="Számítás 2 26 2 2_Volatility" xfId="30407" xr:uid="{F95597EC-FD28-41C9-917A-9DAAB7E9C24E}"/>
    <cellStyle name="Számítás 2 26 2 3" xfId="30408" xr:uid="{49C27F3D-5B4F-44BD-ACFD-3D7F2A87F6D9}"/>
    <cellStyle name="Számítás 2 26 2 3 2" xfId="30409" xr:uid="{B2233238-215D-4304-B134-06D2824DFE97}"/>
    <cellStyle name="Számítás 2 26 2 3 2 2" xfId="30410" xr:uid="{60A59704-58FC-49D5-ADDC-B65678A57AF7}"/>
    <cellStyle name="Számítás 2 26 2 3 2_Volatility" xfId="30411" xr:uid="{3BE83891-298A-4186-A003-59949BC7D11D}"/>
    <cellStyle name="Számítás 2 26 2 3 3" xfId="30412" xr:uid="{E8A4660C-3371-4A43-8E8D-08F06E6339E5}"/>
    <cellStyle name="Számítás 2 26 2 3_Volatility" xfId="30413" xr:uid="{F9847243-675B-4EDF-83AE-5D026B44B83B}"/>
    <cellStyle name="Számítás 2 26 2 4" xfId="30414" xr:uid="{8A9E76BD-C573-43DC-8293-D67F04C6863E}"/>
    <cellStyle name="Számítás 2 26 2 4 2" xfId="30415" xr:uid="{566F5848-3201-4AD2-A930-42953B2AC9F5}"/>
    <cellStyle name="Számítás 2 26 2 4_Volatility" xfId="30416" xr:uid="{DA29E58D-1B04-4823-B355-C50CDD85DB81}"/>
    <cellStyle name="Számítás 2 26 2 5" xfId="30417" xr:uid="{64319899-7DB3-446D-A66E-B76AA07523DF}"/>
    <cellStyle name="Számítás 2 26 2_Volatility" xfId="30418" xr:uid="{1FE5E087-D25F-4CBF-A5ED-F4C838478603}"/>
    <cellStyle name="Számítás 2 26 3" xfId="30419" xr:uid="{EB40A2EA-DB65-4B05-AD87-9F8F0617C412}"/>
    <cellStyle name="Számítás 2 26 3 2" xfId="30420" xr:uid="{F06C5D07-2E13-42BF-8948-90506590506A}"/>
    <cellStyle name="Számítás 2 26 3 2 2" xfId="30421" xr:uid="{3B404E21-62FB-4B92-9E3D-2328D9CB9E8B}"/>
    <cellStyle name="Számítás 2 26 3 2_Volatility" xfId="30422" xr:uid="{4C1E6CCB-7DB2-48B9-BB60-C9759FEC061B}"/>
    <cellStyle name="Számítás 2 26 3 3" xfId="30423" xr:uid="{4F466161-06E3-447C-BABD-4FF4662F15A5}"/>
    <cellStyle name="Számítás 2 26 3_Volatility" xfId="30424" xr:uid="{7FF78F69-E932-4415-B9D4-B0E6215A7799}"/>
    <cellStyle name="Számítás 2 26 4" xfId="30425" xr:uid="{17E52CE0-C1FA-4599-80FA-ED9A353EF979}"/>
    <cellStyle name="Számítás 2 26 4 2" xfId="30426" xr:uid="{1AFCD96D-1DE4-4FD5-8584-5DBB013E4141}"/>
    <cellStyle name="Számítás 2 26 4_Volatility" xfId="30427" xr:uid="{896AD08B-65A1-4081-A8CB-17A7AB703938}"/>
    <cellStyle name="Számítás 2 26 5" xfId="30428" xr:uid="{0782FEAC-1D64-418F-8E7C-1C9B673AA748}"/>
    <cellStyle name="Számítás 2 26_Volatility" xfId="30429" xr:uid="{1F35838E-A89E-424B-96F4-59E07959C583}"/>
    <cellStyle name="Számítás 2 27" xfId="30430" xr:uid="{3501B45F-A35D-4D17-BBDA-AC5E1795CA29}"/>
    <cellStyle name="Számítás 2 27 2" xfId="30431" xr:uid="{F98A7721-0FA9-498C-988D-D17B87F82AFE}"/>
    <cellStyle name="Számítás 2 27 2 2" xfId="30432" xr:uid="{3E44E94E-1117-452D-8BB5-A33D9B1CFC42}"/>
    <cellStyle name="Számítás 2 27 2 2 2" xfId="30433" xr:uid="{8955B42B-C52A-4D08-82EF-4E1B878E1F72}"/>
    <cellStyle name="Számítás 2 27 2 2 2 2" xfId="30434" xr:uid="{C62561CA-E9BD-4015-BE80-32CFA50B328B}"/>
    <cellStyle name="Számítás 2 27 2 2 2_Volatility" xfId="30435" xr:uid="{49521F09-F935-4F35-9E16-B2D55F0FAA5E}"/>
    <cellStyle name="Számítás 2 27 2 2 3" xfId="30436" xr:uid="{05BEF952-358A-4521-AF22-0893725E020A}"/>
    <cellStyle name="Számítás 2 27 2 2_Volatility" xfId="30437" xr:uid="{68B7BED4-D989-4B18-ADFD-9FF1DAAA79E1}"/>
    <cellStyle name="Számítás 2 27 2 3" xfId="30438" xr:uid="{36405A92-3E50-442D-8E4B-0DBD2D558A5B}"/>
    <cellStyle name="Számítás 2 27 2 3 2" xfId="30439" xr:uid="{8F4366BE-5F41-4F86-BAEB-3961089F066F}"/>
    <cellStyle name="Számítás 2 27 2 3 2 2" xfId="30440" xr:uid="{E2324116-C3E6-4A67-AF4C-A2C24D8C799A}"/>
    <cellStyle name="Számítás 2 27 2 3 2_Volatility" xfId="30441" xr:uid="{4A9AB907-044C-4D78-B781-1091F2DB99D0}"/>
    <cellStyle name="Számítás 2 27 2 3 3" xfId="30442" xr:uid="{98DFC11C-4899-4B13-94B9-1BBADC291B8B}"/>
    <cellStyle name="Számítás 2 27 2 3_Volatility" xfId="30443" xr:uid="{0DCBCBA4-E645-4C15-A5DD-7F27C642C8FE}"/>
    <cellStyle name="Számítás 2 27 2 4" xfId="30444" xr:uid="{FF6F3210-A1DE-49A4-AE3F-2641AD988393}"/>
    <cellStyle name="Számítás 2 27 2 4 2" xfId="30445" xr:uid="{CD761442-C9C1-466C-AA44-0E5F0029EBCF}"/>
    <cellStyle name="Számítás 2 27 2 4_Volatility" xfId="30446" xr:uid="{966569CA-869A-44DD-B244-8FD38A314D46}"/>
    <cellStyle name="Számítás 2 27 2 5" xfId="30447" xr:uid="{EA760D74-5D16-494A-9A26-066B2895C021}"/>
    <cellStyle name="Számítás 2 27 2_Volatility" xfId="30448" xr:uid="{BDB41D66-AD4A-42BD-B987-00771776E510}"/>
    <cellStyle name="Számítás 2 27 3" xfId="30449" xr:uid="{A3ECE81F-6284-4FD2-9BD4-FD05ECF4A0CC}"/>
    <cellStyle name="Számítás 2 27 3 2" xfId="30450" xr:uid="{F18E214B-50EE-4639-A708-58766F31915F}"/>
    <cellStyle name="Számítás 2 27 3 2 2" xfId="30451" xr:uid="{C53EC0E5-5F50-4C06-B5CF-CE7E4BA1E4EA}"/>
    <cellStyle name="Számítás 2 27 3 2_Volatility" xfId="30452" xr:uid="{5F4D6429-257A-459F-80E0-73532F2DAEA3}"/>
    <cellStyle name="Számítás 2 27 3 3" xfId="30453" xr:uid="{37F90AEA-9B4B-4178-B570-5444311A1E7B}"/>
    <cellStyle name="Számítás 2 27 3_Volatility" xfId="30454" xr:uid="{38CA7B1B-7E3D-4904-B84D-D86B988D86FF}"/>
    <cellStyle name="Számítás 2 27 4" xfId="30455" xr:uid="{884F1D60-AF2D-4799-90F1-3DF1D5053FFE}"/>
    <cellStyle name="Számítás 2 27 4 2" xfId="30456" xr:uid="{B5183BC5-BB9E-44E1-8077-A14CD76DD2E3}"/>
    <cellStyle name="Számítás 2 27 4_Volatility" xfId="30457" xr:uid="{9F040E54-CF98-4332-8FDD-C2B98829E4F4}"/>
    <cellStyle name="Számítás 2 27 5" xfId="30458" xr:uid="{3E89C3D6-3902-4B90-9BAF-2CB66F2F6E8C}"/>
    <cellStyle name="Számítás 2 27_Volatility" xfId="30459" xr:uid="{456E3460-099D-4E19-A020-91E3E1C8620A}"/>
    <cellStyle name="Számítás 2 28" xfId="30460" xr:uid="{05963096-8434-4D26-97E3-ABC0251FBEE2}"/>
    <cellStyle name="Számítás 2 28 2" xfId="30461" xr:uid="{489B525C-5570-44EF-A606-D8C71EABB209}"/>
    <cellStyle name="Számítás 2 28 2 2" xfId="30462" xr:uid="{CC31D01E-B8C4-4B59-ACBC-068419FC62F9}"/>
    <cellStyle name="Számítás 2 28 2 2 2" xfId="30463" xr:uid="{1FC5FD5F-676F-40E6-91BF-97D115FA59CE}"/>
    <cellStyle name="Számítás 2 28 2 2 2 2" xfId="30464" xr:uid="{E1B0C3D6-107C-4DB9-A899-F1385E06B6DA}"/>
    <cellStyle name="Számítás 2 28 2 2 2_Volatility" xfId="30465" xr:uid="{62AC5247-8756-4BF6-B7AE-070192C3F295}"/>
    <cellStyle name="Számítás 2 28 2 2 3" xfId="30466" xr:uid="{441BB745-3BA8-4016-830A-5197B71CBE3C}"/>
    <cellStyle name="Számítás 2 28 2 2_Volatility" xfId="30467" xr:uid="{C64BD7C3-BF2B-4FB2-839E-C444CFA825E0}"/>
    <cellStyle name="Számítás 2 28 2 3" xfId="30468" xr:uid="{0B3F12E7-7AB1-402B-BF34-FD2688493339}"/>
    <cellStyle name="Számítás 2 28 2 3 2" xfId="30469" xr:uid="{C6406533-3D8E-4C4C-A7ED-C3FD11961838}"/>
    <cellStyle name="Számítás 2 28 2 3 2 2" xfId="30470" xr:uid="{FB5999B9-2558-4582-A76A-F4C5CC63B479}"/>
    <cellStyle name="Számítás 2 28 2 3 2_Volatility" xfId="30471" xr:uid="{B2D308D9-5FFD-4C22-98BA-3D63FE550D66}"/>
    <cellStyle name="Számítás 2 28 2 3 3" xfId="30472" xr:uid="{DB025D83-4A51-42AF-9296-8EAF3CEFF845}"/>
    <cellStyle name="Számítás 2 28 2 3_Volatility" xfId="30473" xr:uid="{A6179233-F2A6-40E6-9594-56D7B2ADAD78}"/>
    <cellStyle name="Számítás 2 28 2 4" xfId="30474" xr:uid="{D1D35423-5FC4-420A-ACF9-04BC8E94B479}"/>
    <cellStyle name="Számítás 2 28 2 4 2" xfId="30475" xr:uid="{C14E9E28-7B81-4EEE-BCD9-2B0491663A5A}"/>
    <cellStyle name="Számítás 2 28 2 4_Volatility" xfId="30476" xr:uid="{E57F9D76-8547-4EB5-9D63-1A34367028E3}"/>
    <cellStyle name="Számítás 2 28 2 5" xfId="30477" xr:uid="{7E75EE69-A9BC-4EBF-BB3D-E7704483C5C4}"/>
    <cellStyle name="Számítás 2 28 2_Volatility" xfId="30478" xr:uid="{75D1C18C-52C6-4842-8E57-FF37C8A510A1}"/>
    <cellStyle name="Számítás 2 28 3" xfId="30479" xr:uid="{5ACE5B5D-CF2F-4267-886E-E441590805D2}"/>
    <cellStyle name="Számítás 2 28 3 2" xfId="30480" xr:uid="{3824A455-88C8-4ADD-BF17-517DDE164250}"/>
    <cellStyle name="Számítás 2 28 3 2 2" xfId="30481" xr:uid="{75FB9998-7C9E-4532-8C2A-0C802657AAEA}"/>
    <cellStyle name="Számítás 2 28 3 2_Volatility" xfId="30482" xr:uid="{42589A5E-1675-4337-A892-1A45AEB1F935}"/>
    <cellStyle name="Számítás 2 28 3 3" xfId="30483" xr:uid="{7E2EFD12-09D1-4531-84DE-ADBD5122C0A5}"/>
    <cellStyle name="Számítás 2 28 3_Volatility" xfId="30484" xr:uid="{A05BC3C9-6954-48A9-9D9B-4348983095AF}"/>
    <cellStyle name="Számítás 2 28 4" xfId="30485" xr:uid="{E8F98017-2E05-4D70-AD1B-F3148771DD77}"/>
    <cellStyle name="Számítás 2 28 4 2" xfId="30486" xr:uid="{525ADE07-672F-4083-8DBF-8483F23E58C7}"/>
    <cellStyle name="Számítás 2 28 4_Volatility" xfId="30487" xr:uid="{D1C62458-F460-4E05-81AC-DBE14FD7B6B3}"/>
    <cellStyle name="Számítás 2 28 5" xfId="30488" xr:uid="{DC983C09-FD81-4CC9-BAB8-4CA86F52EA75}"/>
    <cellStyle name="Számítás 2 28_Volatility" xfId="30489" xr:uid="{E1AFA972-8B2A-4D51-84B8-89AC0FC2130A}"/>
    <cellStyle name="Számítás 2 29" xfId="30490" xr:uid="{0FD808CC-D03E-4CF5-8FF5-3A86DD4225ED}"/>
    <cellStyle name="Számítás 2 29 2" xfId="30491" xr:uid="{6C758D5D-FE61-41C2-95EC-F8A910052651}"/>
    <cellStyle name="Számítás 2 29 2 2" xfId="30492" xr:uid="{65D07302-2945-47CB-81A0-09B4673585F0}"/>
    <cellStyle name="Számítás 2 29 2 2 2" xfId="30493" xr:uid="{FC9903FF-16D5-45AC-8728-722443A4D2A7}"/>
    <cellStyle name="Számítás 2 29 2 2 2 2" xfId="30494" xr:uid="{B78F0FDB-C5EC-46F3-AF4D-2A89FFA1ECF9}"/>
    <cellStyle name="Számítás 2 29 2 2 2_Volatility" xfId="30495" xr:uid="{E0E38030-5EDE-462F-9F44-E79FD6EEA938}"/>
    <cellStyle name="Számítás 2 29 2 2 3" xfId="30496" xr:uid="{77CC8E46-47CC-4227-88A3-5BB79019EC1A}"/>
    <cellStyle name="Számítás 2 29 2 2_Volatility" xfId="30497" xr:uid="{6B590DD0-A484-4A36-9BF9-D3D8E905FD1C}"/>
    <cellStyle name="Számítás 2 29 2 3" xfId="30498" xr:uid="{4AF04854-01A1-4316-928D-30B7A064CDD9}"/>
    <cellStyle name="Számítás 2 29 2 3 2" xfId="30499" xr:uid="{9A16FE2D-FA87-4E9B-B4A0-F92B53035FCA}"/>
    <cellStyle name="Számítás 2 29 2 3 2 2" xfId="30500" xr:uid="{652E4D19-4E1A-4CA7-96A2-459F5FCDF25E}"/>
    <cellStyle name="Számítás 2 29 2 3 2_Volatility" xfId="30501" xr:uid="{51D2139D-1F81-4D73-9B3F-2F409908664A}"/>
    <cellStyle name="Számítás 2 29 2 3 3" xfId="30502" xr:uid="{FB022EDF-1649-4676-9B48-73F5507D06A8}"/>
    <cellStyle name="Számítás 2 29 2 3_Volatility" xfId="30503" xr:uid="{2B001C57-25C0-4CDE-B808-6EA4085773A5}"/>
    <cellStyle name="Számítás 2 29 2 4" xfId="30504" xr:uid="{ADC38E2D-6F34-4450-B88F-2E3D085E3BE9}"/>
    <cellStyle name="Számítás 2 29 2 4 2" xfId="30505" xr:uid="{3E473E88-2873-46EC-B00A-B55765B18267}"/>
    <cellStyle name="Számítás 2 29 2 4_Volatility" xfId="30506" xr:uid="{8FA27857-CB9B-405A-8580-212378CCD4EC}"/>
    <cellStyle name="Számítás 2 29 2 5" xfId="30507" xr:uid="{10A580FC-2FD4-4763-AE4C-257EB36DFFA9}"/>
    <cellStyle name="Számítás 2 29 2_Volatility" xfId="30508" xr:uid="{A55048B3-4ED8-411B-99A9-0CD50B1CCB0A}"/>
    <cellStyle name="Számítás 2 29 3" xfId="30509" xr:uid="{448571F5-0075-4D8E-BC44-79A694973DED}"/>
    <cellStyle name="Számítás 2 29 3 2" xfId="30510" xr:uid="{01FD06A3-EB5E-41DC-A55E-CCDCF537ED7D}"/>
    <cellStyle name="Számítás 2 29 3 2 2" xfId="30511" xr:uid="{CD2DC7BA-53C7-46AA-867A-881E85399FE6}"/>
    <cellStyle name="Számítás 2 29 3 2_Volatility" xfId="30512" xr:uid="{EBCA132B-44A9-4A6E-845A-E4A2E6972DA6}"/>
    <cellStyle name="Számítás 2 29 3 3" xfId="30513" xr:uid="{20D29207-64AD-4FD7-A5BA-D8E234948CCD}"/>
    <cellStyle name="Számítás 2 29 3_Volatility" xfId="30514" xr:uid="{2B09CF4A-1398-402E-994D-DA0978A2D4A0}"/>
    <cellStyle name="Számítás 2 29 4" xfId="30515" xr:uid="{897682EE-E1CA-4007-AEF8-C324CEC90F88}"/>
    <cellStyle name="Számítás 2 29 4 2" xfId="30516" xr:uid="{62094AD1-375C-4DB3-B863-450A7B4EFC52}"/>
    <cellStyle name="Számítás 2 29 4_Volatility" xfId="30517" xr:uid="{5754589D-8721-493A-923B-F33AFDA57041}"/>
    <cellStyle name="Számítás 2 29 5" xfId="30518" xr:uid="{BEFE5AD6-C777-42CE-90F0-2D1B8E6B6929}"/>
    <cellStyle name="Számítás 2 29_Volatility" xfId="30519" xr:uid="{A7C44964-7A5E-4160-8F13-0303F02D0A1C}"/>
    <cellStyle name="Számítás 2 3" xfId="30520" xr:uid="{DD179BC0-70D2-41C6-9EF7-098FE1C6891B}"/>
    <cellStyle name="Számítás 2 3 2" xfId="30521" xr:uid="{33D2F0DD-0AE9-4D83-AF57-31A89F899CC6}"/>
    <cellStyle name="Számítás 2 3 2 2" xfId="30522" xr:uid="{30267EBB-D4B7-4105-923B-165D7FB6EAF7}"/>
    <cellStyle name="Számítás 2 3 2 2 2" xfId="30523" xr:uid="{AFE64050-D20C-40F3-8B71-55DB90FE6F48}"/>
    <cellStyle name="Számítás 2 3 2 2 2 2" xfId="30524" xr:uid="{9D59A88D-5599-49CB-85DA-C7226A3C1AC9}"/>
    <cellStyle name="Számítás 2 3 2 2 2_Volatility" xfId="30525" xr:uid="{DF39A2A5-9EB6-41C6-BBAA-059FF98A9886}"/>
    <cellStyle name="Számítás 2 3 2 2 3" xfId="30526" xr:uid="{77F5C7A0-A768-4311-B311-50F7F7B16D6C}"/>
    <cellStyle name="Számítás 2 3 2 2_Volatility" xfId="30527" xr:uid="{30281FD0-DC5A-491F-993B-F3F1D5EC7D20}"/>
    <cellStyle name="Számítás 2 3 2 3" xfId="30528" xr:uid="{DC0A9C28-60FC-41E4-85D4-9A443BB084A0}"/>
    <cellStyle name="Számítás 2 3 2 3 2" xfId="30529" xr:uid="{DA11F3F7-71D8-41C5-8940-D88F08E5BB34}"/>
    <cellStyle name="Számítás 2 3 2 3 2 2" xfId="30530" xr:uid="{6FF914A2-3E27-47DD-BAF4-76997D5D1880}"/>
    <cellStyle name="Számítás 2 3 2 3 2_Volatility" xfId="30531" xr:uid="{E06DBD62-5358-493D-ABD9-B9F129BF6775}"/>
    <cellStyle name="Számítás 2 3 2 3 3" xfId="30532" xr:uid="{D9490A7E-8CC3-498B-A215-EA7D93B44B94}"/>
    <cellStyle name="Számítás 2 3 2 3_Volatility" xfId="30533" xr:uid="{95CAD01E-032F-43E6-8E8D-3A7D5CF4AE2A}"/>
    <cellStyle name="Számítás 2 3 2 4" xfId="30534" xr:uid="{11169541-FB49-43E6-A37A-E564D94ED77E}"/>
    <cellStyle name="Számítás 2 3 2 4 2" xfId="30535" xr:uid="{64DBAE37-EC94-46A8-B254-6CCDD9964E2D}"/>
    <cellStyle name="Számítás 2 3 2 4_Volatility" xfId="30536" xr:uid="{9B1CD079-3B67-4B99-B913-94B617DE26FB}"/>
    <cellStyle name="Számítás 2 3 2 5" xfId="30537" xr:uid="{A367558C-8ABA-43BE-A429-1393B2E255FF}"/>
    <cellStyle name="Számítás 2 3 2_Volatility" xfId="30538" xr:uid="{4272EBE4-6ECB-4E3E-97BC-AA1026B44C56}"/>
    <cellStyle name="Számítás 2 3 3" xfId="30539" xr:uid="{24D09153-8281-4574-80A8-D74B166F247F}"/>
    <cellStyle name="Számítás 2 3 3 2" xfId="30540" xr:uid="{051B417C-B285-478B-B4F9-A4CD004591A3}"/>
    <cellStyle name="Számítás 2 3 3 2 2" xfId="30541" xr:uid="{255C1D89-6454-4698-878C-183E58C8E224}"/>
    <cellStyle name="Számítás 2 3 3 2_Volatility" xfId="30542" xr:uid="{FD0909F1-E929-4DB1-9C31-895E85F26CF5}"/>
    <cellStyle name="Számítás 2 3 3 3" xfId="30543" xr:uid="{3AFA02DC-2268-4642-A405-9DF43D8A2107}"/>
    <cellStyle name="Számítás 2 3 3_Volatility" xfId="30544" xr:uid="{BD13FE92-F957-4BA9-8E41-AD230D9EA5D1}"/>
    <cellStyle name="Számítás 2 3 4" xfId="30545" xr:uid="{340DAA84-7BD4-45C7-9D44-0F3A771EE2CA}"/>
    <cellStyle name="Számítás 2 3 4 2" xfId="30546" xr:uid="{74634CAC-464D-48DF-8F46-676EEEB35A45}"/>
    <cellStyle name="Számítás 2 3 4_Volatility" xfId="30547" xr:uid="{B8259241-113E-44B6-B50D-BDD9504C1046}"/>
    <cellStyle name="Számítás 2 3 5" xfId="30548" xr:uid="{7306854A-6FD7-4EE5-8F19-4302DC76E04C}"/>
    <cellStyle name="Számítás 2 3_Volatility" xfId="30549" xr:uid="{0721DF5A-9354-4B2B-ACD6-508DCDD1CA5F}"/>
    <cellStyle name="Számítás 2 30" xfId="30550" xr:uid="{F5A87600-8FB1-4ACE-A6E0-8EDA29B6DB1A}"/>
    <cellStyle name="Számítás 2 30 2" xfId="30551" xr:uid="{36A925BD-3031-4FE4-B02F-8E675DDE3B5B}"/>
    <cellStyle name="Számítás 2 30 2 2" xfId="30552" xr:uid="{34EAC74A-7D2B-4F62-BCC9-47563553F512}"/>
    <cellStyle name="Számítás 2 30 2 2 2" xfId="30553" xr:uid="{40CED5CA-4EF3-4ACD-A067-02A4873B459B}"/>
    <cellStyle name="Számítás 2 30 2 2 2 2" xfId="30554" xr:uid="{D0657C2F-BBC7-4C3C-B3F2-1D3066D4B68E}"/>
    <cellStyle name="Számítás 2 30 2 2 2_Volatility" xfId="30555" xr:uid="{00D0566A-2FE5-4776-B34B-148FE7943B7F}"/>
    <cellStyle name="Számítás 2 30 2 2 3" xfId="30556" xr:uid="{2B8DD9E7-BC0C-45FD-8790-CF48DA046D8C}"/>
    <cellStyle name="Számítás 2 30 2 2_Volatility" xfId="30557" xr:uid="{FE814EBA-448B-4483-8E55-C27B48D4F639}"/>
    <cellStyle name="Számítás 2 30 2 3" xfId="30558" xr:uid="{0574D954-53AB-4F94-9ED7-01C27ADB3675}"/>
    <cellStyle name="Számítás 2 30 2 3 2" xfId="30559" xr:uid="{21D4716D-94C2-4BD3-861A-DE3311C20164}"/>
    <cellStyle name="Számítás 2 30 2 3 2 2" xfId="30560" xr:uid="{7325205A-993F-46FF-99D9-79D30D471409}"/>
    <cellStyle name="Számítás 2 30 2 3 2_Volatility" xfId="30561" xr:uid="{DCB3B759-2117-4944-8303-76180FEAAF51}"/>
    <cellStyle name="Számítás 2 30 2 3 3" xfId="30562" xr:uid="{969D90B5-FE57-490C-B020-7EB1E4FAEC6C}"/>
    <cellStyle name="Számítás 2 30 2 3_Volatility" xfId="30563" xr:uid="{11B15C1F-4BA9-4DBB-B7A1-1BA9922CBDC5}"/>
    <cellStyle name="Számítás 2 30 2 4" xfId="30564" xr:uid="{AAA37838-7332-48BE-958F-9CD9FF6D3C1F}"/>
    <cellStyle name="Számítás 2 30 2 4 2" xfId="30565" xr:uid="{A79CD1D8-4855-4D51-95C1-E9B6A36FC092}"/>
    <cellStyle name="Számítás 2 30 2 4_Volatility" xfId="30566" xr:uid="{010DCC26-E070-4BE5-A457-43AB69B5C073}"/>
    <cellStyle name="Számítás 2 30 2 5" xfId="30567" xr:uid="{4E0551B7-5F7F-4429-89EE-BD54DA1BF055}"/>
    <cellStyle name="Számítás 2 30 2_Volatility" xfId="30568" xr:uid="{085051D0-E55E-44BD-81D2-50AA915CF36C}"/>
    <cellStyle name="Számítás 2 30 3" xfId="30569" xr:uid="{646CB9EB-E708-4A33-8E91-63BD6408D7B0}"/>
    <cellStyle name="Számítás 2 30 3 2" xfId="30570" xr:uid="{16FB3F15-2A1D-45DA-8527-7CA8093E60EE}"/>
    <cellStyle name="Számítás 2 30 3 2 2" xfId="30571" xr:uid="{EB37B69A-0196-4223-BC7A-723D6552B939}"/>
    <cellStyle name="Számítás 2 30 3 2_Volatility" xfId="30572" xr:uid="{E866BB8D-45C7-4526-A605-F00FB6DD76CF}"/>
    <cellStyle name="Számítás 2 30 3 3" xfId="30573" xr:uid="{3059DBC0-B833-4E01-9D01-FAE1EFF1B8A1}"/>
    <cellStyle name="Számítás 2 30 3_Volatility" xfId="30574" xr:uid="{3657DC1F-5DA9-49F7-969F-695B1E2464C1}"/>
    <cellStyle name="Számítás 2 30 4" xfId="30575" xr:uid="{E9319358-009E-42C5-B567-E2DE13D67195}"/>
    <cellStyle name="Számítás 2 30 4 2" xfId="30576" xr:uid="{04AF849E-D251-4B0C-A8DC-C8A6EEC33C50}"/>
    <cellStyle name="Számítás 2 30 4_Volatility" xfId="30577" xr:uid="{0D859A48-7429-41A4-9EB7-CE37DACB5809}"/>
    <cellStyle name="Számítás 2 30 5" xfId="30578" xr:uid="{582337E0-0270-4490-BA94-54CD1F49DDF3}"/>
    <cellStyle name="Számítás 2 30_Volatility" xfId="30579" xr:uid="{7C6AE1BC-E326-411E-B765-42B4CF35FC2C}"/>
    <cellStyle name="Számítás 2 31" xfId="30580" xr:uid="{0F42AA08-0185-4F3A-AC6E-D82EA6877619}"/>
    <cellStyle name="Számítás 2 31 2" xfId="30581" xr:uid="{E0E2ADEF-67B8-44EE-B581-86D04D4709F5}"/>
    <cellStyle name="Számítás 2 31 2 2" xfId="30582" xr:uid="{4725BB73-092E-43F7-A63F-05B346A64510}"/>
    <cellStyle name="Számítás 2 31 2 2 2" xfId="30583" xr:uid="{815DF44E-069D-49A9-BA65-711AE7BC57DE}"/>
    <cellStyle name="Számítás 2 31 2 2 2 2" xfId="30584" xr:uid="{F2D48ED4-7E08-4508-A5CB-3F59B267063C}"/>
    <cellStyle name="Számítás 2 31 2 2 2_Volatility" xfId="30585" xr:uid="{E9FBC4F7-7FDB-46E9-B84D-0467EB9A2543}"/>
    <cellStyle name="Számítás 2 31 2 2 3" xfId="30586" xr:uid="{ED465D0B-0FA3-49F8-AEA6-02CFB0D5D76E}"/>
    <cellStyle name="Számítás 2 31 2 2_Volatility" xfId="30587" xr:uid="{77F30DFA-5ED3-4B3D-9D8E-BFDD4A72A2A8}"/>
    <cellStyle name="Számítás 2 31 2 3" xfId="30588" xr:uid="{94932D98-2833-4BB4-B7B5-1196AD844F6D}"/>
    <cellStyle name="Számítás 2 31 2 3 2" xfId="30589" xr:uid="{A23E5261-081C-4BA3-B25D-573C82AD8689}"/>
    <cellStyle name="Számítás 2 31 2 3 2 2" xfId="30590" xr:uid="{A40CCECA-E6DF-4D9D-BC5C-F58EE5961214}"/>
    <cellStyle name="Számítás 2 31 2 3 2_Volatility" xfId="30591" xr:uid="{BF96E085-7D3F-4439-B3EF-0E7A6A47B340}"/>
    <cellStyle name="Számítás 2 31 2 3 3" xfId="30592" xr:uid="{2A397687-2E0F-4B64-876B-4AF1333A14EC}"/>
    <cellStyle name="Számítás 2 31 2 3_Volatility" xfId="30593" xr:uid="{B190229A-FB76-4855-A367-C4A6A73D8CF6}"/>
    <cellStyle name="Számítás 2 31 2 4" xfId="30594" xr:uid="{38049596-AECC-4153-9AEB-7E2A864FDD00}"/>
    <cellStyle name="Számítás 2 31 2 4 2" xfId="30595" xr:uid="{A86508EA-9220-421D-A519-83FBC474DAAB}"/>
    <cellStyle name="Számítás 2 31 2 4_Volatility" xfId="30596" xr:uid="{7D85B603-B297-4227-849E-77DE53CA7EED}"/>
    <cellStyle name="Számítás 2 31 2 5" xfId="30597" xr:uid="{B28CC3F0-30C7-4250-8948-AD883F1A55E5}"/>
    <cellStyle name="Számítás 2 31 2_Volatility" xfId="30598" xr:uid="{DE474DEF-934D-40A7-9D5E-34900D2F7825}"/>
    <cellStyle name="Számítás 2 31 3" xfId="30599" xr:uid="{9AAA8A38-7966-4E3E-A1FD-AEFA9E42ACF6}"/>
    <cellStyle name="Számítás 2 31 3 2" xfId="30600" xr:uid="{090C8430-1070-4AD0-8A7E-A1132B4C5993}"/>
    <cellStyle name="Számítás 2 31 3 2 2" xfId="30601" xr:uid="{B8094678-B7C2-4D81-8CE4-FB64DA6813E7}"/>
    <cellStyle name="Számítás 2 31 3 2_Volatility" xfId="30602" xr:uid="{7A7008EE-3D8D-401B-8E93-B2497A59996B}"/>
    <cellStyle name="Számítás 2 31 3 3" xfId="30603" xr:uid="{6320CE27-7A0B-48CB-8593-90DFB7851DE2}"/>
    <cellStyle name="Számítás 2 31 3_Volatility" xfId="30604" xr:uid="{EE21AD9E-13CD-4128-BB92-1BBC6DF8394C}"/>
    <cellStyle name="Számítás 2 31 4" xfId="30605" xr:uid="{3453D58A-6C13-4905-AE74-A0A51B0D656D}"/>
    <cellStyle name="Számítás 2 31 4 2" xfId="30606" xr:uid="{F1467A0B-4CDE-4EFF-B17E-CC2BC7E09E6E}"/>
    <cellStyle name="Számítás 2 31 4_Volatility" xfId="30607" xr:uid="{3DF253FE-6D78-4767-9F2B-8C65BE1D61E2}"/>
    <cellStyle name="Számítás 2 31 5" xfId="30608" xr:uid="{0AC8B20E-B126-4398-AAC9-61C808308F75}"/>
    <cellStyle name="Számítás 2 31_Volatility" xfId="30609" xr:uid="{AF0C8D22-86A0-4183-AF77-BBD403E0613C}"/>
    <cellStyle name="Számítás 2 32" xfId="30610" xr:uid="{1EC3099A-46D1-442F-99F1-2CF5CD36EA3D}"/>
    <cellStyle name="Számítás 2 32 2" xfId="30611" xr:uid="{2BEDF6C9-75F3-4BF5-8D8C-64C596A4DF4D}"/>
    <cellStyle name="Számítás 2 32 2 2" xfId="30612" xr:uid="{7DE4E565-AAC1-4BB6-B7AD-6D7554B75EA7}"/>
    <cellStyle name="Számítás 2 32 2 2 2" xfId="30613" xr:uid="{75E13BC7-3C2E-448F-A4A1-F8F849DF838C}"/>
    <cellStyle name="Számítás 2 32 2 2 2 2" xfId="30614" xr:uid="{2A85CC2A-99E8-43FF-B0F3-94EA4CA7C2B2}"/>
    <cellStyle name="Számítás 2 32 2 2 2_Volatility" xfId="30615" xr:uid="{1CC65773-92BA-4274-ADB4-AD66FC34F1A8}"/>
    <cellStyle name="Számítás 2 32 2 2 3" xfId="30616" xr:uid="{1167461E-8402-4F57-BF59-BA445D466E5B}"/>
    <cellStyle name="Számítás 2 32 2 2_Volatility" xfId="30617" xr:uid="{387655C8-7606-4CA3-AB00-3CA57B34BC62}"/>
    <cellStyle name="Számítás 2 32 2 3" xfId="30618" xr:uid="{6F13CA5C-361F-46A2-8FBE-3240F3695990}"/>
    <cellStyle name="Számítás 2 32 2 3 2" xfId="30619" xr:uid="{88037370-6FB7-4FF5-9472-145DA23AB2B3}"/>
    <cellStyle name="Számítás 2 32 2 3 2 2" xfId="30620" xr:uid="{D8F8ADE6-DF27-4A13-9C67-D7C8E4BCE04F}"/>
    <cellStyle name="Számítás 2 32 2 3 2_Volatility" xfId="30621" xr:uid="{280075FA-D697-4716-8B03-C1B62626D0F3}"/>
    <cellStyle name="Számítás 2 32 2 3 3" xfId="30622" xr:uid="{83F22926-2684-4584-B68D-5CDD8793388A}"/>
    <cellStyle name="Számítás 2 32 2 3_Volatility" xfId="30623" xr:uid="{F944CAB8-FF12-43DB-BEF1-1AA44D8CF207}"/>
    <cellStyle name="Számítás 2 32 2 4" xfId="30624" xr:uid="{63A59B1A-E689-406B-967C-8F0CFD89FCFE}"/>
    <cellStyle name="Számítás 2 32 2 4 2" xfId="30625" xr:uid="{DC55941A-1436-4E1E-8824-FFE5BA5CE0BB}"/>
    <cellStyle name="Számítás 2 32 2 4_Volatility" xfId="30626" xr:uid="{2BC28C00-D49C-4BB9-874D-1AD5185403D5}"/>
    <cellStyle name="Számítás 2 32 2 5" xfId="30627" xr:uid="{7489EDF2-5F70-4539-B892-6A48C249354F}"/>
    <cellStyle name="Számítás 2 32 2_Volatility" xfId="30628" xr:uid="{21212C55-0A6D-4D97-A761-9D11B0BCB723}"/>
    <cellStyle name="Számítás 2 32 3" xfId="30629" xr:uid="{BDE3D92B-8335-4B24-B2F3-1422EB1EF04D}"/>
    <cellStyle name="Számítás 2 32 3 2" xfId="30630" xr:uid="{250AE169-5365-4CE9-B87B-796EF410901F}"/>
    <cellStyle name="Számítás 2 32 3 2 2" xfId="30631" xr:uid="{F8B7CA22-EE2B-4283-81E5-1311343C51CE}"/>
    <cellStyle name="Számítás 2 32 3 2_Volatility" xfId="30632" xr:uid="{656B1324-997F-417D-AE0B-1FC1E2CA1669}"/>
    <cellStyle name="Számítás 2 32 3 3" xfId="30633" xr:uid="{A012EA91-1356-4AB5-BFEF-A46CDA05714A}"/>
    <cellStyle name="Számítás 2 32 3_Volatility" xfId="30634" xr:uid="{77BB5E09-21A2-49FD-A8F5-7A16DB3498AB}"/>
    <cellStyle name="Számítás 2 32 4" xfId="30635" xr:uid="{FA90C217-CEF4-4DA1-8002-28DE4A2F55F4}"/>
    <cellStyle name="Számítás 2 32 4 2" xfId="30636" xr:uid="{FFD30D22-CDF4-4F6A-8BB6-105E1E557795}"/>
    <cellStyle name="Számítás 2 32 4_Volatility" xfId="30637" xr:uid="{F2599402-1378-4D5E-B2C3-DE6410E1BA37}"/>
    <cellStyle name="Számítás 2 32 5" xfId="30638" xr:uid="{670A20F6-9491-4ED0-BB1B-C9CC9B15F19C}"/>
    <cellStyle name="Számítás 2 32_Volatility" xfId="30639" xr:uid="{B6422A6F-C1D0-47EC-97BD-A617325B8AB1}"/>
    <cellStyle name="Számítás 2 33" xfId="30640" xr:uid="{788F2D62-79F5-4653-A845-28384059A9CD}"/>
    <cellStyle name="Számítás 2 33 2" xfId="30641" xr:uid="{8B6E898D-ADB0-462E-84AF-FE1A683D69AC}"/>
    <cellStyle name="Számítás 2 33 2 2" xfId="30642" xr:uid="{2F4B48DB-FA8B-41B0-B57B-6E081C0D3F70}"/>
    <cellStyle name="Számítás 2 33 2 2 2" xfId="30643" xr:uid="{04FCEAA7-4F34-4544-8157-A1C81E6D3681}"/>
    <cellStyle name="Számítás 2 33 2 2 2 2" xfId="30644" xr:uid="{2273339D-E953-46A4-98F3-53F6E639B4FA}"/>
    <cellStyle name="Számítás 2 33 2 2 2_Volatility" xfId="30645" xr:uid="{65D6E001-E2BC-498B-AF3B-3AF96E35C6C1}"/>
    <cellStyle name="Számítás 2 33 2 2 3" xfId="30646" xr:uid="{467193A3-55EC-400E-ACC6-D3DF8EBC4C70}"/>
    <cellStyle name="Számítás 2 33 2 2_Volatility" xfId="30647" xr:uid="{838CD023-9C48-45B3-81A2-205D5711AAEE}"/>
    <cellStyle name="Számítás 2 33 2 3" xfId="30648" xr:uid="{E4FCC4C6-5AEA-4336-9D0C-EF4784A43F47}"/>
    <cellStyle name="Számítás 2 33 2 3 2" xfId="30649" xr:uid="{6F0C99B9-CEE1-4F60-AD42-A575B7356574}"/>
    <cellStyle name="Számítás 2 33 2 3 2 2" xfId="30650" xr:uid="{79613809-F746-4873-BDD5-D5B8544698CE}"/>
    <cellStyle name="Számítás 2 33 2 3 2_Volatility" xfId="30651" xr:uid="{1A404B97-5D82-45A7-9AC5-29993AA0DEFD}"/>
    <cellStyle name="Számítás 2 33 2 3 3" xfId="30652" xr:uid="{48FC20F9-2D99-4B84-A80D-D699D2DC6F59}"/>
    <cellStyle name="Számítás 2 33 2 3_Volatility" xfId="30653" xr:uid="{11811734-D3C1-4348-B6C6-5C5881C5D2A1}"/>
    <cellStyle name="Számítás 2 33 2 4" xfId="30654" xr:uid="{942268C0-90D7-4370-BED8-F1728FFD2044}"/>
    <cellStyle name="Számítás 2 33 2 4 2" xfId="30655" xr:uid="{9C9B1293-107A-4F2D-927C-554D3FB6221B}"/>
    <cellStyle name="Számítás 2 33 2 4_Volatility" xfId="30656" xr:uid="{859BF4C7-7DE0-4FCF-8B01-86230F6FF989}"/>
    <cellStyle name="Számítás 2 33 2 5" xfId="30657" xr:uid="{C7F5C4CD-139A-46AB-BB5E-099AF2CF4BC7}"/>
    <cellStyle name="Számítás 2 33 2_Volatility" xfId="30658" xr:uid="{2D08E84D-B599-411E-96DC-DB118C435EF3}"/>
    <cellStyle name="Számítás 2 33 3" xfId="30659" xr:uid="{473AF1D4-FA65-4F5C-8CCF-BD66A123C9EC}"/>
    <cellStyle name="Számítás 2 33 3 2" xfId="30660" xr:uid="{0535F184-AE62-4F74-8199-561E22291047}"/>
    <cellStyle name="Számítás 2 33 3 2 2" xfId="30661" xr:uid="{7F28AD97-2A2D-49EC-83F4-DF02A63637A0}"/>
    <cellStyle name="Számítás 2 33 3 2_Volatility" xfId="30662" xr:uid="{36EF4C83-C905-4D30-A7BC-050B3F399D60}"/>
    <cellStyle name="Számítás 2 33 3 3" xfId="30663" xr:uid="{6079A0C9-9DF1-4A1A-BBD4-5AD9E3D31478}"/>
    <cellStyle name="Számítás 2 33 3_Volatility" xfId="30664" xr:uid="{6DC864C7-67E2-4141-9038-0F16B9BB8A99}"/>
    <cellStyle name="Számítás 2 33 4" xfId="30665" xr:uid="{57CCCA63-9976-4AE3-8423-73617CB5C1AD}"/>
    <cellStyle name="Számítás 2 33 4 2" xfId="30666" xr:uid="{2F47FF86-1C7D-45A1-A9CF-99BF729DF3A8}"/>
    <cellStyle name="Számítás 2 33 4_Volatility" xfId="30667" xr:uid="{E99F2008-5E90-4C76-9467-CBEA48770734}"/>
    <cellStyle name="Számítás 2 33 5" xfId="30668" xr:uid="{B4B060C1-BD37-4700-BE82-7892513972C5}"/>
    <cellStyle name="Számítás 2 33_Volatility" xfId="30669" xr:uid="{F65062EF-0EA7-4425-B458-1135A260D06D}"/>
    <cellStyle name="Számítás 2 34" xfId="30670" xr:uid="{8F3F3F49-0757-4546-9DA2-D507186F2D6B}"/>
    <cellStyle name="Számítás 2 34 2" xfId="30671" xr:uid="{0B00C248-B8F8-41A0-A663-7031A257BDB0}"/>
    <cellStyle name="Számítás 2 34 2 2" xfId="30672" xr:uid="{24B89E55-2306-456F-BD95-10ECBAACE8E2}"/>
    <cellStyle name="Számítás 2 34 2 2 2" xfId="30673" xr:uid="{BED97F88-A417-4698-AC0A-389A562359DE}"/>
    <cellStyle name="Számítás 2 34 2 2 2 2" xfId="30674" xr:uid="{A98230A4-4619-4913-B195-E2CC5DC30139}"/>
    <cellStyle name="Számítás 2 34 2 2 2_Volatility" xfId="30675" xr:uid="{2EBD21E4-9DC8-4773-A994-D1FC6DA7BAE4}"/>
    <cellStyle name="Számítás 2 34 2 2 3" xfId="30676" xr:uid="{A7E4F327-7CB5-4A09-AA5F-06D520C00FAC}"/>
    <cellStyle name="Számítás 2 34 2 2_Volatility" xfId="30677" xr:uid="{6C926BC6-387C-44BC-935C-ABB75BD293DC}"/>
    <cellStyle name="Számítás 2 34 2 3" xfId="30678" xr:uid="{B843726C-A0E7-471A-9F15-DF99BEF7485E}"/>
    <cellStyle name="Számítás 2 34 2 3 2" xfId="30679" xr:uid="{64613E13-F6F7-4176-AE3B-628548B4CD69}"/>
    <cellStyle name="Számítás 2 34 2 3 2 2" xfId="30680" xr:uid="{116FE4F5-F476-484C-A94F-21F5D9BCC674}"/>
    <cellStyle name="Számítás 2 34 2 3 2_Volatility" xfId="30681" xr:uid="{2CBC51EA-F4B8-45CD-91CB-0C52970BD232}"/>
    <cellStyle name="Számítás 2 34 2 3 3" xfId="30682" xr:uid="{2C9435BA-6E54-427D-B2AB-AB06E6EA0FFF}"/>
    <cellStyle name="Számítás 2 34 2 3_Volatility" xfId="30683" xr:uid="{0FF604EF-9110-4361-9C4C-801421484228}"/>
    <cellStyle name="Számítás 2 34 2 4" xfId="30684" xr:uid="{652BF467-06AF-493E-9FB6-52DC64DC8CEB}"/>
    <cellStyle name="Számítás 2 34 2 4 2" xfId="30685" xr:uid="{0B3326CC-D8D1-4DEE-A581-C78D66ABD7B6}"/>
    <cellStyle name="Számítás 2 34 2 4_Volatility" xfId="30686" xr:uid="{EE905CD4-56DA-4EDD-946F-00E475FC06E3}"/>
    <cellStyle name="Számítás 2 34 2 5" xfId="30687" xr:uid="{881B6E50-9639-426D-810A-5066681AE131}"/>
    <cellStyle name="Számítás 2 34 2_Volatility" xfId="30688" xr:uid="{9E5E4EB9-2D12-4F4F-BF27-285C56E59CD5}"/>
    <cellStyle name="Számítás 2 34 3" xfId="30689" xr:uid="{600C6B8C-1DD1-447F-8746-2F4C45B275B7}"/>
    <cellStyle name="Számítás 2 34 3 2" xfId="30690" xr:uid="{9D476F8E-62C9-4869-B7BE-22916DB6821D}"/>
    <cellStyle name="Számítás 2 34 3 2 2" xfId="30691" xr:uid="{F42C9962-52B3-4D4D-BFAA-2A7A46A5006F}"/>
    <cellStyle name="Számítás 2 34 3 2_Volatility" xfId="30692" xr:uid="{65CE74AA-4369-4B58-A159-0081CCB5E311}"/>
    <cellStyle name="Számítás 2 34 3 3" xfId="30693" xr:uid="{154554F5-ED1E-4C74-ABE6-CC3B1996394D}"/>
    <cellStyle name="Számítás 2 34 3_Volatility" xfId="30694" xr:uid="{8261A1B4-BA00-4BCC-88E4-EA8AF46D9FA9}"/>
    <cellStyle name="Számítás 2 34 4" xfId="30695" xr:uid="{087FD41E-FD65-40DC-8D64-2DFE82C8D397}"/>
    <cellStyle name="Számítás 2 34 4 2" xfId="30696" xr:uid="{3893E76E-6463-40B6-9F47-EA707B4139E5}"/>
    <cellStyle name="Számítás 2 34 4_Volatility" xfId="30697" xr:uid="{D019B8AF-51E7-4B44-BC01-873BE651D29F}"/>
    <cellStyle name="Számítás 2 34 5" xfId="30698" xr:uid="{7700054A-93C5-4931-AE7E-77FAD3CF1474}"/>
    <cellStyle name="Számítás 2 34_Volatility" xfId="30699" xr:uid="{4D8D7219-36D6-41C1-BDE7-12DCDBD6C1F1}"/>
    <cellStyle name="Számítás 2 35" xfId="30700" xr:uid="{AE61403F-D51C-45D8-8876-4FF667C64E9A}"/>
    <cellStyle name="Számítás 2 35 2" xfId="30701" xr:uid="{884378EE-B024-4675-8B93-1BE23E15B467}"/>
    <cellStyle name="Számítás 2 35 2 2" xfId="30702" xr:uid="{828999CA-3D2A-4074-8970-D28CD871C86D}"/>
    <cellStyle name="Számítás 2 35 2 2 2" xfId="30703" xr:uid="{4B95F1E1-0F8F-4AEB-A783-6F62F2CD5C1A}"/>
    <cellStyle name="Számítás 2 35 2 2 2 2" xfId="30704" xr:uid="{24D83AB8-46DA-44D8-9E22-EE8BF3E9B4D7}"/>
    <cellStyle name="Számítás 2 35 2 2 2_Volatility" xfId="30705" xr:uid="{1167BC3A-1137-493B-9D61-40C36E15F8F2}"/>
    <cellStyle name="Számítás 2 35 2 2 3" xfId="30706" xr:uid="{B3460F37-4AAB-49B0-B8D9-1EBB9E71BF6D}"/>
    <cellStyle name="Számítás 2 35 2 2_Volatility" xfId="30707" xr:uid="{14FC8857-6EB1-4CA5-8C67-273665A14F05}"/>
    <cellStyle name="Számítás 2 35 2 3" xfId="30708" xr:uid="{4C7B7802-4927-4652-B077-44C49F130DEF}"/>
    <cellStyle name="Számítás 2 35 2 3 2" xfId="30709" xr:uid="{1FFBD581-0E49-441D-879B-56814BBBB158}"/>
    <cellStyle name="Számítás 2 35 2 3 2 2" xfId="30710" xr:uid="{06CFE496-25CA-4B0A-91E1-AD65CE31EC88}"/>
    <cellStyle name="Számítás 2 35 2 3 2_Volatility" xfId="30711" xr:uid="{8CA7C8F9-0233-40D6-90F5-104BDDDB8484}"/>
    <cellStyle name="Számítás 2 35 2 3 3" xfId="30712" xr:uid="{23C360C0-D407-4C7D-B544-C345AB32D408}"/>
    <cellStyle name="Számítás 2 35 2 3_Volatility" xfId="30713" xr:uid="{9FC95233-416E-48DA-9C5D-EFF3C0F23A36}"/>
    <cellStyle name="Számítás 2 35 2 4" xfId="30714" xr:uid="{7A9CEF47-7FB4-4B6D-B814-D124928F6A93}"/>
    <cellStyle name="Számítás 2 35 2 4 2" xfId="30715" xr:uid="{1D4FABBD-219E-45AD-AC3B-2C03279EA868}"/>
    <cellStyle name="Számítás 2 35 2 4_Volatility" xfId="30716" xr:uid="{E1FBA7BF-5D7D-4FA9-B64B-9FFD6C3EE6FC}"/>
    <cellStyle name="Számítás 2 35 2 5" xfId="30717" xr:uid="{A27E4A5C-2E46-4FE0-9CC5-621369486FDC}"/>
    <cellStyle name="Számítás 2 35 2_Volatility" xfId="30718" xr:uid="{3FCE439B-2777-4423-9653-956EDDB6421B}"/>
    <cellStyle name="Számítás 2 35 3" xfId="30719" xr:uid="{F22F2D25-4E45-4F43-82A8-10C9CB2221D4}"/>
    <cellStyle name="Számítás 2 35 3 2" xfId="30720" xr:uid="{F6F5AFE4-2BD7-48BD-8053-BB19110B2656}"/>
    <cellStyle name="Számítás 2 35 3 2 2" xfId="30721" xr:uid="{669C0D47-8483-4399-951B-256C1D052204}"/>
    <cellStyle name="Számítás 2 35 3 2_Volatility" xfId="30722" xr:uid="{3A9A522A-9721-4C4C-A820-B916C33DC68B}"/>
    <cellStyle name="Számítás 2 35 3 3" xfId="30723" xr:uid="{B95B88A1-312A-464A-885D-97288BF9CE61}"/>
    <cellStyle name="Számítás 2 35 3_Volatility" xfId="30724" xr:uid="{A61F3A22-F48D-4E5F-80AD-DD3E3A70908B}"/>
    <cellStyle name="Számítás 2 35 4" xfId="30725" xr:uid="{5ECEA99F-5197-4635-927A-EFA1AEDDA906}"/>
    <cellStyle name="Számítás 2 35 4 2" xfId="30726" xr:uid="{B9C18A3B-771A-43C9-A2D8-0221A2178EC8}"/>
    <cellStyle name="Számítás 2 35 4_Volatility" xfId="30727" xr:uid="{F931DA77-8ECE-47BF-BD72-8CFF1577D0E8}"/>
    <cellStyle name="Számítás 2 35 5" xfId="30728" xr:uid="{F2E5C1C6-52B9-4FD8-A5BE-7D6C43324297}"/>
    <cellStyle name="Számítás 2 35_Volatility" xfId="30729" xr:uid="{16D1D595-E39D-4292-BB68-3CADAE6C364F}"/>
    <cellStyle name="Számítás 2 36" xfId="30730" xr:uid="{D33500D4-DD34-44C7-AC61-4E1DE9532590}"/>
    <cellStyle name="Számítás 2 36 2" xfId="30731" xr:uid="{4884EDC2-0984-456E-B056-59352F67B763}"/>
    <cellStyle name="Számítás 2 36 2 2" xfId="30732" xr:uid="{B0CC6ACD-CC6C-4CF9-B17C-7DF7159D35E3}"/>
    <cellStyle name="Számítás 2 36 2 2 2" xfId="30733" xr:uid="{CB6EC18C-CE18-485A-9106-AF268D98E7D8}"/>
    <cellStyle name="Számítás 2 36 2 2 2 2" xfId="30734" xr:uid="{55709D50-BE73-46CF-BBE2-D80640263756}"/>
    <cellStyle name="Számítás 2 36 2 2 2_Volatility" xfId="30735" xr:uid="{CB87DA73-CA29-4108-982F-6FEB3E96586B}"/>
    <cellStyle name="Számítás 2 36 2 2 3" xfId="30736" xr:uid="{3146A674-EF5F-49BF-B6D7-6BAB351D21E7}"/>
    <cellStyle name="Számítás 2 36 2 2_Volatility" xfId="30737" xr:uid="{8F41C82B-036C-4C6C-8A06-37B4BD939B1E}"/>
    <cellStyle name="Számítás 2 36 2 3" xfId="30738" xr:uid="{6671D223-913D-4CED-9D8A-289F81347F10}"/>
    <cellStyle name="Számítás 2 36 2 3 2" xfId="30739" xr:uid="{4DDA818B-A320-4F88-83ED-487931231641}"/>
    <cellStyle name="Számítás 2 36 2 3 2 2" xfId="30740" xr:uid="{6C818369-FA9B-4984-989C-32FD1EF6E81C}"/>
    <cellStyle name="Számítás 2 36 2 3 2_Volatility" xfId="30741" xr:uid="{68AB3C39-135D-4299-8961-6D7B861D5092}"/>
    <cellStyle name="Számítás 2 36 2 3 3" xfId="30742" xr:uid="{8747E750-7A77-4BEB-8D12-3D2E7E974A6D}"/>
    <cellStyle name="Számítás 2 36 2 3_Volatility" xfId="30743" xr:uid="{D7AED04B-4425-4B10-8249-DDD27AA1B227}"/>
    <cellStyle name="Számítás 2 36 2 4" xfId="30744" xr:uid="{50E0AC0E-DF2C-4B74-9D3B-24A9473C3395}"/>
    <cellStyle name="Számítás 2 36 2 4 2" xfId="30745" xr:uid="{1A0A71E1-6132-46F2-BF72-24E0E0C22BFC}"/>
    <cellStyle name="Számítás 2 36 2 4_Volatility" xfId="30746" xr:uid="{A2C822F4-EC1B-4887-8455-4E2ED9CD5E92}"/>
    <cellStyle name="Számítás 2 36 2 5" xfId="30747" xr:uid="{8A7A9456-6F7A-4866-A686-236D9EBF24E1}"/>
    <cellStyle name="Számítás 2 36 2_Volatility" xfId="30748" xr:uid="{5DB8ED44-0B1A-4ED9-950E-B44CCC9DB42B}"/>
    <cellStyle name="Számítás 2 36 3" xfId="30749" xr:uid="{526306A8-061A-4FC0-A7A0-0B03DB59E7D9}"/>
    <cellStyle name="Számítás 2 36 3 2" xfId="30750" xr:uid="{B855DD24-618F-4D7A-8D18-40EC1765C652}"/>
    <cellStyle name="Számítás 2 36 3 2 2" xfId="30751" xr:uid="{6450524A-A72A-49E0-83BD-13288DBD0824}"/>
    <cellStyle name="Számítás 2 36 3 2_Volatility" xfId="30752" xr:uid="{DD05F724-6833-4C6B-AB65-6C2AD3FCC1C3}"/>
    <cellStyle name="Számítás 2 36 3 3" xfId="30753" xr:uid="{39672272-DE77-495F-869E-D62D8075497D}"/>
    <cellStyle name="Számítás 2 36 3_Volatility" xfId="30754" xr:uid="{3662F9CA-0BA0-439C-819A-33B55A21D84E}"/>
    <cellStyle name="Számítás 2 36 4" xfId="30755" xr:uid="{BC4B5F5F-00E1-4F15-ABA3-39F908073D08}"/>
    <cellStyle name="Számítás 2 36 4 2" xfId="30756" xr:uid="{7B73D564-A5C4-4BA6-B74F-BA5563948CD2}"/>
    <cellStyle name="Számítás 2 36 4_Volatility" xfId="30757" xr:uid="{8CAB5BB8-93D2-43F0-B8C3-78CB6AE3D4BA}"/>
    <cellStyle name="Számítás 2 36 5" xfId="30758" xr:uid="{C0E8F749-2E4F-48DC-A2C1-0AD6282409D3}"/>
    <cellStyle name="Számítás 2 36_Volatility" xfId="30759" xr:uid="{4AC2160E-D119-4B51-A24C-6B779434CA75}"/>
    <cellStyle name="Számítás 2 37" xfId="30760" xr:uid="{E721CAAA-E3F0-4A8B-8A0D-1F2633B80E59}"/>
    <cellStyle name="Számítás 2 37 2" xfId="30761" xr:uid="{69A5BEEC-17DC-4BFD-89CD-F8EC53DFA94B}"/>
    <cellStyle name="Számítás 2 37 2 2" xfId="30762" xr:uid="{5BB916B2-9341-45E3-8D1E-BE1DC3ADB0B1}"/>
    <cellStyle name="Számítás 2 37 2 2 2" xfId="30763" xr:uid="{272E3CD5-84F0-41C7-B93F-9E598C53EB5B}"/>
    <cellStyle name="Számítás 2 37 2 2 2 2" xfId="30764" xr:uid="{4FF62685-62BB-4BEB-8875-1BA33DCE5C3F}"/>
    <cellStyle name="Számítás 2 37 2 2 2_Volatility" xfId="30765" xr:uid="{77E09192-33F9-42F0-A347-8A796AAFD7DD}"/>
    <cellStyle name="Számítás 2 37 2 2 3" xfId="30766" xr:uid="{024165F6-73D2-472E-82CF-4D384907D271}"/>
    <cellStyle name="Számítás 2 37 2 2_Volatility" xfId="30767" xr:uid="{76AA74BC-48F9-4000-BA7C-F4B88A8AA921}"/>
    <cellStyle name="Számítás 2 37 2 3" xfId="30768" xr:uid="{F61FC691-DB96-46EE-9727-5A0D3732A460}"/>
    <cellStyle name="Számítás 2 37 2 3 2" xfId="30769" xr:uid="{D04709D7-9A7F-4ED5-A28C-AF9EFEBDC2A1}"/>
    <cellStyle name="Számítás 2 37 2 3 2 2" xfId="30770" xr:uid="{6AFF7BF8-8152-4108-B95B-87015D7C46D2}"/>
    <cellStyle name="Számítás 2 37 2 3 2_Volatility" xfId="30771" xr:uid="{B22766BC-82A5-4B74-8215-4CEE1C8F4438}"/>
    <cellStyle name="Számítás 2 37 2 3 3" xfId="30772" xr:uid="{B22FEBC6-1B02-45F2-A589-BDC78F1775C0}"/>
    <cellStyle name="Számítás 2 37 2 3_Volatility" xfId="30773" xr:uid="{3023B94F-D203-48B3-A4AE-A422A9AB404A}"/>
    <cellStyle name="Számítás 2 37 2 4" xfId="30774" xr:uid="{E00D5335-115D-43BA-92BA-BCF10E03D6CA}"/>
    <cellStyle name="Számítás 2 37 2 4 2" xfId="30775" xr:uid="{845ABAA7-1B68-456C-87A3-9039E3149D1A}"/>
    <cellStyle name="Számítás 2 37 2 4_Volatility" xfId="30776" xr:uid="{9D66BE43-C59F-4155-9324-E8186305E638}"/>
    <cellStyle name="Számítás 2 37 2 5" xfId="30777" xr:uid="{631F38A4-35B6-4B1C-9DC5-8F9FCCC939E7}"/>
    <cellStyle name="Számítás 2 37 2_Volatility" xfId="30778" xr:uid="{4E9492F1-4EE8-4434-86A9-84B0F7DC6E40}"/>
    <cellStyle name="Számítás 2 37 3" xfId="30779" xr:uid="{88219473-BF5E-4596-9073-F8737B1D8ABA}"/>
    <cellStyle name="Számítás 2 37 3 2" xfId="30780" xr:uid="{DDC02FBC-8C86-4602-921C-00F9AFA154D1}"/>
    <cellStyle name="Számítás 2 37 3 2 2" xfId="30781" xr:uid="{DB1EA5E9-4AB7-4231-B602-156944447CAB}"/>
    <cellStyle name="Számítás 2 37 3 2_Volatility" xfId="30782" xr:uid="{29758ABE-03BA-43B3-8FB8-040CDDC0EB9A}"/>
    <cellStyle name="Számítás 2 37 3 3" xfId="30783" xr:uid="{5F9280E1-1DD1-4ED0-815C-86966B0EDB71}"/>
    <cellStyle name="Számítás 2 37 3_Volatility" xfId="30784" xr:uid="{DA8B63FC-F3E5-4B6E-B7AE-93C495171F7B}"/>
    <cellStyle name="Számítás 2 37 4" xfId="30785" xr:uid="{6C63CBF9-BA95-497D-9D4C-111F79A063F3}"/>
    <cellStyle name="Számítás 2 37 4 2" xfId="30786" xr:uid="{C5494D0B-D525-4A98-A029-58FF03035AD0}"/>
    <cellStyle name="Számítás 2 37 4_Volatility" xfId="30787" xr:uid="{A8828AC0-D324-4998-BDA4-C6459D1790C8}"/>
    <cellStyle name="Számítás 2 37 5" xfId="30788" xr:uid="{42ECC90B-4579-4D2A-8309-99B67FF17F70}"/>
    <cellStyle name="Számítás 2 37_Volatility" xfId="30789" xr:uid="{B9ACE7DA-6BEC-4088-8C1F-04B4B9DAA2B4}"/>
    <cellStyle name="Számítás 2 38" xfId="30790" xr:uid="{9454E962-E0AC-41A2-A621-4561128B7694}"/>
    <cellStyle name="Számítás 2 38 2" xfId="30791" xr:uid="{83B88782-6A34-4EF4-A655-A8B2CF7D1303}"/>
    <cellStyle name="Számítás 2 38 2 2" xfId="30792" xr:uid="{9A524979-0D22-4FC0-89F6-9129090EFC98}"/>
    <cellStyle name="Számítás 2 38 2 2 2" xfId="30793" xr:uid="{CB2163C4-8490-473F-8D5E-25AE49F86ACB}"/>
    <cellStyle name="Számítás 2 38 2 2 2 2" xfId="30794" xr:uid="{2155E2B0-EA1A-48FC-A84D-F8D24A8B5983}"/>
    <cellStyle name="Számítás 2 38 2 2 2_Volatility" xfId="30795" xr:uid="{7C7B5032-2390-4212-A217-43DDFA54CC07}"/>
    <cellStyle name="Számítás 2 38 2 2 3" xfId="30796" xr:uid="{0945A429-9679-4CF1-BA41-91F173179752}"/>
    <cellStyle name="Számítás 2 38 2 2_Volatility" xfId="30797" xr:uid="{772F7FD7-5B12-4C9B-9A24-A4085CC6130B}"/>
    <cellStyle name="Számítás 2 38 2 3" xfId="30798" xr:uid="{9EDA5DC9-5F77-4EA2-BE97-FC922C285471}"/>
    <cellStyle name="Számítás 2 38 2 3 2" xfId="30799" xr:uid="{C655EB81-EFF7-42E1-85D7-1B031C3ECA0F}"/>
    <cellStyle name="Számítás 2 38 2 3 2 2" xfId="30800" xr:uid="{AED58024-5C86-4D75-B04C-1F1D0BB5CB18}"/>
    <cellStyle name="Számítás 2 38 2 3 2_Volatility" xfId="30801" xr:uid="{82C1D8A6-C1F4-4D94-83E1-1552F1E92006}"/>
    <cellStyle name="Számítás 2 38 2 3 3" xfId="30802" xr:uid="{8DB14238-2FC9-4E60-BB58-FE02F6E0C9D1}"/>
    <cellStyle name="Számítás 2 38 2 3_Volatility" xfId="30803" xr:uid="{7684FCD5-43D2-4AAB-B795-AB2676FB16E1}"/>
    <cellStyle name="Számítás 2 38 2 4" xfId="30804" xr:uid="{056231C5-68DC-435C-8008-4021BAC48C51}"/>
    <cellStyle name="Számítás 2 38 2 4 2" xfId="30805" xr:uid="{B5149738-A620-4878-987F-DFAD61557C4F}"/>
    <cellStyle name="Számítás 2 38 2 4_Volatility" xfId="30806" xr:uid="{557C2910-20BF-4C97-A205-976A7431F43F}"/>
    <cellStyle name="Számítás 2 38 2 5" xfId="30807" xr:uid="{8287AC7A-DC29-4786-892E-AC7D4F3C40C5}"/>
    <cellStyle name="Számítás 2 38 2_Volatility" xfId="30808" xr:uid="{FB9502D0-0D7E-4A5E-8BDD-E47FED91D5DE}"/>
    <cellStyle name="Számítás 2 38 3" xfId="30809" xr:uid="{A6DD743E-98F1-40D1-ADA3-B696F57E8C46}"/>
    <cellStyle name="Számítás 2 38 3 2" xfId="30810" xr:uid="{DCBBC7E7-A76B-44C8-A03D-C24C481E912E}"/>
    <cellStyle name="Számítás 2 38 3 2 2" xfId="30811" xr:uid="{69E56654-BBAA-4A7C-8254-35D84207F1E1}"/>
    <cellStyle name="Számítás 2 38 3 2_Volatility" xfId="30812" xr:uid="{3CDC669E-ACAF-48EF-A567-47AF0016AEF9}"/>
    <cellStyle name="Számítás 2 38 3 3" xfId="30813" xr:uid="{976B2425-A7A1-42B2-8CCE-E55E1847727D}"/>
    <cellStyle name="Számítás 2 38 3_Volatility" xfId="30814" xr:uid="{AD86A5CC-97AC-4641-83C4-4319832EED7C}"/>
    <cellStyle name="Számítás 2 38 4" xfId="30815" xr:uid="{4AD56020-D132-4740-8AA8-3A8FDF65D6D8}"/>
    <cellStyle name="Számítás 2 38 4 2" xfId="30816" xr:uid="{9ED2633B-E4FF-4546-99A3-EBF7C6C67746}"/>
    <cellStyle name="Számítás 2 38 4_Volatility" xfId="30817" xr:uid="{F7782226-907C-44D7-BF56-41E2060C95CA}"/>
    <cellStyle name="Számítás 2 38 5" xfId="30818" xr:uid="{AC44AE6D-DFFB-4E94-91DC-4CFF854F216A}"/>
    <cellStyle name="Számítás 2 38_Volatility" xfId="30819" xr:uid="{A1E12513-CFB6-4F5F-BB0A-617445D216B8}"/>
    <cellStyle name="Számítás 2 39" xfId="30820" xr:uid="{35853FF4-E954-434D-99E8-20FA187FBA47}"/>
    <cellStyle name="Számítás 2 39 2" xfId="30821" xr:uid="{3C50FE21-2CC9-423A-8DC6-76E17B21EB96}"/>
    <cellStyle name="Számítás 2 39 2 2" xfId="30822" xr:uid="{51325FD1-237A-4BE5-9167-38162745939E}"/>
    <cellStyle name="Számítás 2 39 2 2 2" xfId="30823" xr:uid="{3BD8EBAF-A6AC-4490-84B4-336E4A2376E4}"/>
    <cellStyle name="Számítás 2 39 2 2 2 2" xfId="30824" xr:uid="{6C9BCD61-64E9-481E-8F21-C726B092483C}"/>
    <cellStyle name="Számítás 2 39 2 2 2_Volatility" xfId="30825" xr:uid="{16D5289D-13DD-4DE8-9EE0-443BC01C98F4}"/>
    <cellStyle name="Számítás 2 39 2 2 3" xfId="30826" xr:uid="{45D38C44-406F-401D-945C-8FB03BA367C5}"/>
    <cellStyle name="Számítás 2 39 2 2_Volatility" xfId="30827" xr:uid="{4892BEC7-56BB-4F24-B98E-8CB366A68F45}"/>
    <cellStyle name="Számítás 2 39 2 3" xfId="30828" xr:uid="{8D19F56D-4E0D-49D1-896E-B9356FBC5CDA}"/>
    <cellStyle name="Számítás 2 39 2 3 2" xfId="30829" xr:uid="{EC35FEA8-6165-4BD2-814B-A4D47F3D9148}"/>
    <cellStyle name="Számítás 2 39 2 3 2 2" xfId="30830" xr:uid="{9B16789B-ACC8-43E9-9887-7BC94AE4A670}"/>
    <cellStyle name="Számítás 2 39 2 3 2_Volatility" xfId="30831" xr:uid="{E783ABBF-5625-4340-8E59-CFC5FB012B5A}"/>
    <cellStyle name="Számítás 2 39 2 3 3" xfId="30832" xr:uid="{7ED7CA49-0044-473C-82F3-7EB2764C67F4}"/>
    <cellStyle name="Számítás 2 39 2 3_Volatility" xfId="30833" xr:uid="{B7B722AC-EC66-4681-A30B-8E3848C974F0}"/>
    <cellStyle name="Számítás 2 39 2 4" xfId="30834" xr:uid="{EA7C3894-053E-4485-8911-2650E19C39E5}"/>
    <cellStyle name="Számítás 2 39 2 4 2" xfId="30835" xr:uid="{3A1B80F7-238B-409C-AA70-F8FA37177378}"/>
    <cellStyle name="Számítás 2 39 2 4_Volatility" xfId="30836" xr:uid="{B6C7A9A6-C643-4664-9E91-AA9D063D491E}"/>
    <cellStyle name="Számítás 2 39 2 5" xfId="30837" xr:uid="{F6FA1620-B06B-4DA4-938C-7DBF60D2632D}"/>
    <cellStyle name="Számítás 2 39 2_Volatility" xfId="30838" xr:uid="{A8BCEDCD-BF61-4612-AA06-F00FF918127B}"/>
    <cellStyle name="Számítás 2 39 3" xfId="30839" xr:uid="{F7FD3670-4C66-4207-993E-A086D7BE7762}"/>
    <cellStyle name="Számítás 2 39 3 2" xfId="30840" xr:uid="{861AFE4A-C29A-44B9-BEF0-71FC3AC40A1F}"/>
    <cellStyle name="Számítás 2 39 3 2 2" xfId="30841" xr:uid="{E4386B1C-D01A-4E7A-8B0C-9FC425A5C11F}"/>
    <cellStyle name="Számítás 2 39 3 2_Volatility" xfId="30842" xr:uid="{66AE53CC-1D7C-48B7-8D4C-C88D7260FD0B}"/>
    <cellStyle name="Számítás 2 39 3 3" xfId="30843" xr:uid="{39D20A80-17B4-4501-9BCD-4BF1E0B07DBB}"/>
    <cellStyle name="Számítás 2 39 3_Volatility" xfId="30844" xr:uid="{246776CF-0CF0-40BD-87FF-6DA8A8DA9B3E}"/>
    <cellStyle name="Számítás 2 39 4" xfId="30845" xr:uid="{4C7B75E0-30C1-428C-9106-8DD4E56BE1D0}"/>
    <cellStyle name="Számítás 2 39 4 2" xfId="30846" xr:uid="{28BF8857-E78C-4EA0-8367-5ACB50FB1370}"/>
    <cellStyle name="Számítás 2 39 4_Volatility" xfId="30847" xr:uid="{C63F259A-8D09-4C32-9FE6-7D4C5E4C0E09}"/>
    <cellStyle name="Számítás 2 39 5" xfId="30848" xr:uid="{B5DE633C-1690-4E12-9037-A1588B178AC8}"/>
    <cellStyle name="Számítás 2 39_Volatility" xfId="30849" xr:uid="{FB80DA00-B43A-4CDB-84EF-33103EA93EFA}"/>
    <cellStyle name="Számítás 2 4" xfId="30850" xr:uid="{270A42F0-C95D-4FA0-A3E4-C02D6F8C38D0}"/>
    <cellStyle name="Számítás 2 4 2" xfId="30851" xr:uid="{A3F6767F-A8C0-40E8-B8FC-D352B2AB3A01}"/>
    <cellStyle name="Számítás 2 4 2 2" xfId="30852" xr:uid="{A303A5C8-9B2F-4E2E-8B8E-B556DDE68EBA}"/>
    <cellStyle name="Számítás 2 4 2 2 2" xfId="30853" xr:uid="{A39EC75B-EEB2-4ADD-ABCE-48F3F8A5C491}"/>
    <cellStyle name="Számítás 2 4 2 2 2 2" xfId="30854" xr:uid="{082F044D-93B3-4D0F-B20E-3F03C46D7A8D}"/>
    <cellStyle name="Számítás 2 4 2 2 2_Volatility" xfId="30855" xr:uid="{D0640E0E-D82D-4EE5-8CC0-40C80037B7A1}"/>
    <cellStyle name="Számítás 2 4 2 2 3" xfId="30856" xr:uid="{D13A1556-3EE6-4C69-A13B-67757F9E7E2B}"/>
    <cellStyle name="Számítás 2 4 2 2_Volatility" xfId="30857" xr:uid="{C75810A3-87D3-459E-8E3D-9D267B677E51}"/>
    <cellStyle name="Számítás 2 4 2 3" xfId="30858" xr:uid="{A47FD284-94D6-4421-897E-FE434A395B6A}"/>
    <cellStyle name="Számítás 2 4 2 3 2" xfId="30859" xr:uid="{44DB7771-1E26-4FA2-85D8-B1E0779D2DDA}"/>
    <cellStyle name="Számítás 2 4 2 3 2 2" xfId="30860" xr:uid="{7ED0F52E-00FC-4FC8-A449-AA5831C7A50A}"/>
    <cellStyle name="Számítás 2 4 2 3 2_Volatility" xfId="30861" xr:uid="{4570CACB-AB1E-4CCC-892E-76B432276391}"/>
    <cellStyle name="Számítás 2 4 2 3 3" xfId="30862" xr:uid="{ABE0A2C1-6E73-4851-8289-DE664D4C8088}"/>
    <cellStyle name="Számítás 2 4 2 3_Volatility" xfId="30863" xr:uid="{90C21485-2DB2-4CC4-A91A-52F1EA119851}"/>
    <cellStyle name="Számítás 2 4 2 4" xfId="30864" xr:uid="{7DABA1B6-B7AB-4D6C-875F-052ABB8A87B4}"/>
    <cellStyle name="Számítás 2 4 2 4 2" xfId="30865" xr:uid="{B2A9E310-24CA-446C-B2E0-8220B756CE29}"/>
    <cellStyle name="Számítás 2 4 2 4_Volatility" xfId="30866" xr:uid="{42498845-0BCC-4B5D-B615-2341E6F30D8C}"/>
    <cellStyle name="Számítás 2 4 2 5" xfId="30867" xr:uid="{43563E08-7FFF-4BBA-A35B-BB45781A8D84}"/>
    <cellStyle name="Számítás 2 4 2_Volatility" xfId="30868" xr:uid="{FD8E4473-D19B-43EB-A93F-930E873D7127}"/>
    <cellStyle name="Számítás 2 4 3" xfId="30869" xr:uid="{E3D818ED-1FC2-4EA1-B8DD-4CCBB55D36A9}"/>
    <cellStyle name="Számítás 2 4 3 2" xfId="30870" xr:uid="{B700E2FF-A2E7-4607-B47C-93649B9BED97}"/>
    <cellStyle name="Számítás 2 4 3 2 2" xfId="30871" xr:uid="{F04B5FB5-6EB9-48DF-A5A2-6D83A55EE1A4}"/>
    <cellStyle name="Számítás 2 4 3 2_Volatility" xfId="30872" xr:uid="{F2BFDB24-E26A-4519-9EEA-F5B18241B761}"/>
    <cellStyle name="Számítás 2 4 3 3" xfId="30873" xr:uid="{FA785B8A-4880-4C75-94C6-29288E9F7E25}"/>
    <cellStyle name="Számítás 2 4 3_Volatility" xfId="30874" xr:uid="{342F2744-A1B8-4FC1-BBFC-985F05CDDEDE}"/>
    <cellStyle name="Számítás 2 4 4" xfId="30875" xr:uid="{DA3D916E-72C2-43B4-A81E-026EFDB19B7C}"/>
    <cellStyle name="Számítás 2 4 4 2" xfId="30876" xr:uid="{2190087F-583E-4D89-A67A-B86F219C6479}"/>
    <cellStyle name="Számítás 2 4 4_Volatility" xfId="30877" xr:uid="{24421EB5-B4C9-453B-AC20-FC2D040F54E5}"/>
    <cellStyle name="Számítás 2 4 5" xfId="30878" xr:uid="{B47010CA-3013-4F2C-B58A-25DC3E83B197}"/>
    <cellStyle name="Számítás 2 4_Volatility" xfId="30879" xr:uid="{594EB196-A3B5-42D8-B9C8-1DC386512E86}"/>
    <cellStyle name="Számítás 2 40" xfId="30880" xr:uid="{03E63262-095D-4FC2-A4C7-B85FC3DD7690}"/>
    <cellStyle name="Számítás 2 40 2" xfId="30881" xr:uid="{E68C9F99-FD2C-4D34-A81D-68458B732216}"/>
    <cellStyle name="Számítás 2 40 2 2" xfId="30882" xr:uid="{0B731CF1-D8AC-44A6-B1E2-31B71D5E9C2B}"/>
    <cellStyle name="Számítás 2 40 2 2 2" xfId="30883" xr:uid="{006B4922-5B38-4845-9644-0A09DD945E10}"/>
    <cellStyle name="Számítás 2 40 2 2 2 2" xfId="30884" xr:uid="{5FA6EFA2-CCAB-40D6-9C2E-4200CAEE7945}"/>
    <cellStyle name="Számítás 2 40 2 2 2_Volatility" xfId="30885" xr:uid="{9E5F40BE-35C3-4592-A492-994F389FF69A}"/>
    <cellStyle name="Számítás 2 40 2 2 3" xfId="30886" xr:uid="{99EAE1F0-E0E5-48DD-9486-3600729657DC}"/>
    <cellStyle name="Számítás 2 40 2 2_Volatility" xfId="30887" xr:uid="{0ECBBC96-4D0D-4620-BBF9-135E2AEA19E0}"/>
    <cellStyle name="Számítás 2 40 2 3" xfId="30888" xr:uid="{2B55E92B-3F56-4E27-AA08-AC1B30C09E89}"/>
    <cellStyle name="Számítás 2 40 2 3 2" xfId="30889" xr:uid="{184D103A-654F-4F38-9B44-DACB44F3C9A4}"/>
    <cellStyle name="Számítás 2 40 2 3 2 2" xfId="30890" xr:uid="{1C7FDB2D-7926-40A0-BCD4-28BFCD7FB615}"/>
    <cellStyle name="Számítás 2 40 2 3 2_Volatility" xfId="30891" xr:uid="{B61A2A1D-BF41-48D5-B05E-D8147CD72490}"/>
    <cellStyle name="Számítás 2 40 2 3 3" xfId="30892" xr:uid="{734A6269-8544-4CEB-B852-FE13C1AA5FD2}"/>
    <cellStyle name="Számítás 2 40 2 3_Volatility" xfId="30893" xr:uid="{26ABFAB5-B529-446B-976C-6E3379AD32C7}"/>
    <cellStyle name="Számítás 2 40 2 4" xfId="30894" xr:uid="{7708C714-38E6-42BD-AF57-D14957530AE3}"/>
    <cellStyle name="Számítás 2 40 2 4 2" xfId="30895" xr:uid="{A97F41D6-DB29-415C-8CC9-45F923C7F7D3}"/>
    <cellStyle name="Számítás 2 40 2 4_Volatility" xfId="30896" xr:uid="{6F329C73-4267-4BDE-8CF4-12800CE05E35}"/>
    <cellStyle name="Számítás 2 40 2 5" xfId="30897" xr:uid="{53D0E663-03F6-49F9-83EC-7B95FE82B4EF}"/>
    <cellStyle name="Számítás 2 40 2_Volatility" xfId="30898" xr:uid="{AB855B28-DA29-4F3A-BBDB-255864C60EE2}"/>
    <cellStyle name="Számítás 2 40 3" xfId="30899" xr:uid="{3D484979-2602-423F-8620-C128BCBBE397}"/>
    <cellStyle name="Számítás 2 40 3 2" xfId="30900" xr:uid="{FDBDC552-F14D-4488-B115-9D76820D248D}"/>
    <cellStyle name="Számítás 2 40 3 2 2" xfId="30901" xr:uid="{5BC40C4F-50F9-42A3-B223-984680D6F3A9}"/>
    <cellStyle name="Számítás 2 40 3 2_Volatility" xfId="30902" xr:uid="{1EEB0BB6-C5BB-4B91-97D0-B0A3935EF698}"/>
    <cellStyle name="Számítás 2 40 3 3" xfId="30903" xr:uid="{0FAD5271-AA2F-4E5D-BC93-888F5F855770}"/>
    <cellStyle name="Számítás 2 40 3_Volatility" xfId="30904" xr:uid="{1CCE22A1-14FC-4A6A-A390-F4354543404D}"/>
    <cellStyle name="Számítás 2 40 4" xfId="30905" xr:uid="{F6A511F4-74DB-49D2-A410-432CF432C652}"/>
    <cellStyle name="Számítás 2 40 4 2" xfId="30906" xr:uid="{F876068B-5514-46B7-8AC6-3132120A1BD4}"/>
    <cellStyle name="Számítás 2 40 4_Volatility" xfId="30907" xr:uid="{EDA18E63-DF5A-463C-AC1D-4B73C8978693}"/>
    <cellStyle name="Számítás 2 40 5" xfId="30908" xr:uid="{2737214C-BB21-4B0B-B7F2-E5DC6B5497C1}"/>
    <cellStyle name="Számítás 2 40_Volatility" xfId="30909" xr:uid="{025A1923-FDD6-43C2-B0A4-9E17C512298B}"/>
    <cellStyle name="Számítás 2 41" xfId="30910" xr:uid="{C7860FF9-B151-409F-A72B-3886233F66D6}"/>
    <cellStyle name="Számítás 2 41 2" xfId="30911" xr:uid="{0AF0BE77-F18D-4EAF-BF8A-FACCD9099CBB}"/>
    <cellStyle name="Számítás 2 41 2 2" xfId="30912" xr:uid="{9EBD3AAC-1C7B-4ED2-8C71-86BF161C64D8}"/>
    <cellStyle name="Számítás 2 41 2 2 2" xfId="30913" xr:uid="{EECA6129-8572-4390-992A-A4450051EDE7}"/>
    <cellStyle name="Számítás 2 41 2 2 2 2" xfId="30914" xr:uid="{60E906C1-837A-4FFD-B7E9-77D424341F75}"/>
    <cellStyle name="Számítás 2 41 2 2 2_Volatility" xfId="30915" xr:uid="{0D4E324A-B6D8-4278-9C23-C33F920255E7}"/>
    <cellStyle name="Számítás 2 41 2 2 3" xfId="30916" xr:uid="{BF78E388-6511-4AF7-8C09-C0B62B700701}"/>
    <cellStyle name="Számítás 2 41 2 2_Volatility" xfId="30917" xr:uid="{9B393969-1A6B-46E1-9970-8DEF59F46A55}"/>
    <cellStyle name="Számítás 2 41 2 3" xfId="30918" xr:uid="{115FA5DB-C34A-4655-97C5-83FCC69693F5}"/>
    <cellStyle name="Számítás 2 41 2 3 2" xfId="30919" xr:uid="{18AB7792-2A0A-4147-81AC-AE085B0FF8D8}"/>
    <cellStyle name="Számítás 2 41 2 3 2 2" xfId="30920" xr:uid="{238659D0-C118-44AC-9F81-D15F3B92C130}"/>
    <cellStyle name="Számítás 2 41 2 3 2_Volatility" xfId="30921" xr:uid="{6DF9614C-E103-4A79-B4EC-C3146BF03429}"/>
    <cellStyle name="Számítás 2 41 2 3 3" xfId="30922" xr:uid="{EC09350E-4C1C-4AB1-8E56-75A4EACC0D02}"/>
    <cellStyle name="Számítás 2 41 2 3_Volatility" xfId="30923" xr:uid="{8AF9CDF5-84E8-416A-BAF9-E815FCB81FA2}"/>
    <cellStyle name="Számítás 2 41 2 4" xfId="30924" xr:uid="{65E4CA89-3735-42A1-B82E-D2C6E7790AF9}"/>
    <cellStyle name="Számítás 2 41 2 4 2" xfId="30925" xr:uid="{31407554-669C-48E8-A7AE-338C425FD639}"/>
    <cellStyle name="Számítás 2 41 2 4_Volatility" xfId="30926" xr:uid="{F2EC4E38-2EE0-4132-8891-C5A3D7571994}"/>
    <cellStyle name="Számítás 2 41 2 5" xfId="30927" xr:uid="{29391E88-8F60-4C7E-BFFE-01F954A3E009}"/>
    <cellStyle name="Számítás 2 41 2_Volatility" xfId="30928" xr:uid="{B0CC9C67-D205-40C2-9025-F03F78652CFF}"/>
    <cellStyle name="Számítás 2 41 3" xfId="30929" xr:uid="{4832A29E-7931-40FD-A721-DC409D32D340}"/>
    <cellStyle name="Számítás 2 41 3 2" xfId="30930" xr:uid="{E5A040FE-2045-4837-B751-2480EB63880F}"/>
    <cellStyle name="Számítás 2 41 3 2 2" xfId="30931" xr:uid="{00056C17-AD01-4730-9DCA-B7A6C4CC7224}"/>
    <cellStyle name="Számítás 2 41 3 2_Volatility" xfId="30932" xr:uid="{0F888228-0C9B-48C3-8209-9C194D20866A}"/>
    <cellStyle name="Számítás 2 41 3 3" xfId="30933" xr:uid="{E766CAB2-28E9-4189-A692-08072F6D1C34}"/>
    <cellStyle name="Számítás 2 41 3_Volatility" xfId="30934" xr:uid="{93261518-229D-4CB4-B2C9-FA2F5539D10D}"/>
    <cellStyle name="Számítás 2 41 4" xfId="30935" xr:uid="{7B25C79A-3BBE-42E5-BA86-82C15D521B2B}"/>
    <cellStyle name="Számítás 2 41 4 2" xfId="30936" xr:uid="{AA3D4EBF-7C35-4422-8AEC-505532C08CA1}"/>
    <cellStyle name="Számítás 2 41 4_Volatility" xfId="30937" xr:uid="{1D99CCB7-42EF-4123-8708-A43AC232BDAD}"/>
    <cellStyle name="Számítás 2 41 5" xfId="30938" xr:uid="{CC89296F-A91F-4615-A957-7527F035A10F}"/>
    <cellStyle name="Számítás 2 41_Volatility" xfId="30939" xr:uid="{7E3BC3D2-A5F0-4430-B325-44B905F22567}"/>
    <cellStyle name="Számítás 2 42" xfId="30940" xr:uid="{A42F7F61-2F49-4025-80FB-4C073FF062A7}"/>
    <cellStyle name="Számítás 2 42 2" xfId="30941" xr:uid="{DB205A6F-4419-4233-A23D-90B905882397}"/>
    <cellStyle name="Számítás 2 42 2 2" xfId="30942" xr:uid="{9C43B13A-6859-438F-9994-A3F152AAE901}"/>
    <cellStyle name="Számítás 2 42 2 2 2" xfId="30943" xr:uid="{41B37371-5EC8-45B5-A34D-8BB8E9BD7F5C}"/>
    <cellStyle name="Számítás 2 42 2 2 2 2" xfId="30944" xr:uid="{28C94946-78FB-4F74-A25E-61E442DAE4E1}"/>
    <cellStyle name="Számítás 2 42 2 2 2_Volatility" xfId="30945" xr:uid="{3CB56680-9B86-4785-A89E-7C488FD55AE4}"/>
    <cellStyle name="Számítás 2 42 2 2 3" xfId="30946" xr:uid="{9750EA6C-70CF-47FF-80CC-760E9A511BFC}"/>
    <cellStyle name="Számítás 2 42 2 2_Volatility" xfId="30947" xr:uid="{954A9AD5-04EB-4D17-917C-6D9041D8CD69}"/>
    <cellStyle name="Számítás 2 42 2 3" xfId="30948" xr:uid="{0A3DDBE2-73C9-4002-ADCE-C5327F5761A5}"/>
    <cellStyle name="Számítás 2 42 2 3 2" xfId="30949" xr:uid="{1F40DD25-0C0E-4696-B6CB-0D63E4E5F494}"/>
    <cellStyle name="Számítás 2 42 2 3 2 2" xfId="30950" xr:uid="{E7CE2D02-6EE9-4E0E-B800-2D64F310FC73}"/>
    <cellStyle name="Számítás 2 42 2 3 2_Volatility" xfId="30951" xr:uid="{64605E76-4CD1-4B12-9073-E0E3EEA93843}"/>
    <cellStyle name="Számítás 2 42 2 3 3" xfId="30952" xr:uid="{62A12D41-7F63-4907-AE80-EB38235B4A07}"/>
    <cellStyle name="Számítás 2 42 2 3_Volatility" xfId="30953" xr:uid="{9E354073-8DD0-47E2-AF2B-501A9A06F952}"/>
    <cellStyle name="Számítás 2 42 2 4" xfId="30954" xr:uid="{9B6CA09C-144D-41EB-9380-6AD62A135C0A}"/>
    <cellStyle name="Számítás 2 42 2 4 2" xfId="30955" xr:uid="{99E65A22-ED66-4C33-BA2C-A970B8D55193}"/>
    <cellStyle name="Számítás 2 42 2 4_Volatility" xfId="30956" xr:uid="{E2D1827C-D043-41CA-8A4D-51B44B8A9B7D}"/>
    <cellStyle name="Számítás 2 42 2 5" xfId="30957" xr:uid="{67410C65-CA3D-4DBB-8296-20631EAAD6A3}"/>
    <cellStyle name="Számítás 2 42 2_Volatility" xfId="30958" xr:uid="{FC1C4BFC-9B9F-4FF8-98AB-039F2E4570C2}"/>
    <cellStyle name="Számítás 2 42 3" xfId="30959" xr:uid="{336AC26F-1491-46AD-A894-F80E95CD4A4B}"/>
    <cellStyle name="Számítás 2 42 3 2" xfId="30960" xr:uid="{C0F1E1ED-AEF4-4647-97B2-30922A2559EC}"/>
    <cellStyle name="Számítás 2 42 3 2 2" xfId="30961" xr:uid="{964CC01F-FD00-4801-B56A-C655207D4DB6}"/>
    <cellStyle name="Számítás 2 42 3 2_Volatility" xfId="30962" xr:uid="{D1EBDEE9-0C32-457B-A697-CD982A2C7A92}"/>
    <cellStyle name="Számítás 2 42 3 3" xfId="30963" xr:uid="{FB564E7C-DD74-4ED7-9084-9712A9135530}"/>
    <cellStyle name="Számítás 2 42 3_Volatility" xfId="30964" xr:uid="{AE77A042-48E4-471D-B5E5-A6AD614EC8AF}"/>
    <cellStyle name="Számítás 2 42 4" xfId="30965" xr:uid="{F8A90C17-96FD-4ADC-ADB1-A697BED0D9FE}"/>
    <cellStyle name="Számítás 2 42 4 2" xfId="30966" xr:uid="{B1B9E547-9A32-44BC-BBEC-DF0DBFBFD162}"/>
    <cellStyle name="Számítás 2 42 4_Volatility" xfId="30967" xr:uid="{6F7FC995-D8CC-4E8A-8D89-77B80E4731E1}"/>
    <cellStyle name="Számítás 2 42 5" xfId="30968" xr:uid="{3DC0C335-BA58-46BC-9D37-645651C1FB7D}"/>
    <cellStyle name="Számítás 2 42_Volatility" xfId="30969" xr:uid="{B031DABB-7DC1-4119-819F-D4186215D693}"/>
    <cellStyle name="Számítás 2 43" xfId="30970" xr:uid="{94D56016-C1AF-4AED-923C-84A3E64FD2F8}"/>
    <cellStyle name="Számítás 2 43 2" xfId="30971" xr:uid="{B5FA880E-0028-4480-972E-6301983E9DD7}"/>
    <cellStyle name="Számítás 2 43 2 2" xfId="30972" xr:uid="{B0C22294-700A-41FF-9C5E-91BBC6471956}"/>
    <cellStyle name="Számítás 2 43 2 2 2" xfId="30973" xr:uid="{6CF9592E-CDAE-417B-AC9F-B1C0856ED0EB}"/>
    <cellStyle name="Számítás 2 43 2 2 2 2" xfId="30974" xr:uid="{7CA3A16D-0485-4A5C-90D0-E2C99C3E784E}"/>
    <cellStyle name="Számítás 2 43 2 2 2_Volatility" xfId="30975" xr:uid="{91484867-6149-4DAA-87A0-A2883C56178F}"/>
    <cellStyle name="Számítás 2 43 2 2 3" xfId="30976" xr:uid="{6862A88A-0082-4708-A22B-578B030C11D6}"/>
    <cellStyle name="Számítás 2 43 2 2_Volatility" xfId="30977" xr:uid="{114D3CF9-50BE-426C-8B40-BDB581FEAC7D}"/>
    <cellStyle name="Számítás 2 43 2 3" xfId="30978" xr:uid="{075F8F4C-316A-4102-A3F8-E32A6F9F4AA2}"/>
    <cellStyle name="Számítás 2 43 2 3 2" xfId="30979" xr:uid="{1DD1FAE9-B145-4016-ACD9-C576D9D8011A}"/>
    <cellStyle name="Számítás 2 43 2 3 2 2" xfId="30980" xr:uid="{C52E72DC-6851-466C-82B6-1C9DE0809FC2}"/>
    <cellStyle name="Számítás 2 43 2 3 2_Volatility" xfId="30981" xr:uid="{F7864484-CA41-4B10-A624-D11859301B27}"/>
    <cellStyle name="Számítás 2 43 2 3 3" xfId="30982" xr:uid="{F8B4BF01-8D04-4254-BA11-857D747DF6FB}"/>
    <cellStyle name="Számítás 2 43 2 3_Volatility" xfId="30983" xr:uid="{D0300883-8ACB-4533-B3DA-E846733CB578}"/>
    <cellStyle name="Számítás 2 43 2 4" xfId="30984" xr:uid="{30881CDD-9379-49FD-A479-EC5C809DF35C}"/>
    <cellStyle name="Számítás 2 43 2 4 2" xfId="30985" xr:uid="{24FC83B5-56ED-4C5D-B16F-1CCECD1D262D}"/>
    <cellStyle name="Számítás 2 43 2 4_Volatility" xfId="30986" xr:uid="{41151BC1-6155-4702-A5B9-99F898720CA4}"/>
    <cellStyle name="Számítás 2 43 2 5" xfId="30987" xr:uid="{8630CAF8-FA00-4D85-8B07-3250EB050E12}"/>
    <cellStyle name="Számítás 2 43 2_Volatility" xfId="30988" xr:uid="{F0EA4A8D-7579-4240-9A9F-82865EAC017E}"/>
    <cellStyle name="Számítás 2 43 3" xfId="30989" xr:uid="{6C00B4A4-F843-4B3B-A752-1DE3FA5C5B05}"/>
    <cellStyle name="Számítás 2 43 3 2" xfId="30990" xr:uid="{892A1115-B2DD-40D5-A2F6-E3D5F7B3B979}"/>
    <cellStyle name="Számítás 2 43 3 2 2" xfId="30991" xr:uid="{47E4084F-8CF8-4A60-8150-59D7656AA1C5}"/>
    <cellStyle name="Számítás 2 43 3 2_Volatility" xfId="30992" xr:uid="{B66C0A24-0891-4A05-B91E-8C951C1C3FF8}"/>
    <cellStyle name="Számítás 2 43 3 3" xfId="30993" xr:uid="{BB9F7ED8-6FCA-4A41-B057-73C87A3524B9}"/>
    <cellStyle name="Számítás 2 43 3_Volatility" xfId="30994" xr:uid="{5E53ACB3-EFC4-479D-876C-EBFC27E08C06}"/>
    <cellStyle name="Számítás 2 43 4" xfId="30995" xr:uid="{6E5FAC55-9F62-4B78-9F60-D666C543CFE7}"/>
    <cellStyle name="Számítás 2 43 4 2" xfId="30996" xr:uid="{36732FF7-92D2-4427-B07C-89A5094C6536}"/>
    <cellStyle name="Számítás 2 43 4_Volatility" xfId="30997" xr:uid="{E67F4C5B-AACC-4762-B9B7-1D8EE5551EE8}"/>
    <cellStyle name="Számítás 2 43 5" xfId="30998" xr:uid="{3D09DEF7-5D46-4280-BD42-EF7E1D58765D}"/>
    <cellStyle name="Számítás 2 43_Volatility" xfId="30999" xr:uid="{5C23EFED-8226-48DD-9C43-E33B26F754E2}"/>
    <cellStyle name="Számítás 2 44" xfId="31000" xr:uid="{155734D0-765D-445D-8548-7425D5629E75}"/>
    <cellStyle name="Számítás 2 44 2" xfId="31001" xr:uid="{F969148E-AD10-44DC-A22F-B4E675380B8C}"/>
    <cellStyle name="Számítás 2 44 2 2" xfId="31002" xr:uid="{8F509743-CFA3-4620-A95C-A91B1CD0FAE3}"/>
    <cellStyle name="Számítás 2 44 2 2 2" xfId="31003" xr:uid="{6700E96E-A5B7-431E-8E23-7A9994F47131}"/>
    <cellStyle name="Számítás 2 44 2 2 2 2" xfId="31004" xr:uid="{E18D091B-A4EF-473D-999B-37CBCDA15984}"/>
    <cellStyle name="Számítás 2 44 2 2 2_Volatility" xfId="31005" xr:uid="{1351CF7E-1120-4149-B1DD-156D7BB46BC6}"/>
    <cellStyle name="Számítás 2 44 2 2 3" xfId="31006" xr:uid="{861E4437-699F-4713-B559-3FFCEB7A4D2D}"/>
    <cellStyle name="Számítás 2 44 2 2_Volatility" xfId="31007" xr:uid="{DBD88722-45B9-4AC6-87A1-D463928CC3E5}"/>
    <cellStyle name="Számítás 2 44 2 3" xfId="31008" xr:uid="{EC3A68B3-CE1C-4910-8C2B-B5ABF64C54E2}"/>
    <cellStyle name="Számítás 2 44 2 3 2" xfId="31009" xr:uid="{81170B6D-040A-4DF4-B4B5-C080266D134C}"/>
    <cellStyle name="Számítás 2 44 2 3 2 2" xfId="31010" xr:uid="{0A3964D3-65C6-4835-9080-89CFFE661AA9}"/>
    <cellStyle name="Számítás 2 44 2 3 2_Volatility" xfId="31011" xr:uid="{45CB3B51-706A-4B6B-B10A-BE9AC3F6CECD}"/>
    <cellStyle name="Számítás 2 44 2 3 3" xfId="31012" xr:uid="{17AF2A47-49FC-4BBC-B769-096F7A45CEB8}"/>
    <cellStyle name="Számítás 2 44 2 3_Volatility" xfId="31013" xr:uid="{350A297C-3C93-4C33-86AC-05221734F2EB}"/>
    <cellStyle name="Számítás 2 44 2 4" xfId="31014" xr:uid="{6B607E18-F69A-4813-AE62-CFCB044B10CB}"/>
    <cellStyle name="Számítás 2 44 2 4 2" xfId="31015" xr:uid="{9045015F-2CB3-4724-B2AD-9AFCA2CAC426}"/>
    <cellStyle name="Számítás 2 44 2 4_Volatility" xfId="31016" xr:uid="{6B2A2211-CAF5-4647-AE86-CD98DECA408F}"/>
    <cellStyle name="Számítás 2 44 2 5" xfId="31017" xr:uid="{E6C7ADD1-2885-44DF-928A-F326BF7EBF23}"/>
    <cellStyle name="Számítás 2 44 2_Volatility" xfId="31018" xr:uid="{6E0B16F7-38B1-4707-821D-065FCE132C7C}"/>
    <cellStyle name="Számítás 2 44 3" xfId="31019" xr:uid="{7854B07B-3FFA-47EB-97F1-D6E06F13F0BF}"/>
    <cellStyle name="Számítás 2 44 3 2" xfId="31020" xr:uid="{0E09D1A0-6D67-4ECE-B3FD-8F0C08AE99F5}"/>
    <cellStyle name="Számítás 2 44 3 2 2" xfId="31021" xr:uid="{D8C95B39-0902-48E7-A1B5-A2F3789EF05C}"/>
    <cellStyle name="Számítás 2 44 3 2_Volatility" xfId="31022" xr:uid="{8EAE34A8-CA36-45B7-8460-1A706874B405}"/>
    <cellStyle name="Számítás 2 44 3 3" xfId="31023" xr:uid="{8B17A7BE-145C-422B-915E-0971DDBFD226}"/>
    <cellStyle name="Számítás 2 44 3_Volatility" xfId="31024" xr:uid="{B29F45BE-26C1-402D-9AD0-F3EABC6083D9}"/>
    <cellStyle name="Számítás 2 44 4" xfId="31025" xr:uid="{0DD5FD01-DC0A-47A7-BEE1-9561470B23FA}"/>
    <cellStyle name="Számítás 2 44 4 2" xfId="31026" xr:uid="{6FE91CBE-F373-421A-93D1-665645F0565D}"/>
    <cellStyle name="Számítás 2 44 4_Volatility" xfId="31027" xr:uid="{B49665B7-B9F0-44FC-AAED-922BFEF7BA82}"/>
    <cellStyle name="Számítás 2 44 5" xfId="31028" xr:uid="{F34167D4-E402-4D04-961B-E6071AAEBEB3}"/>
    <cellStyle name="Számítás 2 44_Volatility" xfId="31029" xr:uid="{67B45479-D9E4-4152-82D5-13ACB4B8EF06}"/>
    <cellStyle name="Számítás 2 45" xfId="31030" xr:uid="{A7D85389-A37B-44DA-BB89-17B278E775A1}"/>
    <cellStyle name="Számítás 2 45 2" xfId="31031" xr:uid="{2215469A-340F-4DEF-AE0A-04412C46A3CB}"/>
    <cellStyle name="Számítás 2 45 2 2" xfId="31032" xr:uid="{9557C1A7-782F-41FA-B000-E1EA6FC23B6F}"/>
    <cellStyle name="Számítás 2 45 2 2 2" xfId="31033" xr:uid="{9A05EB40-6AC0-4000-86B1-0CDED5B0A486}"/>
    <cellStyle name="Számítás 2 45 2 2 2 2" xfId="31034" xr:uid="{4495F250-625F-4C11-A37E-75CC56A020B8}"/>
    <cellStyle name="Számítás 2 45 2 2 2_Volatility" xfId="31035" xr:uid="{57B8C4BA-9C47-408F-9F3F-A0BD6D140FBB}"/>
    <cellStyle name="Számítás 2 45 2 2 3" xfId="31036" xr:uid="{5C31C83D-7346-41C6-948A-9F9D760213CD}"/>
    <cellStyle name="Számítás 2 45 2 2_Volatility" xfId="31037" xr:uid="{063ACF08-EC22-4498-9B8D-FE6598A47EC5}"/>
    <cellStyle name="Számítás 2 45 2 3" xfId="31038" xr:uid="{EB423C58-76B4-43AF-9557-D69617EF8F6D}"/>
    <cellStyle name="Számítás 2 45 2 3 2" xfId="31039" xr:uid="{0E25E5AC-3B5C-41D9-884B-A47088A0E812}"/>
    <cellStyle name="Számítás 2 45 2 3 2 2" xfId="31040" xr:uid="{B69766E8-D022-4357-ADB6-B025254072B0}"/>
    <cellStyle name="Számítás 2 45 2 3 2_Volatility" xfId="31041" xr:uid="{ECAC01FC-E47A-4A40-9D96-60AAD55C8249}"/>
    <cellStyle name="Számítás 2 45 2 3 3" xfId="31042" xr:uid="{DB5AA4E1-6E6B-4ABE-97D7-A7306C54551F}"/>
    <cellStyle name="Számítás 2 45 2 3_Volatility" xfId="31043" xr:uid="{68FB67B8-1BCE-4204-BF3D-107554BBC073}"/>
    <cellStyle name="Számítás 2 45 2 4" xfId="31044" xr:uid="{222A27D7-2DAC-4FB2-8D6C-B8E238488D48}"/>
    <cellStyle name="Számítás 2 45 2 4 2" xfId="31045" xr:uid="{DD70717C-91E5-410B-B22F-E5DB6A9D83DE}"/>
    <cellStyle name="Számítás 2 45 2 4_Volatility" xfId="31046" xr:uid="{315D8051-FB2E-4114-B6EE-741E0D28C7F3}"/>
    <cellStyle name="Számítás 2 45 2 5" xfId="31047" xr:uid="{6BDD13BC-0EE9-48F7-8171-9DEE05526349}"/>
    <cellStyle name="Számítás 2 45 2_Volatility" xfId="31048" xr:uid="{D84290F7-99D6-41FC-A5BA-1DE073FFD573}"/>
    <cellStyle name="Számítás 2 45 3" xfId="31049" xr:uid="{055882D7-E1BB-4215-A070-046E4B0946AD}"/>
    <cellStyle name="Számítás 2 45 3 2" xfId="31050" xr:uid="{54F28F57-FC62-4294-BD18-7C7FD41D5AB2}"/>
    <cellStyle name="Számítás 2 45 3 2 2" xfId="31051" xr:uid="{2B86A6CF-BAFB-44F6-84CE-DB8089053354}"/>
    <cellStyle name="Számítás 2 45 3 2_Volatility" xfId="31052" xr:uid="{E5516268-470F-4179-9572-F9D70336AEC6}"/>
    <cellStyle name="Számítás 2 45 3 3" xfId="31053" xr:uid="{6265B75D-4D81-4BD4-BB06-64626F2576D3}"/>
    <cellStyle name="Számítás 2 45 3_Volatility" xfId="31054" xr:uid="{6894BBB3-F7EF-44B1-8772-E0700FB3F889}"/>
    <cellStyle name="Számítás 2 45 4" xfId="31055" xr:uid="{BB650633-13BF-4524-BDD3-A364949AD27B}"/>
    <cellStyle name="Számítás 2 45 4 2" xfId="31056" xr:uid="{C0DEAF51-31EC-4141-9584-97B5C1AD859D}"/>
    <cellStyle name="Számítás 2 45 4_Volatility" xfId="31057" xr:uid="{75C5137D-28A5-4F29-B63A-998570E2D79E}"/>
    <cellStyle name="Számítás 2 45 5" xfId="31058" xr:uid="{AD9BC579-0EE2-4B1D-B706-61EAB9719ACC}"/>
    <cellStyle name="Számítás 2 45_Volatility" xfId="31059" xr:uid="{CCC42580-5D0E-4520-961A-0CADEA0A9C12}"/>
    <cellStyle name="Számítás 2 46" xfId="31060" xr:uid="{F3426E4D-9F0F-431C-8BD6-50A3A103A96E}"/>
    <cellStyle name="Számítás 2 46 2" xfId="31061" xr:uid="{7286324B-7043-497F-9613-9034AD97AA99}"/>
    <cellStyle name="Számítás 2 46 2 2" xfId="31062" xr:uid="{D4E53A89-7977-490B-9E14-E1F30086553B}"/>
    <cellStyle name="Számítás 2 46 2 2 2" xfId="31063" xr:uid="{522D5278-AFA9-4D93-B4DD-03C0E934FD9E}"/>
    <cellStyle name="Számítás 2 46 2 2 2 2" xfId="31064" xr:uid="{5D788B75-68D1-4863-A2F1-0D6F0513C43E}"/>
    <cellStyle name="Számítás 2 46 2 2 2_Volatility" xfId="31065" xr:uid="{6A5BA210-264A-426A-9C73-29DA1AE28F60}"/>
    <cellStyle name="Számítás 2 46 2 2 3" xfId="31066" xr:uid="{6D836509-6D27-44FD-A5AE-A1A3B3598B39}"/>
    <cellStyle name="Számítás 2 46 2 2_Volatility" xfId="31067" xr:uid="{901B0540-5446-4203-BD1E-875BC2266A3A}"/>
    <cellStyle name="Számítás 2 46 2 3" xfId="31068" xr:uid="{DEC8940F-983D-4A57-AB13-8EA04C9B2BC4}"/>
    <cellStyle name="Számítás 2 46 2 3 2" xfId="31069" xr:uid="{55289A88-761A-46EA-ACD8-0D7D0EA1B634}"/>
    <cellStyle name="Számítás 2 46 2 3 2 2" xfId="31070" xr:uid="{7D8E754B-E35A-4F05-A2C4-6D257260C793}"/>
    <cellStyle name="Számítás 2 46 2 3 2_Volatility" xfId="31071" xr:uid="{F4471B02-097B-4A6E-B591-00EBC1C16D22}"/>
    <cellStyle name="Számítás 2 46 2 3 3" xfId="31072" xr:uid="{31758063-622D-4351-A6F6-97BC366488E7}"/>
    <cellStyle name="Számítás 2 46 2 3_Volatility" xfId="31073" xr:uid="{E3AACDD7-F2D7-4E50-8634-32260870CE7F}"/>
    <cellStyle name="Számítás 2 46 2 4" xfId="31074" xr:uid="{43E7ADB5-2571-40C0-97EF-66C0414BDDDA}"/>
    <cellStyle name="Számítás 2 46 2 4 2" xfId="31075" xr:uid="{5999180B-27B6-4262-9C42-991F49D25171}"/>
    <cellStyle name="Számítás 2 46 2 4_Volatility" xfId="31076" xr:uid="{DDB574C8-BD19-470E-B6F2-AB686C70FDD3}"/>
    <cellStyle name="Számítás 2 46 2 5" xfId="31077" xr:uid="{EE050D58-EA60-4C18-BB9C-DFFBBD3BEF4D}"/>
    <cellStyle name="Számítás 2 46 2_Volatility" xfId="31078" xr:uid="{2422057D-5F02-4B2C-9DD4-4B4311B601FA}"/>
    <cellStyle name="Számítás 2 46 3" xfId="31079" xr:uid="{E6B599AD-D356-430A-A061-0A36E82FD0F3}"/>
    <cellStyle name="Számítás 2 46 3 2" xfId="31080" xr:uid="{F8E3A3F2-4699-4D4A-82AA-2A8AE181E3F7}"/>
    <cellStyle name="Számítás 2 46 3 2 2" xfId="31081" xr:uid="{E1A92BFD-CA26-4D23-A4FF-D615B7D43C5A}"/>
    <cellStyle name="Számítás 2 46 3 2_Volatility" xfId="31082" xr:uid="{4371C0AE-0215-4AEC-B101-2AD5E8230891}"/>
    <cellStyle name="Számítás 2 46 3 3" xfId="31083" xr:uid="{8CF65864-A744-4906-861C-739F1E490374}"/>
    <cellStyle name="Számítás 2 46 3_Volatility" xfId="31084" xr:uid="{3E78D247-FAF7-4DC7-A245-9CCDB506D170}"/>
    <cellStyle name="Számítás 2 46 4" xfId="31085" xr:uid="{4A2A6DEE-8D69-4484-8DA7-29D93E48F654}"/>
    <cellStyle name="Számítás 2 46 4 2" xfId="31086" xr:uid="{8155E7DA-E6A6-479B-85CC-F467E4440F9F}"/>
    <cellStyle name="Számítás 2 46 4_Volatility" xfId="31087" xr:uid="{D47B9EF2-AC04-4A6A-9ADD-F8887923BDB5}"/>
    <cellStyle name="Számítás 2 46 5" xfId="31088" xr:uid="{E05E5F85-3E2D-4D77-ACCF-67DC501088B1}"/>
    <cellStyle name="Számítás 2 46_Volatility" xfId="31089" xr:uid="{18A486FD-7902-4CF4-8D3C-A6B224D98C41}"/>
    <cellStyle name="Számítás 2 47" xfId="31090" xr:uid="{BA051F98-90D2-491A-8119-C1A53AEAAF22}"/>
    <cellStyle name="Számítás 2 47 2" xfId="31091" xr:uid="{20039188-3AA2-4336-8F42-BA928D441FA4}"/>
    <cellStyle name="Számítás 2 47 2 2" xfId="31092" xr:uid="{3EAEF620-9057-48B9-8A18-79438604B1D8}"/>
    <cellStyle name="Számítás 2 47 2 2 2" xfId="31093" xr:uid="{376EC280-994D-4F1B-99B4-4906398F2AC5}"/>
    <cellStyle name="Számítás 2 47 2 2_Volatility" xfId="31094" xr:uid="{04749FF0-CAB3-49EE-ABB2-2768DA273A81}"/>
    <cellStyle name="Számítás 2 47 2 3" xfId="31095" xr:uid="{34B1E876-EFB8-4A93-9479-D6AB656B209B}"/>
    <cellStyle name="Számítás 2 47 2_Volatility" xfId="31096" xr:uid="{58403CB1-3E65-4C6A-BDB9-BFC594A2BE64}"/>
    <cellStyle name="Számítás 2 47 3" xfId="31097" xr:uid="{5F14D9EC-0A9B-409D-8216-69043EFAD29B}"/>
    <cellStyle name="Számítás 2 47 3 2" xfId="31098" xr:uid="{C04F7B28-B8D3-4641-AA10-BA583B7D2934}"/>
    <cellStyle name="Számítás 2 47 3 2 2" xfId="31099" xr:uid="{B7AEEA10-77E7-4420-8726-2DBA07D8D2D2}"/>
    <cellStyle name="Számítás 2 47 3 2_Volatility" xfId="31100" xr:uid="{DF37FD5F-CFBE-4B02-AF95-4467BB754046}"/>
    <cellStyle name="Számítás 2 47 3 3" xfId="31101" xr:uid="{634CE472-5F0B-453E-89D1-C1347C32E80A}"/>
    <cellStyle name="Számítás 2 47 3_Volatility" xfId="31102" xr:uid="{C0552B2C-4114-4AC4-B2AF-740F089F9B59}"/>
    <cellStyle name="Számítás 2 47 4" xfId="31103" xr:uid="{263651D9-7B9D-47FD-993D-9050EDE65BB3}"/>
    <cellStyle name="Számítás 2 47 4 2" xfId="31104" xr:uid="{A1321FEC-F5CB-4355-81FB-966C0E12B5B8}"/>
    <cellStyle name="Számítás 2 47 4_Volatility" xfId="31105" xr:uid="{541E06CE-E8B3-40DC-A47C-D925FB3A1DD9}"/>
    <cellStyle name="Számítás 2 47 5" xfId="31106" xr:uid="{8077A914-D99E-4E32-B433-9966A7B1AF98}"/>
    <cellStyle name="Számítás 2 47_Volatility" xfId="31107" xr:uid="{A3C0F461-FE47-4C74-9067-6E70C555DE63}"/>
    <cellStyle name="Számítás 2 48" xfId="31108" xr:uid="{6433C293-5B1A-429C-8368-9DB7A9DD8DCA}"/>
    <cellStyle name="Számítás 2 48 2" xfId="31109" xr:uid="{32EEEF61-E4B8-43E1-8941-5610F1179AFB}"/>
    <cellStyle name="Számítás 2 48 2 2" xfId="31110" xr:uid="{52675481-9704-4FAE-B157-D7C8D27A973E}"/>
    <cellStyle name="Számítás 2 48 2_Volatility" xfId="31111" xr:uid="{3FFE66DF-344F-4085-8291-C9689849804A}"/>
    <cellStyle name="Számítás 2 48 3" xfId="31112" xr:uid="{9B56E407-D715-4D12-B48E-5FCA932984D1}"/>
    <cellStyle name="Számítás 2 48_Volatility" xfId="31113" xr:uid="{3B251B06-48A7-4339-A49F-CC6E69DE698B}"/>
    <cellStyle name="Számítás 2 49" xfId="31114" xr:uid="{1560106A-1F7C-4CEF-AC09-70A066D09043}"/>
    <cellStyle name="Számítás 2 49 2" xfId="31115" xr:uid="{5CDA1745-B2B1-4C70-8A86-6BAB4C3D5B7D}"/>
    <cellStyle name="Számítás 2 49_Volatility" xfId="31116" xr:uid="{7E8A4000-5DD9-4934-922C-C3A7AECC36B2}"/>
    <cellStyle name="Számítás 2 5" xfId="31117" xr:uid="{BD31D856-39C8-4986-808D-660DA2F0D15E}"/>
    <cellStyle name="Számítás 2 5 2" xfId="31118" xr:uid="{D527EF69-93CD-482D-89C7-F04102753996}"/>
    <cellStyle name="Számítás 2 5 2 2" xfId="31119" xr:uid="{405ABDFB-9A77-4DE1-9B81-7BD5E7F8B35C}"/>
    <cellStyle name="Számítás 2 5 2 2 2" xfId="31120" xr:uid="{45313236-3451-4CFD-B2C6-F04CCD38AAC2}"/>
    <cellStyle name="Számítás 2 5 2 2 2 2" xfId="31121" xr:uid="{02996970-7BCC-4881-B9A2-9CB9B8BD5B89}"/>
    <cellStyle name="Számítás 2 5 2 2 2_Volatility" xfId="31122" xr:uid="{4167505A-03C0-4455-B891-FCC79E56E56F}"/>
    <cellStyle name="Számítás 2 5 2 2 3" xfId="31123" xr:uid="{84A1CE1B-858B-4D7E-9378-DF104B7C8B5A}"/>
    <cellStyle name="Számítás 2 5 2 2_Volatility" xfId="31124" xr:uid="{4E1FB7C4-999F-4DFE-BD4B-48D440EFFCE3}"/>
    <cellStyle name="Számítás 2 5 2 3" xfId="31125" xr:uid="{D5991201-AAE1-4ECF-ABF3-4812C8CC8762}"/>
    <cellStyle name="Számítás 2 5 2 3 2" xfId="31126" xr:uid="{C2A3907D-A442-4C68-8020-BE58FA823931}"/>
    <cellStyle name="Számítás 2 5 2 3 2 2" xfId="31127" xr:uid="{054C8AD3-5EE1-423E-BE1C-A16088114EB6}"/>
    <cellStyle name="Számítás 2 5 2 3 2_Volatility" xfId="31128" xr:uid="{A899ADE9-107B-4DA1-B193-B04BE0EB0AD4}"/>
    <cellStyle name="Számítás 2 5 2 3 3" xfId="31129" xr:uid="{67ECF3FC-5ED4-4C89-B0EF-950A4AD0E31B}"/>
    <cellStyle name="Számítás 2 5 2 3_Volatility" xfId="31130" xr:uid="{531DC0BF-C9B5-4BEE-924E-3E8F36202D17}"/>
    <cellStyle name="Számítás 2 5 2 4" xfId="31131" xr:uid="{FB1DBCC8-8090-45EB-80B2-18505AAD5650}"/>
    <cellStyle name="Számítás 2 5 2 4 2" xfId="31132" xr:uid="{8ABAF893-E19E-4DD1-896F-4F77C5C9F017}"/>
    <cellStyle name="Számítás 2 5 2 4_Volatility" xfId="31133" xr:uid="{D76C7D48-17F3-4A77-B01C-60A7593DB12A}"/>
    <cellStyle name="Számítás 2 5 2 5" xfId="31134" xr:uid="{B6A6D5D6-B0F6-4BB2-8B5E-7F2A76537EAB}"/>
    <cellStyle name="Számítás 2 5 2_Volatility" xfId="31135" xr:uid="{7FE6E07E-6A45-4E36-985F-7D553973EC74}"/>
    <cellStyle name="Számítás 2 5 3" xfId="31136" xr:uid="{D6C7A923-2E94-478A-918E-C47F630153AC}"/>
    <cellStyle name="Számítás 2 5 3 2" xfId="31137" xr:uid="{90F9EFCA-70F4-4886-A6DE-FB7D32B85090}"/>
    <cellStyle name="Számítás 2 5 3 2 2" xfId="31138" xr:uid="{0136D18B-1560-4B71-96EE-D60F2863A28C}"/>
    <cellStyle name="Számítás 2 5 3 2_Volatility" xfId="31139" xr:uid="{B32DEF0B-4CE2-445B-954D-11C4D5536609}"/>
    <cellStyle name="Számítás 2 5 3 3" xfId="31140" xr:uid="{A40704B8-8DAF-43F0-B43A-3E9823D14D38}"/>
    <cellStyle name="Számítás 2 5 3_Volatility" xfId="31141" xr:uid="{BD6EFF4D-36EA-4AD9-94A7-49978EB71636}"/>
    <cellStyle name="Számítás 2 5 4" xfId="31142" xr:uid="{0E69069A-E246-49D6-A15D-1DCD8077E9AF}"/>
    <cellStyle name="Számítás 2 5 4 2" xfId="31143" xr:uid="{62C1746F-8996-4A9B-B456-51DE7F48A743}"/>
    <cellStyle name="Számítás 2 5 4_Volatility" xfId="31144" xr:uid="{1B85786E-392B-4037-8569-ECBB88D211E1}"/>
    <cellStyle name="Számítás 2 5 5" xfId="31145" xr:uid="{EA8838EB-45A6-4556-B009-5E9E5603568F}"/>
    <cellStyle name="Számítás 2 5_Volatility" xfId="31146" xr:uid="{5781D075-6B62-454E-901E-861E532EA23C}"/>
    <cellStyle name="Számítás 2 50" xfId="31147" xr:uid="{E63C96B5-C33A-424F-B12B-B2B1F9A892FC}"/>
    <cellStyle name="Számítás 2 6" xfId="31148" xr:uid="{F918D790-4D1B-4C4C-A503-7E22C5760FBC}"/>
    <cellStyle name="Számítás 2 6 2" xfId="31149" xr:uid="{F6DB525E-399F-4A80-B891-DEB3519D2571}"/>
    <cellStyle name="Számítás 2 6 2 2" xfId="31150" xr:uid="{E4942406-7989-4113-A145-B0819075C0A6}"/>
    <cellStyle name="Számítás 2 6 2 2 2" xfId="31151" xr:uid="{B65B8F0E-2256-4EE2-A2C4-B32E886B04C0}"/>
    <cellStyle name="Számítás 2 6 2 2 2 2" xfId="31152" xr:uid="{583BD2B4-6C33-44CB-B69B-C6F3569FF4E1}"/>
    <cellStyle name="Számítás 2 6 2 2 2_Volatility" xfId="31153" xr:uid="{C2556954-9A62-4815-AEF5-69223366A384}"/>
    <cellStyle name="Számítás 2 6 2 2 3" xfId="31154" xr:uid="{4E33E377-F471-4FB1-9ED7-5BA23148E5C1}"/>
    <cellStyle name="Számítás 2 6 2 2_Volatility" xfId="31155" xr:uid="{BDD7D52A-6F34-46C9-B56A-D457B06C65E3}"/>
    <cellStyle name="Számítás 2 6 2 3" xfId="31156" xr:uid="{211E9E05-150C-4B1C-B136-4DED6479186E}"/>
    <cellStyle name="Számítás 2 6 2 3 2" xfId="31157" xr:uid="{3026E5BA-19E7-41B1-9AC1-EA686F3CA049}"/>
    <cellStyle name="Számítás 2 6 2 3 2 2" xfId="31158" xr:uid="{FE1ED82D-0469-4353-8649-588DE484D108}"/>
    <cellStyle name="Számítás 2 6 2 3 2_Volatility" xfId="31159" xr:uid="{60393CB9-4929-45CF-9EE9-A01439A2E739}"/>
    <cellStyle name="Számítás 2 6 2 3 3" xfId="31160" xr:uid="{EAB55E36-EAB9-4F48-81D5-C7E191E65AB6}"/>
    <cellStyle name="Számítás 2 6 2 3_Volatility" xfId="31161" xr:uid="{B87212F7-B6A3-4F9B-A0A5-7A39FFD52FE7}"/>
    <cellStyle name="Számítás 2 6 2 4" xfId="31162" xr:uid="{E1DBDEEF-4D7E-45FB-8A26-7BF753460187}"/>
    <cellStyle name="Számítás 2 6 2 4 2" xfId="31163" xr:uid="{3E6476B9-1E3F-4646-A2F6-1E551CBEAB8D}"/>
    <cellStyle name="Számítás 2 6 2 4_Volatility" xfId="31164" xr:uid="{9F2FFDA5-3E21-4AF0-94CB-2D3C191A55D6}"/>
    <cellStyle name="Számítás 2 6 2 5" xfId="31165" xr:uid="{9A629348-EEBE-4AAB-826C-850EC5B6CF86}"/>
    <cellStyle name="Számítás 2 6 2_Volatility" xfId="31166" xr:uid="{C4D28443-5B76-4E23-BD80-2DD803F60F05}"/>
    <cellStyle name="Számítás 2 6 3" xfId="31167" xr:uid="{00CE1D9F-8D96-4EC0-BA0E-1F5801665475}"/>
    <cellStyle name="Számítás 2 6 3 2" xfId="31168" xr:uid="{E9197B76-2D32-4A7C-A63E-58855F7EA074}"/>
    <cellStyle name="Számítás 2 6 3 2 2" xfId="31169" xr:uid="{C64C4D66-A735-4FA2-80DC-50345EC6238E}"/>
    <cellStyle name="Számítás 2 6 3 2_Volatility" xfId="31170" xr:uid="{DF684E73-053B-4516-B65C-9C2D007DD0BA}"/>
    <cellStyle name="Számítás 2 6 3 3" xfId="31171" xr:uid="{215F0247-3944-4225-BBE8-12FB346EB514}"/>
    <cellStyle name="Számítás 2 6 3_Volatility" xfId="31172" xr:uid="{008276CF-98EB-4619-A058-CEB76BF5F009}"/>
    <cellStyle name="Számítás 2 6 4" xfId="31173" xr:uid="{D0CB2F74-FABB-44FA-AB97-533F0F9C5B81}"/>
    <cellStyle name="Számítás 2 6 4 2" xfId="31174" xr:uid="{C5772DD3-E477-49F9-90C3-19944462A054}"/>
    <cellStyle name="Számítás 2 6 4_Volatility" xfId="31175" xr:uid="{C2441FA1-E056-484D-8109-04F18E4C7044}"/>
    <cellStyle name="Számítás 2 6 5" xfId="31176" xr:uid="{AFA09D17-1027-4FD4-BC17-F2F2D29797E4}"/>
    <cellStyle name="Számítás 2 6_Volatility" xfId="31177" xr:uid="{C10CC3B5-BBD5-4156-A350-F47323916876}"/>
    <cellStyle name="Számítás 2 7" xfId="31178" xr:uid="{422A31BF-CCF8-40AA-873D-702B23A6F930}"/>
    <cellStyle name="Számítás 2 7 2" xfId="31179" xr:uid="{63AF61F2-4AFA-4051-9EA7-0C24FC8A9F0E}"/>
    <cellStyle name="Számítás 2 7 2 2" xfId="31180" xr:uid="{34BE28ED-2754-4633-8CCD-7C8EE5C7361B}"/>
    <cellStyle name="Számítás 2 7 2 2 2" xfId="31181" xr:uid="{BE66F35E-5432-4941-93BC-75921C92697E}"/>
    <cellStyle name="Számítás 2 7 2 2 2 2" xfId="31182" xr:uid="{C18B64EB-168A-40E0-97F0-ED829CCB1856}"/>
    <cellStyle name="Számítás 2 7 2 2 2_Volatility" xfId="31183" xr:uid="{E7E03A34-3393-42DA-BF17-54D4AF0ABCCD}"/>
    <cellStyle name="Számítás 2 7 2 2 3" xfId="31184" xr:uid="{97DBAF67-3BEB-42BE-81FA-D8FED51567A1}"/>
    <cellStyle name="Számítás 2 7 2 2_Volatility" xfId="31185" xr:uid="{500615AC-A010-48ED-8F9F-F9B362560DB1}"/>
    <cellStyle name="Számítás 2 7 2 3" xfId="31186" xr:uid="{EFA6ECB8-3793-4131-B53D-6890EF3735BB}"/>
    <cellStyle name="Számítás 2 7 2 3 2" xfId="31187" xr:uid="{1536EC91-212E-4D2C-A1DB-CA19352F1548}"/>
    <cellStyle name="Számítás 2 7 2 3 2 2" xfId="31188" xr:uid="{19FCB6A0-B8DB-4AFB-AEAD-C5BCE730B2E1}"/>
    <cellStyle name="Számítás 2 7 2 3 2_Volatility" xfId="31189" xr:uid="{9B26DCE4-C16C-4A3F-9FCC-74A4A4DC5251}"/>
    <cellStyle name="Számítás 2 7 2 3 3" xfId="31190" xr:uid="{D4B59820-3857-497F-90E8-AB9E3D8853CC}"/>
    <cellStyle name="Számítás 2 7 2 3_Volatility" xfId="31191" xr:uid="{D0A1E1EF-B23E-492B-9D30-C8925A746C11}"/>
    <cellStyle name="Számítás 2 7 2 4" xfId="31192" xr:uid="{F7E9895D-F949-4FBC-88A0-F6C9A8E2A567}"/>
    <cellStyle name="Számítás 2 7 2 4 2" xfId="31193" xr:uid="{2E3E7248-A1E6-4591-889F-CF04D9B7D080}"/>
    <cellStyle name="Számítás 2 7 2 4_Volatility" xfId="31194" xr:uid="{ECB0F886-ED3C-4D1B-9535-38D8DCE364D8}"/>
    <cellStyle name="Számítás 2 7 2 5" xfId="31195" xr:uid="{6B154916-D4DA-499D-AD12-2DEBDC225918}"/>
    <cellStyle name="Számítás 2 7 2_Volatility" xfId="31196" xr:uid="{D32B8E98-317A-46A1-B246-2503B2FB96C8}"/>
    <cellStyle name="Számítás 2 7 3" xfId="31197" xr:uid="{4FF7F03E-96B0-4778-810D-3AC39FFD95B2}"/>
    <cellStyle name="Számítás 2 7 3 2" xfId="31198" xr:uid="{8B25BF69-732E-419F-957E-E85A2F289B21}"/>
    <cellStyle name="Számítás 2 7 3 2 2" xfId="31199" xr:uid="{8FAEF366-269F-4008-8015-FE8E51696056}"/>
    <cellStyle name="Számítás 2 7 3 2_Volatility" xfId="31200" xr:uid="{5E7ECB3A-61B4-429B-ACAF-7B0E51D05792}"/>
    <cellStyle name="Számítás 2 7 3 3" xfId="31201" xr:uid="{8DCC4C10-8E95-4CED-A6FF-BFACEF3E14A4}"/>
    <cellStyle name="Számítás 2 7 3_Volatility" xfId="31202" xr:uid="{4B5BEDF5-45D9-4700-AF15-E9CC4406F795}"/>
    <cellStyle name="Számítás 2 7 4" xfId="31203" xr:uid="{276EFF20-F808-4701-A2AC-2D8FD53E2E61}"/>
    <cellStyle name="Számítás 2 7 4 2" xfId="31204" xr:uid="{14251283-326C-4EDE-A94D-26687A439F5E}"/>
    <cellStyle name="Számítás 2 7 4_Volatility" xfId="31205" xr:uid="{ACED9312-1C76-4F9B-81F3-EA2EA89FD6D8}"/>
    <cellStyle name="Számítás 2 7 5" xfId="31206" xr:uid="{82806556-A774-4C86-A248-0377B16FA7E4}"/>
    <cellStyle name="Számítás 2 7_Volatility" xfId="31207" xr:uid="{2A5DE531-81D5-477D-9C9E-E111D6CBB12D}"/>
    <cellStyle name="Számítás 2 8" xfId="31208" xr:uid="{90D6BF29-4822-4F60-B4C0-AEC5A795C792}"/>
    <cellStyle name="Számítás 2 8 2" xfId="31209" xr:uid="{89DF27B1-70C9-4F1C-9B38-EED72A5ECD43}"/>
    <cellStyle name="Számítás 2 8 2 2" xfId="31210" xr:uid="{AB294415-025D-49A8-897F-CA9A5E71984C}"/>
    <cellStyle name="Számítás 2 8 2 2 2" xfId="31211" xr:uid="{7DFC71A0-585B-472F-A3B3-74EBECFE9F6A}"/>
    <cellStyle name="Számítás 2 8 2 2 2 2" xfId="31212" xr:uid="{C723FC82-7BF2-44CB-A46A-DA6EEEE8A9C9}"/>
    <cellStyle name="Számítás 2 8 2 2 2_Volatility" xfId="31213" xr:uid="{D423E8C4-B538-4E12-A3F7-2FB71A301ACA}"/>
    <cellStyle name="Számítás 2 8 2 2 3" xfId="31214" xr:uid="{F205B1EB-5606-4F67-B019-09029449C834}"/>
    <cellStyle name="Számítás 2 8 2 2_Volatility" xfId="31215" xr:uid="{A6EA07D1-B94B-4DCD-A3D7-24929166F277}"/>
    <cellStyle name="Számítás 2 8 2 3" xfId="31216" xr:uid="{8A7024D0-35FC-44D9-B288-F8311CE1350D}"/>
    <cellStyle name="Számítás 2 8 2 3 2" xfId="31217" xr:uid="{6EC3B0B1-708C-461E-BC73-1DC8FB4BC592}"/>
    <cellStyle name="Számítás 2 8 2 3 2 2" xfId="31218" xr:uid="{E040A430-7858-4DE5-AFDC-FB005CF5935A}"/>
    <cellStyle name="Számítás 2 8 2 3 2_Volatility" xfId="31219" xr:uid="{38E41214-51BC-4EAC-80B9-625AE4FDE854}"/>
    <cellStyle name="Számítás 2 8 2 3 3" xfId="31220" xr:uid="{D705DBD6-BA8C-4D7B-84D4-BA5A5434D1E5}"/>
    <cellStyle name="Számítás 2 8 2 3_Volatility" xfId="31221" xr:uid="{472F93AC-4506-4E78-9ACF-3C7C56AE60A3}"/>
    <cellStyle name="Számítás 2 8 2 4" xfId="31222" xr:uid="{86AA7C24-2EA8-42B2-8DC0-5E96B9841986}"/>
    <cellStyle name="Számítás 2 8 2 4 2" xfId="31223" xr:uid="{9183E38B-9772-4473-94DD-FCFAEC7DAD13}"/>
    <cellStyle name="Számítás 2 8 2 4_Volatility" xfId="31224" xr:uid="{831B0603-FA15-4A62-981B-A9EF586C21A5}"/>
    <cellStyle name="Számítás 2 8 2 5" xfId="31225" xr:uid="{D783A5E3-63E1-4563-90D1-797CAC025000}"/>
    <cellStyle name="Számítás 2 8 2_Volatility" xfId="31226" xr:uid="{EFF7114D-A31F-420F-9490-3DFD7D31BE2D}"/>
    <cellStyle name="Számítás 2 8 3" xfId="31227" xr:uid="{AEF82956-FD07-4ABB-B7BB-2D64E9B0A04B}"/>
    <cellStyle name="Számítás 2 8 3 2" xfId="31228" xr:uid="{9CDA2388-8260-4264-B29E-EAC53C80E2A2}"/>
    <cellStyle name="Számítás 2 8 3 2 2" xfId="31229" xr:uid="{B1423F8E-C9AA-4F78-82F4-C0A3F86BC35D}"/>
    <cellStyle name="Számítás 2 8 3 2_Volatility" xfId="31230" xr:uid="{96619972-DC8D-44C2-A541-D39848908B49}"/>
    <cellStyle name="Számítás 2 8 3 3" xfId="31231" xr:uid="{C9D72EA6-E269-4677-8BDD-79B10A8FD0FC}"/>
    <cellStyle name="Számítás 2 8 3_Volatility" xfId="31232" xr:uid="{DCF0BD91-9E21-4AAF-9D34-98D7F08A270F}"/>
    <cellStyle name="Számítás 2 8 4" xfId="31233" xr:uid="{D486F1CA-97E6-47C3-AF59-662D424CD6C2}"/>
    <cellStyle name="Számítás 2 8 4 2" xfId="31234" xr:uid="{DEF3F297-F525-4236-8A6C-4F919A12F28A}"/>
    <cellStyle name="Számítás 2 8 4_Volatility" xfId="31235" xr:uid="{5CD4D29D-3A46-45F5-847A-E04C7DCC9A12}"/>
    <cellStyle name="Számítás 2 8 5" xfId="31236" xr:uid="{51F12CD4-6E74-42EC-AD48-87323AE99360}"/>
    <cellStyle name="Számítás 2 8_Volatility" xfId="31237" xr:uid="{0C4DB1C8-C01F-4FF0-875C-C1586B809943}"/>
    <cellStyle name="Számítás 2 9" xfId="31238" xr:uid="{E9ADEE67-26A0-4F2A-A966-D04396A59478}"/>
    <cellStyle name="Számítás 2 9 2" xfId="31239" xr:uid="{6A97CB05-DF4D-4B5F-9031-AA829C6FB4E2}"/>
    <cellStyle name="Számítás 2 9 2 2" xfId="31240" xr:uid="{FB1E0577-9414-418C-BC62-F8090892530C}"/>
    <cellStyle name="Számítás 2 9 2 2 2" xfId="31241" xr:uid="{398E7D2E-FCD8-46BB-AC21-070B03CBCEF4}"/>
    <cellStyle name="Számítás 2 9 2 2 2 2" xfId="31242" xr:uid="{349F0008-065E-4355-9A33-D5EE730F7BA9}"/>
    <cellStyle name="Számítás 2 9 2 2 2_Volatility" xfId="31243" xr:uid="{A5233113-2E40-400F-A2AF-3073DAC127E8}"/>
    <cellStyle name="Számítás 2 9 2 2 3" xfId="31244" xr:uid="{B10279CA-630B-434A-A3EA-E82B4C199476}"/>
    <cellStyle name="Számítás 2 9 2 2_Volatility" xfId="31245" xr:uid="{23B1D20C-C1E9-4232-A1C9-18F57DB86CF0}"/>
    <cellStyle name="Számítás 2 9 2 3" xfId="31246" xr:uid="{B400E0CC-9AAC-44A3-A32A-3F1C649DA77F}"/>
    <cellStyle name="Számítás 2 9 2 3 2" xfId="31247" xr:uid="{F98323D1-8872-45A6-9AB3-901660DD1A6E}"/>
    <cellStyle name="Számítás 2 9 2 3 2 2" xfId="31248" xr:uid="{A4D817CC-D691-4416-89B3-526657A8F8E5}"/>
    <cellStyle name="Számítás 2 9 2 3 2_Volatility" xfId="31249" xr:uid="{7C1B048A-ADC4-4A6A-AE3E-432E8BCBE745}"/>
    <cellStyle name="Számítás 2 9 2 3 3" xfId="31250" xr:uid="{7DA149E3-2A31-4753-B198-B79F1AD954EF}"/>
    <cellStyle name="Számítás 2 9 2 3_Volatility" xfId="31251" xr:uid="{266EE413-4B10-49DA-BDE6-A34AD17C6744}"/>
    <cellStyle name="Számítás 2 9 2 4" xfId="31252" xr:uid="{789A92D6-95A2-44C4-AF0A-9156050D68D4}"/>
    <cellStyle name="Számítás 2 9 2 4 2" xfId="31253" xr:uid="{61D80526-E210-41E1-99AB-2DBF6DF2BC98}"/>
    <cellStyle name="Számítás 2 9 2 4_Volatility" xfId="31254" xr:uid="{E6277568-967C-4B12-8B0A-7C4A7CB67E33}"/>
    <cellStyle name="Számítás 2 9 2 5" xfId="31255" xr:uid="{F620F833-466D-4B61-986D-A5001598D697}"/>
    <cellStyle name="Számítás 2 9 2_Volatility" xfId="31256" xr:uid="{8DEB48DE-D56A-49D6-B839-44AF7A1A808F}"/>
    <cellStyle name="Számítás 2 9 3" xfId="31257" xr:uid="{FB76A232-E625-46D4-AA88-A72F726C93A6}"/>
    <cellStyle name="Számítás 2 9 3 2" xfId="31258" xr:uid="{24C647F6-7D02-4CB6-B6FB-4F6BD55D251D}"/>
    <cellStyle name="Számítás 2 9 3 2 2" xfId="31259" xr:uid="{737C0C33-E06E-417E-BB40-BC5117D272D9}"/>
    <cellStyle name="Számítás 2 9 3 2_Volatility" xfId="31260" xr:uid="{11C14244-3DD4-4729-A42C-BFFA7A8F7A2E}"/>
    <cellStyle name="Számítás 2 9 3 3" xfId="31261" xr:uid="{53685186-CDFD-4063-895A-892B72DF555D}"/>
    <cellStyle name="Számítás 2 9 3_Volatility" xfId="31262" xr:uid="{6C9038FB-26DD-42CF-A79D-56647C298872}"/>
    <cellStyle name="Számítás 2 9 4" xfId="31263" xr:uid="{E0C08211-C968-4D42-9E1C-EF2A25874677}"/>
    <cellStyle name="Számítás 2 9 4 2" xfId="31264" xr:uid="{632DD18D-C6C5-4422-B023-158C69D4EDDA}"/>
    <cellStyle name="Számítás 2 9 4_Volatility" xfId="31265" xr:uid="{E0970615-38E3-4C55-BB00-AD0CA4EDC0C2}"/>
    <cellStyle name="Számítás 2 9 5" xfId="31266" xr:uid="{B4D50578-0975-4E8B-9B2A-34ABB0C3C20C}"/>
    <cellStyle name="Számítás 2 9_Volatility" xfId="31267" xr:uid="{0973DAAE-53FC-49AF-A2A4-A1033E59A7D8}"/>
    <cellStyle name="Számítás 2_Volatility" xfId="31268" xr:uid="{39973E0E-2918-4879-B6E0-071D4DB36831}"/>
    <cellStyle name="Számítás 3" xfId="31269" xr:uid="{5FFCF4D8-B0F2-49DE-8E30-B88405B3F8EC}"/>
    <cellStyle name="Számítás 3 2" xfId="31270" xr:uid="{1B1A05F7-936F-4D61-AC45-EDA508D99CBD}"/>
    <cellStyle name="Számítás 3 2 2" xfId="31271" xr:uid="{D3C22B8F-B36D-43B7-9A27-71AB18DD3C22}"/>
    <cellStyle name="Számítás 3 2_Volatility" xfId="31272" xr:uid="{2DCE06AD-686E-4576-A393-9DD091BE0E1A}"/>
    <cellStyle name="Számítás 3 3" xfId="31273" xr:uid="{3E9FB34A-B888-4180-AEAC-1C3F250B1092}"/>
    <cellStyle name="Számítás 3_Volatility" xfId="31274" xr:uid="{7BE71AB6-6DFA-42D0-A869-B2925229BCEC}"/>
    <cellStyle name="Számítás 4" xfId="31275" xr:uid="{5B604CD1-B73F-462D-8A03-D5903FADA031}"/>
    <cellStyle name="Számítás 4 2" xfId="31276" xr:uid="{BFBCEC8B-F2DF-4451-9BA9-C5E3269E37A4}"/>
    <cellStyle name="Számítás 4_Volatility" xfId="31277" xr:uid="{1745CA6B-CD05-4D72-87AB-3F12CFE3C28E}"/>
    <cellStyle name="Számítás_Volatility" xfId="31278" xr:uid="{36455635-72CC-4C7F-8051-15A4D9E2E49B}"/>
    <cellStyle name="Texto de advertencia" xfId="31279" xr:uid="{E6E24589-BBB0-4DCB-A262-EFEFCEAD1E36}"/>
    <cellStyle name="Texto explicativo" xfId="31280" xr:uid="{996983DE-19CC-48EC-8913-0B172DC6444F}"/>
    <cellStyle name="Title 2" xfId="31281" xr:uid="{9D48A607-DD9A-4F23-821D-E0BB56D6831E}"/>
    <cellStyle name="Title 2 2" xfId="31282" xr:uid="{21FB6454-C772-4CD3-B35F-8877405FA6E7}"/>
    <cellStyle name="Title 2 2 2" xfId="31283" xr:uid="{2530655E-9829-4155-9F27-7AB992C2A648}"/>
    <cellStyle name="Title 2 2 3" xfId="31284" xr:uid="{F1B07EF0-9C30-4627-B83C-0E571A43C387}"/>
    <cellStyle name="Title 2 2_Summary_Gap_Balance_exNIB" xfId="31285" xr:uid="{096F387B-9EFB-4E2F-87A9-EE0F33F02D2F}"/>
    <cellStyle name="Title 2 3" xfId="31286" xr:uid="{E71B168F-A269-4D55-8FCF-0FA658EF619E}"/>
    <cellStyle name="Title 2_CAD-L.C." xfId="31287" xr:uid="{F1FA4CEF-4A3A-4AE5-8795-3260849C6C87}"/>
    <cellStyle name="Title 3" xfId="31288" xr:uid="{625B2B7B-E200-4EEF-BA68-298F19FD6A4B}"/>
    <cellStyle name="Title 3 2" xfId="31289" xr:uid="{83EE61BE-A651-477C-A12A-8A3B11D7498B}"/>
    <cellStyle name="Title 3 3" xfId="31290" xr:uid="{0972071E-BC56-4A63-B9B8-37F7FD32589D}"/>
    <cellStyle name="Title 3 4" xfId="31291" xr:uid="{2EC48F4D-796B-41B0-BB3F-97B245A50AEB}"/>
    <cellStyle name="Title 3_CAD-L.C." xfId="31292" xr:uid="{EA07092C-3921-44E9-8292-0E47508D7883}"/>
    <cellStyle name="Title 4" xfId="31293" xr:uid="{588583C6-44B7-4572-B6D6-066629D63CFF}"/>
    <cellStyle name="Title 5" xfId="31294" xr:uid="{2ABFE2A0-555E-4D84-BD30-09B1F83DF9D4}"/>
    <cellStyle name="Título" xfId="31295" xr:uid="{16C61273-9561-4FFB-BC8B-DED69E693909}"/>
    <cellStyle name="Título 1" xfId="31296" xr:uid="{49741501-6D49-4151-938E-907868A0940E}"/>
    <cellStyle name="Título 2" xfId="31297" xr:uid="{9E02C7EF-6408-41B9-857C-D846C7BA9A84}"/>
    <cellStyle name="Título 3" xfId="31298" xr:uid="{091C8310-BE0C-404E-AD21-6F191A3C671F}"/>
    <cellStyle name="Título_20091015 DE_Proposed amendments to CR SEC_MKR" xfId="31299" xr:uid="{343ED95B-50FB-4D7C-A8B0-E565D81DC62C}"/>
    <cellStyle name="Total 2" xfId="31300" xr:uid="{F6831FB7-D1F4-4703-933A-55612146E7BB}"/>
    <cellStyle name="Total 2 2" xfId="31301" xr:uid="{C6DD3B8B-F775-4CD2-83EF-BD8FF85A9AC5}"/>
    <cellStyle name="Total 2 2 10" xfId="31302" xr:uid="{3CA8A84A-2A59-4F1D-89E7-3ED50D434B64}"/>
    <cellStyle name="Total 2 2 10 2" xfId="31303" xr:uid="{670F55F2-F800-4376-92B7-192D57DFF385}"/>
    <cellStyle name="Total 2 2 10 2 2" xfId="31304" xr:uid="{5505DF9F-F177-49A3-8F59-B1CDF8C7235F}"/>
    <cellStyle name="Total 2 2 10 2 2 2" xfId="31305" xr:uid="{6C9AE57F-9608-4664-8D38-A25ED1A68582}"/>
    <cellStyle name="Total 2 2 10 2 2 2 2" xfId="31306" xr:uid="{3C685EBD-03D9-49DD-ABE8-BCD69B1282A1}"/>
    <cellStyle name="Total 2 2 10 2 2 2_Volatility" xfId="31307" xr:uid="{2B17F85E-67F0-4B32-BD2D-DB7AF4625514}"/>
    <cellStyle name="Total 2 2 10 2 2 3" xfId="31308" xr:uid="{0919B0DE-E6C7-45E8-ADD8-FA6A466E369D}"/>
    <cellStyle name="Total 2 2 10 2 2_Volatility" xfId="31309" xr:uid="{D5566D9C-D90E-44B5-94EA-FD8F87915624}"/>
    <cellStyle name="Total 2 2 10 2 3" xfId="31310" xr:uid="{B2968061-1FD1-4087-866C-9F272E864EA7}"/>
    <cellStyle name="Total 2 2 10 2 3 2" xfId="31311" xr:uid="{5CEF1E82-ED4B-44F3-BB43-6486BE6C5DB6}"/>
    <cellStyle name="Total 2 2 10 2 3 2 2" xfId="31312" xr:uid="{F1056350-8571-473E-A5C5-FBA1A1C3BF07}"/>
    <cellStyle name="Total 2 2 10 2 3 2_Volatility" xfId="31313" xr:uid="{C84C9171-0D0C-45F1-8AE4-51B8BBE75C50}"/>
    <cellStyle name="Total 2 2 10 2 3 3" xfId="31314" xr:uid="{41CC591A-3B4F-466E-BBF5-8A98053C2F9A}"/>
    <cellStyle name="Total 2 2 10 2 3_Volatility" xfId="31315" xr:uid="{731D0F77-51FF-4BC8-B109-D7F6F39EB90D}"/>
    <cellStyle name="Total 2 2 10 2 4" xfId="31316" xr:uid="{2FFF4348-2CB9-4D90-9A0E-9863AC22521A}"/>
    <cellStyle name="Total 2 2 10 2 4 2" xfId="31317" xr:uid="{30AF05E1-0203-4C65-B189-2CA08B5D8F9E}"/>
    <cellStyle name="Total 2 2 10 2 4_Volatility" xfId="31318" xr:uid="{4A3839D4-6B2A-443F-BF84-26570045EBB5}"/>
    <cellStyle name="Total 2 2 10 2 5" xfId="31319" xr:uid="{8337C25F-E103-4717-B4E2-E98459BE9FFD}"/>
    <cellStyle name="Total 2 2 10 2_Volatility" xfId="31320" xr:uid="{F25BAD9D-F6D1-4C5F-A9C3-2FE3E725C285}"/>
    <cellStyle name="Total 2 2 10 3" xfId="31321" xr:uid="{C5FF1890-7929-42F1-BE55-5E9914EF4D8B}"/>
    <cellStyle name="Total 2 2 10 3 2" xfId="31322" xr:uid="{A25EABA8-ED65-4296-81AE-C637ABEA6F8C}"/>
    <cellStyle name="Total 2 2 10 3 2 2" xfId="31323" xr:uid="{3E15E0F4-2BB3-4E63-A98E-8B764B282366}"/>
    <cellStyle name="Total 2 2 10 3 2_Volatility" xfId="31324" xr:uid="{1B7CD19B-0432-4312-BBF1-87322EB1A578}"/>
    <cellStyle name="Total 2 2 10 3 3" xfId="31325" xr:uid="{0F93055D-5CDA-45D1-B088-3A021E7A5DCA}"/>
    <cellStyle name="Total 2 2 10 3_Volatility" xfId="31326" xr:uid="{A025FDF1-B4A1-492E-B3BB-56DB3F79609C}"/>
    <cellStyle name="Total 2 2 10 4" xfId="31327" xr:uid="{36168730-AE35-44D1-88E2-C956D7EF35BE}"/>
    <cellStyle name="Total 2 2 10 4 2" xfId="31328" xr:uid="{82DA41ED-EBB0-436B-BB2F-E4C5249A97EB}"/>
    <cellStyle name="Total 2 2 10 4_Volatility" xfId="31329" xr:uid="{FFB15C95-9C48-43F4-9465-D339F583A007}"/>
    <cellStyle name="Total 2 2 10 5" xfId="31330" xr:uid="{204A744D-28FB-4207-BC4B-EE10F036E3D3}"/>
    <cellStyle name="Total 2 2 10_Volatility" xfId="31331" xr:uid="{78560941-A8B1-4A84-9497-3D2791D07B00}"/>
    <cellStyle name="Total 2 2 11" xfId="31332" xr:uid="{21B8AD01-FFDE-4564-8AD2-F3A0D7B7409E}"/>
    <cellStyle name="Total 2 2 11 2" xfId="31333" xr:uid="{C5EFBEB5-6C8E-4D7F-A2F7-127E8A7FC84F}"/>
    <cellStyle name="Total 2 2 11 2 2" xfId="31334" xr:uid="{AF1549F0-8813-40EB-AB18-02526ADE77C4}"/>
    <cellStyle name="Total 2 2 11 2 2 2" xfId="31335" xr:uid="{3BC10813-34DE-4585-B803-D222BDEEEC79}"/>
    <cellStyle name="Total 2 2 11 2 2 2 2" xfId="31336" xr:uid="{C88B0CAD-C7B1-4371-A384-DA12938F5A7D}"/>
    <cellStyle name="Total 2 2 11 2 2 2_Volatility" xfId="31337" xr:uid="{68F2DC44-3FD4-41D0-AB43-3FC72C64851D}"/>
    <cellStyle name="Total 2 2 11 2 2 3" xfId="31338" xr:uid="{77D7A102-B3C3-4704-8413-3A816315580E}"/>
    <cellStyle name="Total 2 2 11 2 2_Volatility" xfId="31339" xr:uid="{3D92F843-152A-4E01-A9A2-0C03D7EAFA71}"/>
    <cellStyle name="Total 2 2 11 2 3" xfId="31340" xr:uid="{A9FDC1FE-C36B-486E-93E6-1E310F7C6B38}"/>
    <cellStyle name="Total 2 2 11 2 3 2" xfId="31341" xr:uid="{4D805871-8177-4311-BC4A-A986857B668E}"/>
    <cellStyle name="Total 2 2 11 2 3 2 2" xfId="31342" xr:uid="{D0BF6A85-CDDF-4AE8-BBF2-BE59134E6E67}"/>
    <cellStyle name="Total 2 2 11 2 3 2_Volatility" xfId="31343" xr:uid="{5DF7D4DD-0E4E-426E-9D32-DBFA87EDCF88}"/>
    <cellStyle name="Total 2 2 11 2 3 3" xfId="31344" xr:uid="{A6818170-6CDE-47D0-A7D3-6D8C50F14019}"/>
    <cellStyle name="Total 2 2 11 2 3_Volatility" xfId="31345" xr:uid="{6AB14C6F-53C3-482F-87C4-05C04E169DEE}"/>
    <cellStyle name="Total 2 2 11 2 4" xfId="31346" xr:uid="{4B93CA7C-FA99-4D51-BB95-A8B656A71729}"/>
    <cellStyle name="Total 2 2 11 2 4 2" xfId="31347" xr:uid="{0A96F4DF-54CB-4DCA-ADAB-1FB58ADC3452}"/>
    <cellStyle name="Total 2 2 11 2 4_Volatility" xfId="31348" xr:uid="{D0029F9B-C852-4C02-9236-45F9EC66199A}"/>
    <cellStyle name="Total 2 2 11 2 5" xfId="31349" xr:uid="{BCFB1724-160F-4C89-8802-032BDCBEA38A}"/>
    <cellStyle name="Total 2 2 11 2_Volatility" xfId="31350" xr:uid="{1F0311E6-A0DD-477A-B358-4C042B79B5F1}"/>
    <cellStyle name="Total 2 2 11 3" xfId="31351" xr:uid="{8E8D24BF-B946-4A5A-B2E4-3CC6ECBD0433}"/>
    <cellStyle name="Total 2 2 11 3 2" xfId="31352" xr:uid="{DFCF04D1-35FD-44C2-A5F5-7D0BFBEFD06A}"/>
    <cellStyle name="Total 2 2 11 3 2 2" xfId="31353" xr:uid="{D3172C8E-B3CB-4637-A1EB-599FEB17F271}"/>
    <cellStyle name="Total 2 2 11 3 2_Volatility" xfId="31354" xr:uid="{9EA51A4C-6F70-4B44-8E5B-0E2872E649F7}"/>
    <cellStyle name="Total 2 2 11 3 3" xfId="31355" xr:uid="{6B0B4FBB-A26E-4BFB-BFF9-40731EB83D5D}"/>
    <cellStyle name="Total 2 2 11 3_Volatility" xfId="31356" xr:uid="{1215ECA1-4FBF-4990-B1EE-44C0586E3AB1}"/>
    <cellStyle name="Total 2 2 11 4" xfId="31357" xr:uid="{8D9D60B8-69B8-4147-B8D7-E14FEA75A1D2}"/>
    <cellStyle name="Total 2 2 11 4 2" xfId="31358" xr:uid="{084EB524-C635-4C8A-8CC2-D8995D46153D}"/>
    <cellStyle name="Total 2 2 11 4_Volatility" xfId="31359" xr:uid="{3FCFB60C-F341-47B3-9838-F596D0227CE5}"/>
    <cellStyle name="Total 2 2 11 5" xfId="31360" xr:uid="{E82CB169-166C-4250-A820-5FC3523AB4EC}"/>
    <cellStyle name="Total 2 2 11_Volatility" xfId="31361" xr:uid="{7123DE94-A622-4048-AA11-F1733A69DDBE}"/>
    <cellStyle name="Total 2 2 12" xfId="31362" xr:uid="{913A5B43-E94B-46FB-A415-506E31DDBBDA}"/>
    <cellStyle name="Total 2 2 12 2" xfId="31363" xr:uid="{4CF6140F-C92B-484A-BE68-4E741DCBC045}"/>
    <cellStyle name="Total 2 2 12 2 2" xfId="31364" xr:uid="{FCCC75A5-3180-42F3-8571-0AB2620B09B5}"/>
    <cellStyle name="Total 2 2 12 2 2 2" xfId="31365" xr:uid="{461EF0C1-7CFE-4096-9AB3-6138C43A9609}"/>
    <cellStyle name="Total 2 2 12 2 2 2 2" xfId="31366" xr:uid="{16B04D63-8F14-41CC-97BA-BF5A93731EC1}"/>
    <cellStyle name="Total 2 2 12 2 2 2_Volatility" xfId="31367" xr:uid="{5B32DFC4-246F-4A52-B1E8-48E48AA21E3D}"/>
    <cellStyle name="Total 2 2 12 2 2 3" xfId="31368" xr:uid="{ECC0DA62-CD00-4CB5-A226-431CE6A5EAE9}"/>
    <cellStyle name="Total 2 2 12 2 2_Volatility" xfId="31369" xr:uid="{C3C7CE41-EF44-4F19-BB42-B10DCBCADF6B}"/>
    <cellStyle name="Total 2 2 12 2 3" xfId="31370" xr:uid="{BF006FFD-F564-43D9-A504-D22DF47D3BDF}"/>
    <cellStyle name="Total 2 2 12 2 3 2" xfId="31371" xr:uid="{5ADD8991-50AD-4756-B023-E9BA70DD2A3B}"/>
    <cellStyle name="Total 2 2 12 2 3 2 2" xfId="31372" xr:uid="{1E9ABC3C-87DB-4E2A-83DA-AE326D15E27C}"/>
    <cellStyle name="Total 2 2 12 2 3 2_Volatility" xfId="31373" xr:uid="{32E310D5-5CAD-420C-89A3-82C6F2A1A819}"/>
    <cellStyle name="Total 2 2 12 2 3 3" xfId="31374" xr:uid="{D32D87D1-1A49-439F-8E1A-68154D3013D8}"/>
    <cellStyle name="Total 2 2 12 2 3_Volatility" xfId="31375" xr:uid="{BA2CD67B-F78A-47E5-8438-8EB3BA09E6F5}"/>
    <cellStyle name="Total 2 2 12 2 4" xfId="31376" xr:uid="{F0147164-EA0D-4BC0-A60C-64B6118E976D}"/>
    <cellStyle name="Total 2 2 12 2 4 2" xfId="31377" xr:uid="{F040D54A-493A-4274-83D1-257FF9ED30DE}"/>
    <cellStyle name="Total 2 2 12 2 4_Volatility" xfId="31378" xr:uid="{FDE53159-6E83-4432-856B-229FEFAA6123}"/>
    <cellStyle name="Total 2 2 12 2 5" xfId="31379" xr:uid="{8EF0F9F2-EDE8-4E96-86BD-42FA164DDB14}"/>
    <cellStyle name="Total 2 2 12 2_Volatility" xfId="31380" xr:uid="{5DD405AB-1057-448D-AF54-F66C12C4A707}"/>
    <cellStyle name="Total 2 2 12 3" xfId="31381" xr:uid="{CF53A572-0BD9-41EA-878E-F8BA6FF6B8F7}"/>
    <cellStyle name="Total 2 2 12 3 2" xfId="31382" xr:uid="{17BC2446-D47C-496C-B012-B121C1914B97}"/>
    <cellStyle name="Total 2 2 12 3 2 2" xfId="31383" xr:uid="{B8919451-1D33-427F-8C5C-F2031A0CA081}"/>
    <cellStyle name="Total 2 2 12 3 2_Volatility" xfId="31384" xr:uid="{2A2AE0CA-CAC4-4611-AB4C-E944DFDCB8C9}"/>
    <cellStyle name="Total 2 2 12 3 3" xfId="31385" xr:uid="{6F1DA5C6-D0C6-4440-B26F-7740078CE95C}"/>
    <cellStyle name="Total 2 2 12 3_Volatility" xfId="31386" xr:uid="{2071FC25-DD52-4B51-8372-0C903BA8FE7E}"/>
    <cellStyle name="Total 2 2 12 4" xfId="31387" xr:uid="{7081A245-B35C-4C40-BD34-BFFC3C31BE08}"/>
    <cellStyle name="Total 2 2 12 4 2" xfId="31388" xr:uid="{60E7A2C1-9259-4D90-8370-60A4BEE84D92}"/>
    <cellStyle name="Total 2 2 12 4_Volatility" xfId="31389" xr:uid="{07FA4DC9-8488-4A5A-9D3D-47A8B31F6AAC}"/>
    <cellStyle name="Total 2 2 12 5" xfId="31390" xr:uid="{189BD380-92A5-4C17-8431-8DE4D6EDF98D}"/>
    <cellStyle name="Total 2 2 12_Volatility" xfId="31391" xr:uid="{D7BE4EB2-3849-4B98-AB73-0EDF0E8FFE5C}"/>
    <cellStyle name="Total 2 2 13" xfId="31392" xr:uid="{3F9717E8-C77D-434A-86CC-BFEB1D3030FC}"/>
    <cellStyle name="Total 2 2 13 2" xfId="31393" xr:uid="{1CA85E04-3770-4CE2-9C73-182E575F608E}"/>
    <cellStyle name="Total 2 2 13 2 2" xfId="31394" xr:uid="{E6A18825-5C62-481A-BFC6-B2C1D651BC01}"/>
    <cellStyle name="Total 2 2 13 2 2 2" xfId="31395" xr:uid="{B91D503A-4D16-435A-B0D4-442ED6025D9B}"/>
    <cellStyle name="Total 2 2 13 2 2 2 2" xfId="31396" xr:uid="{C386400E-9D01-4ACB-A404-6F28C89F2861}"/>
    <cellStyle name="Total 2 2 13 2 2 2_Volatility" xfId="31397" xr:uid="{C006FEF3-F3B6-49DE-B7CB-9B9D9255234D}"/>
    <cellStyle name="Total 2 2 13 2 2 3" xfId="31398" xr:uid="{2401B0A5-DCA7-4D09-8A46-A3D48FEF6BEB}"/>
    <cellStyle name="Total 2 2 13 2 2_Volatility" xfId="31399" xr:uid="{37BD0B6E-2458-4F10-88AE-4E1A35A8037C}"/>
    <cellStyle name="Total 2 2 13 2 3" xfId="31400" xr:uid="{4C5085BF-2A2A-47B3-9DF6-1608CDD4E598}"/>
    <cellStyle name="Total 2 2 13 2 3 2" xfId="31401" xr:uid="{20462C84-0426-4CBD-9137-B4E6420CFF50}"/>
    <cellStyle name="Total 2 2 13 2 3 2 2" xfId="31402" xr:uid="{2AD97AD0-9CA0-43E1-9260-EDB74C1792EF}"/>
    <cellStyle name="Total 2 2 13 2 3 2_Volatility" xfId="31403" xr:uid="{852ED4EB-3F43-4745-A04D-CD36DC04F080}"/>
    <cellStyle name="Total 2 2 13 2 3 3" xfId="31404" xr:uid="{FB12BA9E-9F35-4D71-8747-10D88FD8E524}"/>
    <cellStyle name="Total 2 2 13 2 3_Volatility" xfId="31405" xr:uid="{A4A75C26-FE90-4423-9552-1F3C4ABFCE1E}"/>
    <cellStyle name="Total 2 2 13 2 4" xfId="31406" xr:uid="{E885EDAC-BD11-47AA-9924-6D3BB245A2FA}"/>
    <cellStyle name="Total 2 2 13 2 4 2" xfId="31407" xr:uid="{20C633C1-49C8-43EF-BF97-9A1E73CB4929}"/>
    <cellStyle name="Total 2 2 13 2 4_Volatility" xfId="31408" xr:uid="{99E19E2D-65DA-4769-86DC-ABEB8C9002E1}"/>
    <cellStyle name="Total 2 2 13 2 5" xfId="31409" xr:uid="{084A2917-7F6D-4893-8D82-E425E58B033F}"/>
    <cellStyle name="Total 2 2 13 2_Volatility" xfId="31410" xr:uid="{C74F2BFF-AE75-4EF5-A630-6E564D6682E8}"/>
    <cellStyle name="Total 2 2 13 3" xfId="31411" xr:uid="{C032C62B-FB2A-4A25-B127-6D3EF8018A42}"/>
    <cellStyle name="Total 2 2 13 3 2" xfId="31412" xr:uid="{466B407C-0BDE-444C-884F-B1B830F72CB8}"/>
    <cellStyle name="Total 2 2 13 3 2 2" xfId="31413" xr:uid="{0F9D6F01-15FB-4AB6-A8B7-0EF54BAFDF76}"/>
    <cellStyle name="Total 2 2 13 3 2_Volatility" xfId="31414" xr:uid="{4AEC35AD-5474-48E1-852F-714E281AFB89}"/>
    <cellStyle name="Total 2 2 13 3 3" xfId="31415" xr:uid="{7975C465-3462-45AE-9CE3-3DABF085357B}"/>
    <cellStyle name="Total 2 2 13 3_Volatility" xfId="31416" xr:uid="{AED624E8-480C-4024-880E-E30B55BA4464}"/>
    <cellStyle name="Total 2 2 13 4" xfId="31417" xr:uid="{DB28853D-40A0-4BDD-B46F-69AD8C4226FE}"/>
    <cellStyle name="Total 2 2 13 4 2" xfId="31418" xr:uid="{9B218212-96A6-4D49-9370-8395078CD831}"/>
    <cellStyle name="Total 2 2 13 4_Volatility" xfId="31419" xr:uid="{597ACDB8-DE6B-4DDB-817B-120FAB8AF1AB}"/>
    <cellStyle name="Total 2 2 13 5" xfId="31420" xr:uid="{6213B04D-5BA1-43B3-89B3-9409EA14CE11}"/>
    <cellStyle name="Total 2 2 13_Volatility" xfId="31421" xr:uid="{19EDA675-08DE-4553-9A54-1044D0310B11}"/>
    <cellStyle name="Total 2 2 14" xfId="31422" xr:uid="{E1D9C582-C953-49C1-9249-B07B69BB767E}"/>
    <cellStyle name="Total 2 2 14 2" xfId="31423" xr:uid="{246C7E16-D325-45DC-BCD6-D2915B96401C}"/>
    <cellStyle name="Total 2 2 14 2 2" xfId="31424" xr:uid="{1579C525-8EAE-4B99-A599-48BD393EDA69}"/>
    <cellStyle name="Total 2 2 14 2 2 2" xfId="31425" xr:uid="{D36947B7-0D53-4A20-BB9E-90BAC43243A4}"/>
    <cellStyle name="Total 2 2 14 2 2 2 2" xfId="31426" xr:uid="{1715B046-61E6-4B88-8602-1ED6E7037B54}"/>
    <cellStyle name="Total 2 2 14 2 2 2_Volatility" xfId="31427" xr:uid="{EC9D8484-135A-47D2-9B21-FF32F98C278A}"/>
    <cellStyle name="Total 2 2 14 2 2 3" xfId="31428" xr:uid="{4DD5E67B-D211-4F03-B485-B3D4D0D750BF}"/>
    <cellStyle name="Total 2 2 14 2 2_Volatility" xfId="31429" xr:uid="{A86CCBC9-2E96-4EFE-8269-390608360AC5}"/>
    <cellStyle name="Total 2 2 14 2 3" xfId="31430" xr:uid="{FD2B043E-5A22-40DF-806A-CEAD7AE37C92}"/>
    <cellStyle name="Total 2 2 14 2 3 2" xfId="31431" xr:uid="{8DF55B96-F07A-4C24-9ADA-2E32DEB6A683}"/>
    <cellStyle name="Total 2 2 14 2 3 2 2" xfId="31432" xr:uid="{3DA3F96C-0FA6-484B-A9D1-6650E69BFFE8}"/>
    <cellStyle name="Total 2 2 14 2 3 2_Volatility" xfId="31433" xr:uid="{0E90A174-58D7-49DD-83D4-F512D6BC06AF}"/>
    <cellStyle name="Total 2 2 14 2 3 3" xfId="31434" xr:uid="{7C2EEA68-6290-4081-8F48-A6DBCF74588E}"/>
    <cellStyle name="Total 2 2 14 2 3_Volatility" xfId="31435" xr:uid="{197887AD-8DB7-447F-B039-089B33AAD35C}"/>
    <cellStyle name="Total 2 2 14 2 4" xfId="31436" xr:uid="{29B1B625-37B6-4DAD-B941-7BC85FDF0C7F}"/>
    <cellStyle name="Total 2 2 14 2 4 2" xfId="31437" xr:uid="{E1E0F444-EC8C-4F49-9F53-3C44CAEA05E1}"/>
    <cellStyle name="Total 2 2 14 2 4_Volatility" xfId="31438" xr:uid="{B5D67D66-F052-4182-B49D-0E9839D5C353}"/>
    <cellStyle name="Total 2 2 14 2 5" xfId="31439" xr:uid="{1EAC45D3-51D9-467F-A63B-A92F07DDDD1F}"/>
    <cellStyle name="Total 2 2 14 2_Volatility" xfId="31440" xr:uid="{979ECAD5-41A2-4103-8F08-C4D6FBC635D6}"/>
    <cellStyle name="Total 2 2 14 3" xfId="31441" xr:uid="{D2EF6864-20B8-4509-9724-96E7869E40AA}"/>
    <cellStyle name="Total 2 2 14 3 2" xfId="31442" xr:uid="{08C0E3FB-B1F9-4F9E-8664-510FB74FDEA0}"/>
    <cellStyle name="Total 2 2 14 3 2 2" xfId="31443" xr:uid="{5D6E12E4-0FE6-4AB5-92A5-E7F119F48834}"/>
    <cellStyle name="Total 2 2 14 3 2_Volatility" xfId="31444" xr:uid="{8395FBF2-6237-471F-BA91-F112280C4079}"/>
    <cellStyle name="Total 2 2 14 3 3" xfId="31445" xr:uid="{07A9C45A-DC2A-4C0E-8F47-AE63B02E680B}"/>
    <cellStyle name="Total 2 2 14 3_Volatility" xfId="31446" xr:uid="{FCFFAFCE-44C8-4967-8705-8EFE6C45B672}"/>
    <cellStyle name="Total 2 2 14 4" xfId="31447" xr:uid="{AFD3B7F9-DAFC-4D7C-A7B3-4B09BCBB2FD8}"/>
    <cellStyle name="Total 2 2 14 4 2" xfId="31448" xr:uid="{B3F2BD93-26D8-4AE9-95DD-B2CF41F6371E}"/>
    <cellStyle name="Total 2 2 14 4_Volatility" xfId="31449" xr:uid="{4308912D-5650-4478-A25A-DC4F837F868C}"/>
    <cellStyle name="Total 2 2 14 5" xfId="31450" xr:uid="{290926FF-7B54-48DA-BDDC-9991166C8474}"/>
    <cellStyle name="Total 2 2 14_Volatility" xfId="31451" xr:uid="{DC800E47-A41B-49F3-8373-CBE6E95B3DCD}"/>
    <cellStyle name="Total 2 2 15" xfId="31452" xr:uid="{92C6BF03-73B1-4703-8C01-E8C61EF4A486}"/>
    <cellStyle name="Total 2 2 15 2" xfId="31453" xr:uid="{AA230883-760F-434B-8C9C-7A92ED2C1E9F}"/>
    <cellStyle name="Total 2 2 15 2 2" xfId="31454" xr:uid="{9D86FD14-AA74-418B-88EE-940036293E9A}"/>
    <cellStyle name="Total 2 2 15 2 2 2" xfId="31455" xr:uid="{47639A95-38E3-4284-8CEB-A0201A6912D1}"/>
    <cellStyle name="Total 2 2 15 2 2 2 2" xfId="31456" xr:uid="{AF220802-2B9A-4540-AD56-2AE253521C4D}"/>
    <cellStyle name="Total 2 2 15 2 2 2_Volatility" xfId="31457" xr:uid="{917E5E25-75C1-4B23-A683-2EB416D2DD10}"/>
    <cellStyle name="Total 2 2 15 2 2 3" xfId="31458" xr:uid="{E7C6F47B-295D-4592-8840-0AD28A3897EA}"/>
    <cellStyle name="Total 2 2 15 2 2_Volatility" xfId="31459" xr:uid="{50EAACCE-24D4-470A-BE44-698B5B247AEB}"/>
    <cellStyle name="Total 2 2 15 2 3" xfId="31460" xr:uid="{EFB506ED-35C2-4613-A6AF-6D4FEBEC5964}"/>
    <cellStyle name="Total 2 2 15 2 3 2" xfId="31461" xr:uid="{8793F168-4AAE-451F-B14F-B742ABE1DC19}"/>
    <cellStyle name="Total 2 2 15 2 3 2 2" xfId="31462" xr:uid="{73B58175-EEB6-4079-BE45-EE15FD4A2A70}"/>
    <cellStyle name="Total 2 2 15 2 3 2_Volatility" xfId="31463" xr:uid="{265FCFBE-86F4-453D-B825-B1ECF9C19967}"/>
    <cellStyle name="Total 2 2 15 2 3 3" xfId="31464" xr:uid="{54053467-C296-480C-86AE-23417FDE7E9D}"/>
    <cellStyle name="Total 2 2 15 2 3_Volatility" xfId="31465" xr:uid="{ECCC4AC1-9DA9-436E-A1B2-83877F61EE52}"/>
    <cellStyle name="Total 2 2 15 2 4" xfId="31466" xr:uid="{1FFE843C-08E7-4C98-8CA1-B1716EB3477E}"/>
    <cellStyle name="Total 2 2 15 2 4 2" xfId="31467" xr:uid="{2AB9062E-5425-42C6-A6B9-BA8643CBE7CB}"/>
    <cellStyle name="Total 2 2 15 2 4_Volatility" xfId="31468" xr:uid="{2EEE2447-3DBD-4EAE-AA0C-CA568829AE3E}"/>
    <cellStyle name="Total 2 2 15 2 5" xfId="31469" xr:uid="{5395D0DA-78B1-491E-AB3C-7B3F50F3D6CA}"/>
    <cellStyle name="Total 2 2 15 2_Volatility" xfId="31470" xr:uid="{0F2B3460-2185-444A-90A4-9D5756D5BC96}"/>
    <cellStyle name="Total 2 2 15 3" xfId="31471" xr:uid="{B8A71A90-A89C-4260-8DF4-BDE91C7A869F}"/>
    <cellStyle name="Total 2 2 15 3 2" xfId="31472" xr:uid="{EA45DA95-11A2-4181-B73F-39AAC099BDAC}"/>
    <cellStyle name="Total 2 2 15 3 2 2" xfId="31473" xr:uid="{2AF7DB56-BCC5-4921-9B13-8E3DB086B0BA}"/>
    <cellStyle name="Total 2 2 15 3 2_Volatility" xfId="31474" xr:uid="{C6346F30-EE7C-4823-BFCA-C460E5729CA0}"/>
    <cellStyle name="Total 2 2 15 3 3" xfId="31475" xr:uid="{C3B0AA0C-F449-45D4-AA9E-A8FD7A185534}"/>
    <cellStyle name="Total 2 2 15 3_Volatility" xfId="31476" xr:uid="{44BC647B-7753-4A1D-B9D8-913884135CDF}"/>
    <cellStyle name="Total 2 2 15 4" xfId="31477" xr:uid="{E20D399D-23D7-44A1-AB15-5239447F9EC7}"/>
    <cellStyle name="Total 2 2 15 4 2" xfId="31478" xr:uid="{AB31096D-1870-418F-AFCA-8ACED1E46B77}"/>
    <cellStyle name="Total 2 2 15 4_Volatility" xfId="31479" xr:uid="{D9B6AAE9-E6BD-4B81-8CD5-941F8BF0307A}"/>
    <cellStyle name="Total 2 2 15 5" xfId="31480" xr:uid="{0BE92BB9-C3F8-4E45-80B7-321A450CB906}"/>
    <cellStyle name="Total 2 2 15_Volatility" xfId="31481" xr:uid="{8744A0D1-B3A0-4435-9E66-52C0D7D4A79A}"/>
    <cellStyle name="Total 2 2 16" xfId="31482" xr:uid="{C585E4A6-68D7-4DA1-97E9-91458F0EC1CE}"/>
    <cellStyle name="Total 2 2 16 2" xfId="31483" xr:uid="{E08D6989-4615-43C3-BB8F-8E0B748ED72A}"/>
    <cellStyle name="Total 2 2 16 2 2" xfId="31484" xr:uid="{9E44EA86-63B1-4390-84B6-64D15D82AE8C}"/>
    <cellStyle name="Total 2 2 16 2 2 2" xfId="31485" xr:uid="{472F3CFE-B5E3-442E-8D9E-19BBCCE77E53}"/>
    <cellStyle name="Total 2 2 16 2 2 2 2" xfId="31486" xr:uid="{0143DB11-6989-40EF-8C05-A932B6FB8992}"/>
    <cellStyle name="Total 2 2 16 2 2 2_Volatility" xfId="31487" xr:uid="{9F864269-106D-4876-A008-42E2FA774111}"/>
    <cellStyle name="Total 2 2 16 2 2 3" xfId="31488" xr:uid="{4DA0CC33-C9DE-4693-86D9-9BED7923A8EF}"/>
    <cellStyle name="Total 2 2 16 2 2_Volatility" xfId="31489" xr:uid="{008FF595-5697-45BC-8108-BD510D9BF201}"/>
    <cellStyle name="Total 2 2 16 2 3" xfId="31490" xr:uid="{C5EFDFB7-6A20-4AE4-817A-A0BE6F474DDA}"/>
    <cellStyle name="Total 2 2 16 2 3 2" xfId="31491" xr:uid="{499233C0-75EF-49DB-92DC-16EDEA801FB0}"/>
    <cellStyle name="Total 2 2 16 2 3 2 2" xfId="31492" xr:uid="{47FE3D89-12F5-471A-9DAA-015EB359533A}"/>
    <cellStyle name="Total 2 2 16 2 3 2_Volatility" xfId="31493" xr:uid="{E1475870-B073-404E-8D53-AC0E2BB479FB}"/>
    <cellStyle name="Total 2 2 16 2 3 3" xfId="31494" xr:uid="{A1E54EF2-96AA-4594-98F3-63E2F5463CBC}"/>
    <cellStyle name="Total 2 2 16 2 3_Volatility" xfId="31495" xr:uid="{0D16BC0F-BBEF-42B0-8D67-DC7A848BAF0B}"/>
    <cellStyle name="Total 2 2 16 2 4" xfId="31496" xr:uid="{93738FC0-EF36-4CAE-99ED-F9CA1A736090}"/>
    <cellStyle name="Total 2 2 16 2 4 2" xfId="31497" xr:uid="{99C14C49-D917-468C-B19F-16F39147D8E7}"/>
    <cellStyle name="Total 2 2 16 2 4_Volatility" xfId="31498" xr:uid="{49523CF6-2F7C-4407-B323-EEE39B0D5935}"/>
    <cellStyle name="Total 2 2 16 2 5" xfId="31499" xr:uid="{1DB4194B-2E0A-45F3-8983-22A64761909A}"/>
    <cellStyle name="Total 2 2 16 2_Volatility" xfId="31500" xr:uid="{32FDDC63-0A3B-4DD0-92A6-C79ECE4FB12C}"/>
    <cellStyle name="Total 2 2 16 3" xfId="31501" xr:uid="{911DD309-316A-4C80-93BA-8D808C0860C3}"/>
    <cellStyle name="Total 2 2 16 3 2" xfId="31502" xr:uid="{0F8CACC6-FFF3-48FE-9EE5-F3D14453ECFD}"/>
    <cellStyle name="Total 2 2 16 3 2 2" xfId="31503" xr:uid="{2F9E6829-DF97-48AD-AAA7-5FDD83DCF945}"/>
    <cellStyle name="Total 2 2 16 3 2_Volatility" xfId="31504" xr:uid="{CBC59151-D612-49B8-AD6D-0D6CCD875BD0}"/>
    <cellStyle name="Total 2 2 16 3 3" xfId="31505" xr:uid="{5E2E394B-1459-4D15-8C15-E0CB4D42600C}"/>
    <cellStyle name="Total 2 2 16 3_Volatility" xfId="31506" xr:uid="{D0396565-9C8B-45A4-9F67-3744DC3D3908}"/>
    <cellStyle name="Total 2 2 16 4" xfId="31507" xr:uid="{BD96BC85-C044-423F-8767-2CE7AE333A2F}"/>
    <cellStyle name="Total 2 2 16 4 2" xfId="31508" xr:uid="{0C71CD4F-E013-4708-B6E2-A7A07A5DE222}"/>
    <cellStyle name="Total 2 2 16 4_Volatility" xfId="31509" xr:uid="{96135975-0295-40E8-AD32-217BA6A2C42E}"/>
    <cellStyle name="Total 2 2 16 5" xfId="31510" xr:uid="{30BF0825-FDEA-462B-8193-AC005163216E}"/>
    <cellStyle name="Total 2 2 16_Volatility" xfId="31511" xr:uid="{CB3A2E9B-E17C-4008-94E5-ADBFFB72EBA5}"/>
    <cellStyle name="Total 2 2 17" xfId="31512" xr:uid="{7C550EA8-7F00-4A38-8C33-7AA0E57C15D7}"/>
    <cellStyle name="Total 2 2 17 2" xfId="31513" xr:uid="{A4E8589A-3209-4C84-8487-24B55015DA99}"/>
    <cellStyle name="Total 2 2 17 2 2" xfId="31514" xr:uid="{3F2A35FA-E18A-448C-88E4-CFFA223E7E51}"/>
    <cellStyle name="Total 2 2 17 2 2 2" xfId="31515" xr:uid="{E7574B4E-2561-43F7-A0F0-46BDA29188FC}"/>
    <cellStyle name="Total 2 2 17 2 2 2 2" xfId="31516" xr:uid="{E6CA7D5F-A8BA-41DC-B0B1-44F82B6F3DBF}"/>
    <cellStyle name="Total 2 2 17 2 2 2_Volatility" xfId="31517" xr:uid="{B44113F5-0D18-4E4D-A945-3D3E9C535091}"/>
    <cellStyle name="Total 2 2 17 2 2 3" xfId="31518" xr:uid="{F93E88AC-404B-4F6F-91A3-16308C828981}"/>
    <cellStyle name="Total 2 2 17 2 2_Volatility" xfId="31519" xr:uid="{F19CDA12-66AD-4F04-AD7F-711971ACD1EA}"/>
    <cellStyle name="Total 2 2 17 2 3" xfId="31520" xr:uid="{0CD6D5CC-3759-4E94-A218-363ED170B2F5}"/>
    <cellStyle name="Total 2 2 17 2 3 2" xfId="31521" xr:uid="{198DC18D-2FC7-4F04-9A5C-B8066C566CC6}"/>
    <cellStyle name="Total 2 2 17 2 3 2 2" xfId="31522" xr:uid="{9A325FA5-E354-4A9E-8FDE-279C62DCDE4C}"/>
    <cellStyle name="Total 2 2 17 2 3 2_Volatility" xfId="31523" xr:uid="{487DD608-58D5-4456-8B9F-E13A5BC93E10}"/>
    <cellStyle name="Total 2 2 17 2 3 3" xfId="31524" xr:uid="{EFFC4C0F-EE3A-4297-86AB-67A8773A69D5}"/>
    <cellStyle name="Total 2 2 17 2 3_Volatility" xfId="31525" xr:uid="{5F0F6098-2D82-4FB8-9DF7-3AE22150AA41}"/>
    <cellStyle name="Total 2 2 17 2 4" xfId="31526" xr:uid="{11F658A1-C9ED-476C-AE20-030EF8506146}"/>
    <cellStyle name="Total 2 2 17 2 4 2" xfId="31527" xr:uid="{39DC73B8-C56E-461A-BB23-ED23FEB4D044}"/>
    <cellStyle name="Total 2 2 17 2 4_Volatility" xfId="31528" xr:uid="{B3282082-B633-4B1F-A325-873F9C53980B}"/>
    <cellStyle name="Total 2 2 17 2 5" xfId="31529" xr:uid="{BB020A43-1480-4A82-9821-C747CEC29F90}"/>
    <cellStyle name="Total 2 2 17 2_Volatility" xfId="31530" xr:uid="{8DE44F6E-B75C-4510-B195-B261C7EA5800}"/>
    <cellStyle name="Total 2 2 17 3" xfId="31531" xr:uid="{B61003D0-58D8-4D7A-945E-BBD51A0532F8}"/>
    <cellStyle name="Total 2 2 17 3 2" xfId="31532" xr:uid="{08BD4905-CC6A-43DD-BAE2-10E5BB07DD09}"/>
    <cellStyle name="Total 2 2 17 3 2 2" xfId="31533" xr:uid="{CBCB6340-E132-4A99-9092-63B543F18E11}"/>
    <cellStyle name="Total 2 2 17 3 2_Volatility" xfId="31534" xr:uid="{1F36220F-D951-4054-AEBA-602FC1B1080B}"/>
    <cellStyle name="Total 2 2 17 3 3" xfId="31535" xr:uid="{B39614A6-FABD-4B6D-ADC4-512E0D5995CA}"/>
    <cellStyle name="Total 2 2 17 3_Volatility" xfId="31536" xr:uid="{0A58C6EE-705A-44EC-AFAE-4653C9966F86}"/>
    <cellStyle name="Total 2 2 17 4" xfId="31537" xr:uid="{58B6CC43-1855-4736-A53E-655C2C8D3BCE}"/>
    <cellStyle name="Total 2 2 17 4 2" xfId="31538" xr:uid="{49B524E9-0924-442C-B95D-DC43715B5BA0}"/>
    <cellStyle name="Total 2 2 17 4_Volatility" xfId="31539" xr:uid="{33344CCD-5E8E-44E4-9840-E3A1C424439C}"/>
    <cellStyle name="Total 2 2 17 5" xfId="31540" xr:uid="{7B5B77EF-A2E5-4B3E-8120-1D02B6BF46DC}"/>
    <cellStyle name="Total 2 2 17_Volatility" xfId="31541" xr:uid="{F291A9C1-5F41-4A13-984D-C1B0EFA5B7B7}"/>
    <cellStyle name="Total 2 2 18" xfId="31542" xr:uid="{D9EDDFBE-C07A-4BAC-A768-AAE0960DAAEE}"/>
    <cellStyle name="Total 2 2 18 2" xfId="31543" xr:uid="{2455FF86-0F1D-41D9-AD0E-CBE90A113318}"/>
    <cellStyle name="Total 2 2 18 2 2" xfId="31544" xr:uid="{D09C7DC2-19E0-4173-8C04-7089811A11BA}"/>
    <cellStyle name="Total 2 2 18 2 2 2" xfId="31545" xr:uid="{3745C198-1930-4B60-B371-7738E2788C1A}"/>
    <cellStyle name="Total 2 2 18 2 2 2 2" xfId="31546" xr:uid="{19EEB59F-C4B5-4617-B56D-EFD5A38914DD}"/>
    <cellStyle name="Total 2 2 18 2 2 2_Volatility" xfId="31547" xr:uid="{0CE00E53-5ECB-42C9-A0A1-B15513CF7041}"/>
    <cellStyle name="Total 2 2 18 2 2 3" xfId="31548" xr:uid="{D594A551-1D47-49E8-AC65-49E3F35C501A}"/>
    <cellStyle name="Total 2 2 18 2 2_Volatility" xfId="31549" xr:uid="{F8D310F4-7EC3-407D-8F47-3E3EEBA1FE7D}"/>
    <cellStyle name="Total 2 2 18 2 3" xfId="31550" xr:uid="{51E28CB5-3F48-4D59-823E-E376D33552CE}"/>
    <cellStyle name="Total 2 2 18 2 3 2" xfId="31551" xr:uid="{3EC5F8FF-7446-4828-8F94-7445923D8B67}"/>
    <cellStyle name="Total 2 2 18 2 3 2 2" xfId="31552" xr:uid="{97C6DA87-5DC6-4ED1-A681-518583E0B2F9}"/>
    <cellStyle name="Total 2 2 18 2 3 2_Volatility" xfId="31553" xr:uid="{E15771A3-7EB2-4CBA-93D5-0C272C18418C}"/>
    <cellStyle name="Total 2 2 18 2 3 3" xfId="31554" xr:uid="{543520A1-125C-4D29-B721-A88FF6637BFC}"/>
    <cellStyle name="Total 2 2 18 2 3_Volatility" xfId="31555" xr:uid="{DAE33D08-FE06-4990-A778-24638F2DCDDB}"/>
    <cellStyle name="Total 2 2 18 2 4" xfId="31556" xr:uid="{0338357A-645B-4501-A3F8-3F575B9FE3B3}"/>
    <cellStyle name="Total 2 2 18 2 4 2" xfId="31557" xr:uid="{BDE64F3F-88BB-467D-9069-2AD530599B2C}"/>
    <cellStyle name="Total 2 2 18 2 4_Volatility" xfId="31558" xr:uid="{35A43592-3334-46AB-8940-B2ADFA19767E}"/>
    <cellStyle name="Total 2 2 18 2 5" xfId="31559" xr:uid="{813C9EAA-A852-47E5-886D-9BA51346F526}"/>
    <cellStyle name="Total 2 2 18 2_Volatility" xfId="31560" xr:uid="{642E9DEB-3E06-403C-8310-1C8126C246ED}"/>
    <cellStyle name="Total 2 2 18 3" xfId="31561" xr:uid="{D946C353-A86E-4A7F-BEDA-FA3293E74DEC}"/>
    <cellStyle name="Total 2 2 18 3 2" xfId="31562" xr:uid="{074A7D85-B457-4E60-B366-AE2E221551FA}"/>
    <cellStyle name="Total 2 2 18 3 2 2" xfId="31563" xr:uid="{E4455F91-6F47-407A-BD3B-AD414A35CFEB}"/>
    <cellStyle name="Total 2 2 18 3 2_Volatility" xfId="31564" xr:uid="{E166BAC5-34BD-4FBA-BD5F-9C778B0313F3}"/>
    <cellStyle name="Total 2 2 18 3 3" xfId="31565" xr:uid="{8FB55BA6-AC7D-4C93-BFA8-0BCDB93683F4}"/>
    <cellStyle name="Total 2 2 18 3_Volatility" xfId="31566" xr:uid="{6D8211A5-686B-4CB5-A824-FF59CEF04AAF}"/>
    <cellStyle name="Total 2 2 18 4" xfId="31567" xr:uid="{312752F9-C679-4F8D-9B77-5AE9A6BCE0B3}"/>
    <cellStyle name="Total 2 2 18 4 2" xfId="31568" xr:uid="{13733788-C024-484A-B00B-6CC992A7DF4A}"/>
    <cellStyle name="Total 2 2 18 4_Volatility" xfId="31569" xr:uid="{45DD1CDF-4E5D-4946-A7D9-DA4D4C09DF63}"/>
    <cellStyle name="Total 2 2 18 5" xfId="31570" xr:uid="{150EDF17-4EAB-4FAC-8912-F43313FCFFD1}"/>
    <cellStyle name="Total 2 2 18_Volatility" xfId="31571" xr:uid="{1F64417E-4459-4AAC-A44F-606C0F310B0A}"/>
    <cellStyle name="Total 2 2 19" xfId="31572" xr:uid="{B0B27C62-AF7A-4963-8664-736DC0E77F88}"/>
    <cellStyle name="Total 2 2 19 2" xfId="31573" xr:uid="{137D8CFF-7628-4EA1-8183-1294656AC8E7}"/>
    <cellStyle name="Total 2 2 19 2 2" xfId="31574" xr:uid="{F3434317-3636-4464-A2E8-34D4139F8D98}"/>
    <cellStyle name="Total 2 2 19 2 2 2" xfId="31575" xr:uid="{42CE55E0-FC57-4DC9-9DE4-A5F225558FAA}"/>
    <cellStyle name="Total 2 2 19 2 2 2 2" xfId="31576" xr:uid="{EBF31ED4-4C24-4499-8729-5C60AD4C0129}"/>
    <cellStyle name="Total 2 2 19 2 2 2_Volatility" xfId="31577" xr:uid="{C362CE09-88C2-4E95-9BC3-363A271E9141}"/>
    <cellStyle name="Total 2 2 19 2 2 3" xfId="31578" xr:uid="{F034B4C2-4981-4F85-97C0-518C2369096F}"/>
    <cellStyle name="Total 2 2 19 2 2_Volatility" xfId="31579" xr:uid="{0C63C1C1-CD48-4392-9A84-620E85964C9D}"/>
    <cellStyle name="Total 2 2 19 2 3" xfId="31580" xr:uid="{C525B0D0-34E3-47D1-8C31-E6A7A7F7F471}"/>
    <cellStyle name="Total 2 2 19 2 3 2" xfId="31581" xr:uid="{79AF4B9E-CFED-480D-BEF0-AF29F527D62B}"/>
    <cellStyle name="Total 2 2 19 2 3 2 2" xfId="31582" xr:uid="{A3E1139D-06D3-4557-A057-D677513D04FE}"/>
    <cellStyle name="Total 2 2 19 2 3 2_Volatility" xfId="31583" xr:uid="{CEFAF42D-57C8-4BD0-94BC-A32D79B8F717}"/>
    <cellStyle name="Total 2 2 19 2 3 3" xfId="31584" xr:uid="{687A9834-433A-4F01-A7DA-9052AC9BBC30}"/>
    <cellStyle name="Total 2 2 19 2 3_Volatility" xfId="31585" xr:uid="{A44369AD-4434-4FBE-BD88-6F75ADE439B8}"/>
    <cellStyle name="Total 2 2 19 2 4" xfId="31586" xr:uid="{F48B6E3B-FD6B-4C80-BE99-D8465B60DE1B}"/>
    <cellStyle name="Total 2 2 19 2 4 2" xfId="31587" xr:uid="{AA306F72-30A7-4E0B-8D0C-7BE8BE8B5803}"/>
    <cellStyle name="Total 2 2 19 2 4_Volatility" xfId="31588" xr:uid="{70E942D0-CE33-4EC4-BF7A-72370606CACA}"/>
    <cellStyle name="Total 2 2 19 2 5" xfId="31589" xr:uid="{E09A2D83-021C-4C46-92AB-2BFD8B1864D6}"/>
    <cellStyle name="Total 2 2 19 2_Volatility" xfId="31590" xr:uid="{9FB770CE-BCD0-4272-8CCB-EA66B6A02C33}"/>
    <cellStyle name="Total 2 2 19 3" xfId="31591" xr:uid="{AE34C3B8-7CCD-472E-9FFB-CEE337FD73AE}"/>
    <cellStyle name="Total 2 2 19 3 2" xfId="31592" xr:uid="{892F3DD8-32E8-48F1-8339-C7302DAC6583}"/>
    <cellStyle name="Total 2 2 19 3 2 2" xfId="31593" xr:uid="{D2CF58D4-E2B7-43C8-A3F2-ED18A9323AC1}"/>
    <cellStyle name="Total 2 2 19 3 2_Volatility" xfId="31594" xr:uid="{6B072DC8-B39A-4D59-9FF9-8D605D861FED}"/>
    <cellStyle name="Total 2 2 19 3 3" xfId="31595" xr:uid="{45021340-22DD-4575-9903-F3442D002AA1}"/>
    <cellStyle name="Total 2 2 19 3_Volatility" xfId="31596" xr:uid="{61423C8A-FB6A-4C2C-9C88-A9351E75BC44}"/>
    <cellStyle name="Total 2 2 19 4" xfId="31597" xr:uid="{301AF2C2-0D3E-4C1D-8E05-30B599A74233}"/>
    <cellStyle name="Total 2 2 19 4 2" xfId="31598" xr:uid="{E22C4576-2D7A-4179-A3EC-A8E46ED9D8C3}"/>
    <cellStyle name="Total 2 2 19 4_Volatility" xfId="31599" xr:uid="{A8526AAC-DA80-4AAD-8F97-716B321CE2D7}"/>
    <cellStyle name="Total 2 2 19 5" xfId="31600" xr:uid="{E73D3C38-927B-49E2-9345-0FBD81CA9972}"/>
    <cellStyle name="Total 2 2 19_Volatility" xfId="31601" xr:uid="{2AE11EA7-53E0-41FD-B180-C57BE4D1D0AF}"/>
    <cellStyle name="Total 2 2 2" xfId="31602" xr:uid="{C69D99DE-A0D0-4ECD-9033-40734A8C4EB4}"/>
    <cellStyle name="Total 2 2 2 2" xfId="31603" xr:uid="{8115229F-AF4D-46DE-B3BD-D42A6FD24F10}"/>
    <cellStyle name="Total 2 2 2 2 2" xfId="31604" xr:uid="{7A5EAEBF-54ED-47BF-873C-ADFC0FE000FD}"/>
    <cellStyle name="Total 2 2 2 2 2 2" xfId="31605" xr:uid="{9401EA63-B054-4208-9122-A22361DBD3D1}"/>
    <cellStyle name="Total 2 2 2 2 2 2 2" xfId="31606" xr:uid="{74D0BB24-A386-40FA-8562-13EFCED71AD4}"/>
    <cellStyle name="Total 2 2 2 2 2 2_Volatility" xfId="31607" xr:uid="{F841222B-0343-4CBF-8D64-3C4E83529B0D}"/>
    <cellStyle name="Total 2 2 2 2 2 3" xfId="31608" xr:uid="{34C54BA9-9145-4ED6-8A1A-975CBA8D8F7D}"/>
    <cellStyle name="Total 2 2 2 2 2_Volatility" xfId="31609" xr:uid="{998F30D1-6E0D-40A0-B5D4-0ED6DD0057BC}"/>
    <cellStyle name="Total 2 2 2 2 3" xfId="31610" xr:uid="{8960B81B-3461-4C72-AEB4-567D54F5C7B3}"/>
    <cellStyle name="Total 2 2 2 2 3 2" xfId="31611" xr:uid="{A01F7FAD-CDA1-4DD1-BD54-9184BCB1A8A7}"/>
    <cellStyle name="Total 2 2 2 2 3 2 2" xfId="31612" xr:uid="{65360146-6075-4DEA-9C13-510DAFBBD2BC}"/>
    <cellStyle name="Total 2 2 2 2 3 2_Volatility" xfId="31613" xr:uid="{FC50609D-65AA-4B27-9085-D0A31B5E893F}"/>
    <cellStyle name="Total 2 2 2 2 3 3" xfId="31614" xr:uid="{392630D4-1D24-46AA-9B14-3B8748B854EF}"/>
    <cellStyle name="Total 2 2 2 2 3_Volatility" xfId="31615" xr:uid="{8C7C3035-6DC1-4941-9032-6D5AC96C685E}"/>
    <cellStyle name="Total 2 2 2 2 4" xfId="31616" xr:uid="{7AAA25EF-B13B-488E-A119-5261AFB3F972}"/>
    <cellStyle name="Total 2 2 2 2 4 2" xfId="31617" xr:uid="{F58AFB75-CBBD-430E-8843-EC11DC847A8F}"/>
    <cellStyle name="Total 2 2 2 2 4_Volatility" xfId="31618" xr:uid="{5155F03D-0236-4DCB-87A2-CEFA14BF39F6}"/>
    <cellStyle name="Total 2 2 2 2 5" xfId="31619" xr:uid="{11690EBA-CB80-4818-8299-DB7D7146E742}"/>
    <cellStyle name="Total 2 2 2 2_Volatility" xfId="31620" xr:uid="{2F34D5FF-12B5-4F38-AF31-F4AA17AA1887}"/>
    <cellStyle name="Total 2 2 2 3" xfId="31621" xr:uid="{E889C6DE-8A9E-4F71-9E09-DE9E8F23E50D}"/>
    <cellStyle name="Total 2 2 2 3 2" xfId="31622" xr:uid="{A062E703-02B5-4F68-AC78-9E1993A5477E}"/>
    <cellStyle name="Total 2 2 2 3 2 2" xfId="31623" xr:uid="{3A2592B0-BC28-4BC3-B7BB-E4DBDAC94F4B}"/>
    <cellStyle name="Total 2 2 2 3 2_Volatility" xfId="31624" xr:uid="{1BA73BF7-5264-4095-8E86-75937E417111}"/>
    <cellStyle name="Total 2 2 2 3 3" xfId="31625" xr:uid="{3143C37C-FFB5-4A93-8A3C-900E28B0BA4B}"/>
    <cellStyle name="Total 2 2 2 3_Volatility" xfId="31626" xr:uid="{EFB47973-25B8-493F-946A-48041BB64D44}"/>
    <cellStyle name="Total 2 2 2 4" xfId="31627" xr:uid="{7DEAC0F2-AA79-43FA-979A-66EBDC03CEF4}"/>
    <cellStyle name="Total 2 2 2 4 2" xfId="31628" xr:uid="{F607056B-6BA4-44FB-99C1-A9D2A0105EDE}"/>
    <cellStyle name="Total 2 2 2 4_Volatility" xfId="31629" xr:uid="{C7F21F08-4C2F-4DF0-961F-6A1175DF7874}"/>
    <cellStyle name="Total 2 2 2 5" xfId="31630" xr:uid="{A78C5644-46EB-4F2F-920B-58BA40C269BB}"/>
    <cellStyle name="Total 2 2 2_Volatility" xfId="31631" xr:uid="{22EFFA24-C673-4568-94E7-DEC274702DBD}"/>
    <cellStyle name="Total 2 2 20" xfId="31632" xr:uid="{DC128A66-11FF-4D74-8856-866F0A76C5E3}"/>
    <cellStyle name="Total 2 2 20 2" xfId="31633" xr:uid="{411399CB-909E-4BEA-80F3-5233F050C5A5}"/>
    <cellStyle name="Total 2 2 20 2 2" xfId="31634" xr:uid="{32FFA95D-0A1F-4892-9AED-A3829760AA21}"/>
    <cellStyle name="Total 2 2 20 2 2 2" xfId="31635" xr:uid="{F7EF8485-41DE-4F38-933A-A2CE08BA98FC}"/>
    <cellStyle name="Total 2 2 20 2 2 2 2" xfId="31636" xr:uid="{0429798B-A7EB-4FB3-B5BE-82DB563235FD}"/>
    <cellStyle name="Total 2 2 20 2 2 2_Volatility" xfId="31637" xr:uid="{34C77446-9E49-47DD-8814-69D920127C0F}"/>
    <cellStyle name="Total 2 2 20 2 2 3" xfId="31638" xr:uid="{DB507E34-EAA4-4926-A742-370CD1A9519A}"/>
    <cellStyle name="Total 2 2 20 2 2_Volatility" xfId="31639" xr:uid="{7FE13167-5E9C-4650-A3FA-DDEA209A75BF}"/>
    <cellStyle name="Total 2 2 20 2 3" xfId="31640" xr:uid="{374B159A-37F1-4CF8-BB86-A475569D0029}"/>
    <cellStyle name="Total 2 2 20 2 3 2" xfId="31641" xr:uid="{F1DEBAB1-DFBD-473B-B30C-523CB1107703}"/>
    <cellStyle name="Total 2 2 20 2 3 2 2" xfId="31642" xr:uid="{9260EBD2-06A4-4AFA-A054-E4A7E8456F0F}"/>
    <cellStyle name="Total 2 2 20 2 3 2_Volatility" xfId="31643" xr:uid="{4875CC34-E234-4317-9BE9-9866547AD282}"/>
    <cellStyle name="Total 2 2 20 2 3 3" xfId="31644" xr:uid="{41347F0F-7B1E-42FF-A335-AFE98212CC53}"/>
    <cellStyle name="Total 2 2 20 2 3_Volatility" xfId="31645" xr:uid="{4D46E8B6-8BA6-4B10-8F83-0133AA13BFB4}"/>
    <cellStyle name="Total 2 2 20 2 4" xfId="31646" xr:uid="{7A434399-5056-4530-B430-D8571D18F71C}"/>
    <cellStyle name="Total 2 2 20 2 4 2" xfId="31647" xr:uid="{EEB29620-E96D-4A60-9FBC-49C5CFE521B3}"/>
    <cellStyle name="Total 2 2 20 2 4_Volatility" xfId="31648" xr:uid="{4C9F6C35-E619-47CD-B157-A88A63F51B0A}"/>
    <cellStyle name="Total 2 2 20 2 5" xfId="31649" xr:uid="{20BF9FEB-6441-47EE-97F7-B8BCE1895764}"/>
    <cellStyle name="Total 2 2 20 2_Volatility" xfId="31650" xr:uid="{0DE2A2BD-7FC1-4BD5-9E54-80AAFC42188A}"/>
    <cellStyle name="Total 2 2 20 3" xfId="31651" xr:uid="{A924C859-76CD-499F-BF46-1942E5174A2B}"/>
    <cellStyle name="Total 2 2 20 3 2" xfId="31652" xr:uid="{0878B8A5-9C25-4927-9B5A-3E90F8FD6A98}"/>
    <cellStyle name="Total 2 2 20 3 2 2" xfId="31653" xr:uid="{752CF00E-7392-463E-B9D6-993B82A6D8A9}"/>
    <cellStyle name="Total 2 2 20 3 2_Volatility" xfId="31654" xr:uid="{F0E2A8E5-E66A-4854-9377-FD9BD87E3E58}"/>
    <cellStyle name="Total 2 2 20 3 3" xfId="31655" xr:uid="{0734860F-42E6-494B-AD84-D52746A6F86E}"/>
    <cellStyle name="Total 2 2 20 3_Volatility" xfId="31656" xr:uid="{997D08BF-E4F2-43E9-968E-3D873068E6E6}"/>
    <cellStyle name="Total 2 2 20 4" xfId="31657" xr:uid="{7197C21E-0836-4007-895B-323B8123F095}"/>
    <cellStyle name="Total 2 2 20 4 2" xfId="31658" xr:uid="{2FF9A8AF-1DF2-48ED-99A4-29E5DCB3B96C}"/>
    <cellStyle name="Total 2 2 20 4_Volatility" xfId="31659" xr:uid="{DBF4FF90-D726-44E0-98D2-606D47B88F7F}"/>
    <cellStyle name="Total 2 2 20 5" xfId="31660" xr:uid="{7ABCDABD-0772-480B-9B7C-8B24D48A38D3}"/>
    <cellStyle name="Total 2 2 20_Volatility" xfId="31661" xr:uid="{EFC147E9-4FF5-4B1D-9A0D-4F9437E94080}"/>
    <cellStyle name="Total 2 2 21" xfId="31662" xr:uid="{181E97A1-46FD-4E8E-87A3-93163D0933C7}"/>
    <cellStyle name="Total 2 2 21 2" xfId="31663" xr:uid="{393D4417-75A7-4E9D-BB8B-EE9C9597B43B}"/>
    <cellStyle name="Total 2 2 21 2 2" xfId="31664" xr:uid="{2B6750D2-3BCB-4117-A238-FF4BF307FFD0}"/>
    <cellStyle name="Total 2 2 21 2 2 2" xfId="31665" xr:uid="{12886E82-31F1-4B8F-988E-698BF60C0279}"/>
    <cellStyle name="Total 2 2 21 2 2 2 2" xfId="31666" xr:uid="{DC3CF00A-5357-470D-B7BD-AC38286C3BBF}"/>
    <cellStyle name="Total 2 2 21 2 2 2_Volatility" xfId="31667" xr:uid="{9FF784DE-27A7-4F78-8E30-21651AAB060C}"/>
    <cellStyle name="Total 2 2 21 2 2 3" xfId="31668" xr:uid="{8F467AA8-68FB-4670-AB9A-43AAEC43A6CB}"/>
    <cellStyle name="Total 2 2 21 2 2_Volatility" xfId="31669" xr:uid="{E5E49AA6-BE39-4AFA-A2A9-09E21F2AD925}"/>
    <cellStyle name="Total 2 2 21 2 3" xfId="31670" xr:uid="{2FB4B75F-0B4F-4425-91AC-9CE4C6EA690D}"/>
    <cellStyle name="Total 2 2 21 2 3 2" xfId="31671" xr:uid="{60BB5037-164E-4902-8798-46C3C904987C}"/>
    <cellStyle name="Total 2 2 21 2 3 2 2" xfId="31672" xr:uid="{B0F5ED1D-2549-45DA-A2FB-05B8A0763BF0}"/>
    <cellStyle name="Total 2 2 21 2 3 2_Volatility" xfId="31673" xr:uid="{DAACD8CC-8DE5-493B-B40A-732F221A7F1B}"/>
    <cellStyle name="Total 2 2 21 2 3 3" xfId="31674" xr:uid="{D96A0024-85A3-48F6-8BF0-38B0A4078247}"/>
    <cellStyle name="Total 2 2 21 2 3_Volatility" xfId="31675" xr:uid="{1A8CBBBD-82C3-421B-B645-C057CF2E23A8}"/>
    <cellStyle name="Total 2 2 21 2 4" xfId="31676" xr:uid="{827EFB98-287B-4BE9-97FA-53662512A121}"/>
    <cellStyle name="Total 2 2 21 2 4 2" xfId="31677" xr:uid="{FC066002-EAD4-49B6-8A24-32752539343E}"/>
    <cellStyle name="Total 2 2 21 2 4_Volatility" xfId="31678" xr:uid="{42247BA1-CB7E-4468-B75B-B7D3DCDD4FB0}"/>
    <cellStyle name="Total 2 2 21 2 5" xfId="31679" xr:uid="{3F7B73D0-85A5-44FB-8E2E-77480D16C1EF}"/>
    <cellStyle name="Total 2 2 21 2_Volatility" xfId="31680" xr:uid="{525F7C6C-3D1E-414C-A099-374D9FBA8857}"/>
    <cellStyle name="Total 2 2 21 3" xfId="31681" xr:uid="{3D264F4A-17EE-4A28-83E1-055FAC59B776}"/>
    <cellStyle name="Total 2 2 21 3 2" xfId="31682" xr:uid="{78E597E6-FB79-4D6E-B6A8-A3D602735C44}"/>
    <cellStyle name="Total 2 2 21 3 2 2" xfId="31683" xr:uid="{259A79FB-C259-4CA4-82B9-55F8A53FC080}"/>
    <cellStyle name="Total 2 2 21 3 2_Volatility" xfId="31684" xr:uid="{5267B761-AC04-48DF-A46A-F2FD423143C6}"/>
    <cellStyle name="Total 2 2 21 3 3" xfId="31685" xr:uid="{DC7BD850-AF24-4D2E-B05E-5B70D3EE4246}"/>
    <cellStyle name="Total 2 2 21 3_Volatility" xfId="31686" xr:uid="{08492ED2-1872-47E2-A7AA-2F78214E1383}"/>
    <cellStyle name="Total 2 2 21 4" xfId="31687" xr:uid="{AE71034E-7F49-4C19-B2DB-0EA1C0E9CB46}"/>
    <cellStyle name="Total 2 2 21 4 2" xfId="31688" xr:uid="{5CFA043A-FFF0-46FA-8F6C-8E474841C26A}"/>
    <cellStyle name="Total 2 2 21 4_Volatility" xfId="31689" xr:uid="{DEC48714-359E-4610-A6BC-CCF29C2115E5}"/>
    <cellStyle name="Total 2 2 21 5" xfId="31690" xr:uid="{F96D2447-4CC9-45DE-8E6E-05CB8073B0C4}"/>
    <cellStyle name="Total 2 2 21_Volatility" xfId="31691" xr:uid="{FA07C5FD-7137-4C8F-ACDA-A8111023A50E}"/>
    <cellStyle name="Total 2 2 22" xfId="31692" xr:uid="{B7862786-E771-4C39-ABD7-F23D210767C8}"/>
    <cellStyle name="Total 2 2 22 2" xfId="31693" xr:uid="{F63162D6-9478-42D9-A91A-CC00EE8A6E24}"/>
    <cellStyle name="Total 2 2 22 2 2" xfId="31694" xr:uid="{27BACEDD-D8C9-449C-A45C-B52FFDAE3F36}"/>
    <cellStyle name="Total 2 2 22 2 2 2" xfId="31695" xr:uid="{2DF5E6DF-6605-435A-866D-543002FA9751}"/>
    <cellStyle name="Total 2 2 22 2 2 2 2" xfId="31696" xr:uid="{91EA8FE2-15A0-4B17-8AA1-9505472740A1}"/>
    <cellStyle name="Total 2 2 22 2 2 2_Volatility" xfId="31697" xr:uid="{C1C9A034-F5C6-4928-A3E8-9A6175AAA98E}"/>
    <cellStyle name="Total 2 2 22 2 2 3" xfId="31698" xr:uid="{7A273BD1-1388-45E2-8ED8-D1475CB97A05}"/>
    <cellStyle name="Total 2 2 22 2 2_Volatility" xfId="31699" xr:uid="{FD2C7262-6077-40C2-8DE0-824D1F783B28}"/>
    <cellStyle name="Total 2 2 22 2 3" xfId="31700" xr:uid="{2B4429B8-D8A7-48FA-925C-BC7AE9A67BB9}"/>
    <cellStyle name="Total 2 2 22 2 3 2" xfId="31701" xr:uid="{EA476D03-33F0-47CA-B79C-99FC2EED82D4}"/>
    <cellStyle name="Total 2 2 22 2 3 2 2" xfId="31702" xr:uid="{10A2B8DB-E113-4889-919F-A6E21169F709}"/>
    <cellStyle name="Total 2 2 22 2 3 2_Volatility" xfId="31703" xr:uid="{1FEF4082-7910-4D31-B180-BBD2E47B562B}"/>
    <cellStyle name="Total 2 2 22 2 3 3" xfId="31704" xr:uid="{6BFFAA1B-24D0-4D66-B7B2-4A3F8AE6F126}"/>
    <cellStyle name="Total 2 2 22 2 3_Volatility" xfId="31705" xr:uid="{1D7DFB40-E4EB-49AA-89E4-E3A2F9C20766}"/>
    <cellStyle name="Total 2 2 22 2 4" xfId="31706" xr:uid="{2BB66965-71B4-42C8-8823-874D690725CE}"/>
    <cellStyle name="Total 2 2 22 2 4 2" xfId="31707" xr:uid="{97775B1D-9991-4A43-BFDC-DB5A156D6CF3}"/>
    <cellStyle name="Total 2 2 22 2 4_Volatility" xfId="31708" xr:uid="{82E8486D-9AA8-42F5-9722-AEFA52BFD1CD}"/>
    <cellStyle name="Total 2 2 22 2 5" xfId="31709" xr:uid="{25B10A2D-5919-4A2F-925B-B9F352E7CBAE}"/>
    <cellStyle name="Total 2 2 22 2_Volatility" xfId="31710" xr:uid="{65D7C61E-E8AD-4150-B0C2-FFBB1CB0C527}"/>
    <cellStyle name="Total 2 2 22 3" xfId="31711" xr:uid="{5D961C00-8C9E-45C2-9DE5-D656496A704F}"/>
    <cellStyle name="Total 2 2 22 3 2" xfId="31712" xr:uid="{7BC9DD76-2B41-4CEF-A39D-5BD32A9781F3}"/>
    <cellStyle name="Total 2 2 22 3 2 2" xfId="31713" xr:uid="{CACF9CFF-CED5-435E-A5ED-15C367772EF7}"/>
    <cellStyle name="Total 2 2 22 3 2_Volatility" xfId="31714" xr:uid="{C7EF76A8-9F27-4909-8FE2-8DF9D5C6A25C}"/>
    <cellStyle name="Total 2 2 22 3 3" xfId="31715" xr:uid="{21E21A48-9A3C-4A5B-8449-7FE32B480B88}"/>
    <cellStyle name="Total 2 2 22 3_Volatility" xfId="31716" xr:uid="{F1CE9491-9FA2-4423-AC1C-B5DDF2E64665}"/>
    <cellStyle name="Total 2 2 22 4" xfId="31717" xr:uid="{1737EC32-E373-4BF8-9183-6473181B5F14}"/>
    <cellStyle name="Total 2 2 22 4 2" xfId="31718" xr:uid="{EB4F5D3C-87B6-4011-9C4D-AE0FCF3B00F7}"/>
    <cellStyle name="Total 2 2 22 4_Volatility" xfId="31719" xr:uid="{83513402-19C3-42A5-80EB-4AC4EE71FA04}"/>
    <cellStyle name="Total 2 2 22 5" xfId="31720" xr:uid="{08794D08-8DA7-449B-9678-D28732C91491}"/>
    <cellStyle name="Total 2 2 22_Volatility" xfId="31721" xr:uid="{695A7A74-877C-42D2-A4A7-FB397896BB26}"/>
    <cellStyle name="Total 2 2 23" xfId="31722" xr:uid="{6951E731-C190-4E1B-9B90-32BB842E6B5D}"/>
    <cellStyle name="Total 2 2 23 2" xfId="31723" xr:uid="{A65E02AF-4B10-4C7E-96AD-1906754EE3AC}"/>
    <cellStyle name="Total 2 2 23 2 2" xfId="31724" xr:uid="{584DA035-6979-4BEB-BDE0-CE4A9C5A94FB}"/>
    <cellStyle name="Total 2 2 23 2 2 2" xfId="31725" xr:uid="{61D553AE-9761-4799-8FAA-04AA357D74C9}"/>
    <cellStyle name="Total 2 2 23 2 2 2 2" xfId="31726" xr:uid="{14399097-FD68-4180-9CEB-F4A3F3B06E9E}"/>
    <cellStyle name="Total 2 2 23 2 2 2_Volatility" xfId="31727" xr:uid="{6E10B0F9-17B2-4C2F-8E51-3F2FEF8DBE5A}"/>
    <cellStyle name="Total 2 2 23 2 2 3" xfId="31728" xr:uid="{8FBD8ABA-81A8-40F4-BEFA-E785CBD385E0}"/>
    <cellStyle name="Total 2 2 23 2 2_Volatility" xfId="31729" xr:uid="{53AEB3D3-417F-4C4A-AC12-9DFD9ED2A67C}"/>
    <cellStyle name="Total 2 2 23 2 3" xfId="31730" xr:uid="{88F1B483-57E2-4C82-8FCF-B0336B723578}"/>
    <cellStyle name="Total 2 2 23 2 3 2" xfId="31731" xr:uid="{151C2945-682E-4FFD-A594-DB2E863E9EF9}"/>
    <cellStyle name="Total 2 2 23 2 3 2 2" xfId="31732" xr:uid="{C4BB5760-709D-4B69-ACEC-655501E163CA}"/>
    <cellStyle name="Total 2 2 23 2 3 2_Volatility" xfId="31733" xr:uid="{A3093344-520D-4560-B98F-02CE1D177249}"/>
    <cellStyle name="Total 2 2 23 2 3 3" xfId="31734" xr:uid="{AE2F81D8-4158-4BDD-B201-1FA3A62028E9}"/>
    <cellStyle name="Total 2 2 23 2 3_Volatility" xfId="31735" xr:uid="{00AC6BE9-690F-4F5A-926D-05458C78B59B}"/>
    <cellStyle name="Total 2 2 23 2 4" xfId="31736" xr:uid="{872B7020-0243-4419-85F8-53FA1EEE16BA}"/>
    <cellStyle name="Total 2 2 23 2 4 2" xfId="31737" xr:uid="{50265A8B-03AB-4A98-8F99-1F5B1120BFF6}"/>
    <cellStyle name="Total 2 2 23 2 4_Volatility" xfId="31738" xr:uid="{1CCAF462-9D9D-458F-A39A-D946F41A0B59}"/>
    <cellStyle name="Total 2 2 23 2 5" xfId="31739" xr:uid="{E9CF2F20-D7EB-4E26-8A16-0A4EDE7F297A}"/>
    <cellStyle name="Total 2 2 23 2_Volatility" xfId="31740" xr:uid="{DE9851E2-9BF2-4CD7-A6CF-8CF6B36ABEFB}"/>
    <cellStyle name="Total 2 2 23 3" xfId="31741" xr:uid="{2515866D-84B9-4691-8678-C89E450DCAFF}"/>
    <cellStyle name="Total 2 2 23 3 2" xfId="31742" xr:uid="{32D92EBC-F725-408E-A38A-E73970F8E848}"/>
    <cellStyle name="Total 2 2 23 3 2 2" xfId="31743" xr:uid="{F3169186-F083-4DE0-998C-FBE2DFC65CE2}"/>
    <cellStyle name="Total 2 2 23 3 2_Volatility" xfId="31744" xr:uid="{60E48484-396C-4968-A43B-A58ECA0BED84}"/>
    <cellStyle name="Total 2 2 23 3 3" xfId="31745" xr:uid="{7E2A38EA-E821-4BB5-9662-C6D2E463A501}"/>
    <cellStyle name="Total 2 2 23 3_Volatility" xfId="31746" xr:uid="{7688E048-EA7B-4B7C-9F29-66EB8591AB16}"/>
    <cellStyle name="Total 2 2 23 4" xfId="31747" xr:uid="{F2ADA616-8438-403C-BC0F-72265441B3AE}"/>
    <cellStyle name="Total 2 2 23 4 2" xfId="31748" xr:uid="{3050D481-0B91-4F22-A83C-487D4F6EA35B}"/>
    <cellStyle name="Total 2 2 23 4_Volatility" xfId="31749" xr:uid="{117546AD-709D-4D33-9B32-9556AEC34D61}"/>
    <cellStyle name="Total 2 2 23 5" xfId="31750" xr:uid="{4A72205B-4CB7-4ED3-A3FC-333FF108E23B}"/>
    <cellStyle name="Total 2 2 23_Volatility" xfId="31751" xr:uid="{2F384D7D-B3AF-4A22-BADA-8018C92185E6}"/>
    <cellStyle name="Total 2 2 24" xfId="31752" xr:uid="{5824AE58-5C37-4873-9F10-FA54B25753C9}"/>
    <cellStyle name="Total 2 2 24 2" xfId="31753" xr:uid="{D7D48239-381A-4DFF-8D27-ABD5254834E5}"/>
    <cellStyle name="Total 2 2 24 2 2" xfId="31754" xr:uid="{6CE95C7D-4F55-4300-9820-02E6E7575B12}"/>
    <cellStyle name="Total 2 2 24 2 2 2" xfId="31755" xr:uid="{0D1113B9-9F42-4D8E-92DA-FDCC2B7E2F76}"/>
    <cellStyle name="Total 2 2 24 2 2 2 2" xfId="31756" xr:uid="{2A0B10F0-F15B-457C-BBBB-C44D493A92CC}"/>
    <cellStyle name="Total 2 2 24 2 2 2_Volatility" xfId="31757" xr:uid="{03D2DC7A-3EB0-44F8-9A68-95EB24CCAE97}"/>
    <cellStyle name="Total 2 2 24 2 2 3" xfId="31758" xr:uid="{B536673C-0BFD-44C3-AC21-5388F563473A}"/>
    <cellStyle name="Total 2 2 24 2 2_Volatility" xfId="31759" xr:uid="{3FA2E359-F0A3-418B-A173-7B861E92686D}"/>
    <cellStyle name="Total 2 2 24 2 3" xfId="31760" xr:uid="{E4483F6E-6398-40AD-9103-4CC34D491393}"/>
    <cellStyle name="Total 2 2 24 2 3 2" xfId="31761" xr:uid="{A815FBD6-83F5-403C-81D2-B38CF859A6DE}"/>
    <cellStyle name="Total 2 2 24 2 3 2 2" xfId="31762" xr:uid="{A1797B1B-A82A-48C4-8505-C945459027A7}"/>
    <cellStyle name="Total 2 2 24 2 3 2_Volatility" xfId="31763" xr:uid="{5A23BEA2-BFBF-4F84-9903-D5BC4E08B112}"/>
    <cellStyle name="Total 2 2 24 2 3 3" xfId="31764" xr:uid="{4E4ACDC5-2BCE-4042-9BA9-8D66BBE014B4}"/>
    <cellStyle name="Total 2 2 24 2 3_Volatility" xfId="31765" xr:uid="{4155B771-A753-4DA8-B204-744767D18059}"/>
    <cellStyle name="Total 2 2 24 2 4" xfId="31766" xr:uid="{E493A129-C127-4EF3-B945-54475F291D32}"/>
    <cellStyle name="Total 2 2 24 2 4 2" xfId="31767" xr:uid="{C0D37254-7F5F-461D-A50B-EB2097B8E6B5}"/>
    <cellStyle name="Total 2 2 24 2 4_Volatility" xfId="31768" xr:uid="{DF1484FC-7819-44E5-8C5B-68518A1BCC5D}"/>
    <cellStyle name="Total 2 2 24 2 5" xfId="31769" xr:uid="{02304EF2-360F-40C1-8280-7AAFDCF1F0C1}"/>
    <cellStyle name="Total 2 2 24 2_Volatility" xfId="31770" xr:uid="{49E0F629-589B-4F8F-8EB3-8CFA03B36371}"/>
    <cellStyle name="Total 2 2 24 3" xfId="31771" xr:uid="{2D4E4C98-A4DD-4F19-A342-60B8BD1DE1DB}"/>
    <cellStyle name="Total 2 2 24 3 2" xfId="31772" xr:uid="{AD72F2BA-7BAC-42F0-BCC3-4651AE62C9E2}"/>
    <cellStyle name="Total 2 2 24 3 2 2" xfId="31773" xr:uid="{9C9D6A71-E2BB-4B6F-BB2C-9BE777F51980}"/>
    <cellStyle name="Total 2 2 24 3 2_Volatility" xfId="31774" xr:uid="{51C86B7B-4339-4872-8C21-540A03D00AB1}"/>
    <cellStyle name="Total 2 2 24 3 3" xfId="31775" xr:uid="{85E5DF86-87E3-402F-A46F-61CD7DE628C6}"/>
    <cellStyle name="Total 2 2 24 3_Volatility" xfId="31776" xr:uid="{856B524E-4B54-4EA8-BA28-C70A5573DAD1}"/>
    <cellStyle name="Total 2 2 24 4" xfId="31777" xr:uid="{7A7DDA31-2E7D-4B46-90A7-ECF61AF3BB6F}"/>
    <cellStyle name="Total 2 2 24 4 2" xfId="31778" xr:uid="{CB8CBC16-0A8C-4DCA-BE53-B6C684D2ACE4}"/>
    <cellStyle name="Total 2 2 24 4_Volatility" xfId="31779" xr:uid="{7C7CE898-4A04-4A16-92BD-E9C75452A082}"/>
    <cellStyle name="Total 2 2 24 5" xfId="31780" xr:uid="{70B87F39-1E94-4C01-A02F-2BFB513122E1}"/>
    <cellStyle name="Total 2 2 24_Volatility" xfId="31781" xr:uid="{C11EF0FD-84FB-4D0F-8739-A4CEDEBADB4C}"/>
    <cellStyle name="Total 2 2 25" xfId="31782" xr:uid="{B5AE7A9C-1185-4BC0-A50B-930B9D33F4F5}"/>
    <cellStyle name="Total 2 2 25 2" xfId="31783" xr:uid="{DC58884D-0A7C-4734-BD7B-F84C5ED4EBC0}"/>
    <cellStyle name="Total 2 2 25 2 2" xfId="31784" xr:uid="{9B3D6A77-29C3-497B-9DB4-CBF31892C52C}"/>
    <cellStyle name="Total 2 2 25 2 2 2" xfId="31785" xr:uid="{1F196A5D-741B-4D66-80E2-29164B39302B}"/>
    <cellStyle name="Total 2 2 25 2 2 2 2" xfId="31786" xr:uid="{9C8AE2C6-F1F6-43C7-BBD7-1D3C72BDDF5A}"/>
    <cellStyle name="Total 2 2 25 2 2 2_Volatility" xfId="31787" xr:uid="{A37EBE0E-7FD1-4B6B-AB75-CC587CCE87B1}"/>
    <cellStyle name="Total 2 2 25 2 2 3" xfId="31788" xr:uid="{5B4C1376-F417-49F1-BDE8-8FBD52871559}"/>
    <cellStyle name="Total 2 2 25 2 2_Volatility" xfId="31789" xr:uid="{500CBE86-7665-42C9-AB16-EF0113C5753A}"/>
    <cellStyle name="Total 2 2 25 2 3" xfId="31790" xr:uid="{D9AB327C-B2A4-4655-B7F9-1DAB7F9005F7}"/>
    <cellStyle name="Total 2 2 25 2 3 2" xfId="31791" xr:uid="{C05A92B3-5497-4BB8-99CD-158F05961F1A}"/>
    <cellStyle name="Total 2 2 25 2 3 2 2" xfId="31792" xr:uid="{94812B0A-7494-4BA8-8F89-F0FE50C0A3C0}"/>
    <cellStyle name="Total 2 2 25 2 3 2_Volatility" xfId="31793" xr:uid="{E8B397ED-6771-4136-B8E1-ED34780B5452}"/>
    <cellStyle name="Total 2 2 25 2 3 3" xfId="31794" xr:uid="{299DD8DF-4EB2-42A3-A75C-A3CB6AA76E27}"/>
    <cellStyle name="Total 2 2 25 2 3_Volatility" xfId="31795" xr:uid="{F13F534F-C977-453A-AC4F-C7B5459D4172}"/>
    <cellStyle name="Total 2 2 25 2 4" xfId="31796" xr:uid="{48A28D5A-8F84-4AFC-B5B3-B94A999DE875}"/>
    <cellStyle name="Total 2 2 25 2 4 2" xfId="31797" xr:uid="{4A96171A-5C11-4025-849B-65321844F6E4}"/>
    <cellStyle name="Total 2 2 25 2 4_Volatility" xfId="31798" xr:uid="{E793E2E6-57BF-44F6-BBBF-F9B7937C0C94}"/>
    <cellStyle name="Total 2 2 25 2 5" xfId="31799" xr:uid="{E1A1B0E7-FE38-4661-8D79-7E2D4DB773F2}"/>
    <cellStyle name="Total 2 2 25 2_Volatility" xfId="31800" xr:uid="{4940BB1A-C4F8-4CC8-8C25-60BB6668EB12}"/>
    <cellStyle name="Total 2 2 25 3" xfId="31801" xr:uid="{48E0E5D5-25A3-414D-AAE0-5FCF2FDB26FA}"/>
    <cellStyle name="Total 2 2 25 3 2" xfId="31802" xr:uid="{85B1BD68-59CF-4B96-8A29-A6DE453085B7}"/>
    <cellStyle name="Total 2 2 25 3 2 2" xfId="31803" xr:uid="{269DBAF9-1847-4FCD-B3CF-FACB447A2D06}"/>
    <cellStyle name="Total 2 2 25 3 2_Volatility" xfId="31804" xr:uid="{9FB05D7D-82BF-4B78-AB24-9F5CE8DD01A3}"/>
    <cellStyle name="Total 2 2 25 3 3" xfId="31805" xr:uid="{DDD67BDA-5570-477C-A607-160BA66027B3}"/>
    <cellStyle name="Total 2 2 25 3_Volatility" xfId="31806" xr:uid="{E7B220F9-29AD-4578-B479-1ADE8CE261A7}"/>
    <cellStyle name="Total 2 2 25 4" xfId="31807" xr:uid="{34FCFA6A-5C77-44C8-9705-D5DA417D3F0D}"/>
    <cellStyle name="Total 2 2 25 4 2" xfId="31808" xr:uid="{B6A45CA6-C9D4-4C3C-AA48-00C01647C206}"/>
    <cellStyle name="Total 2 2 25 4_Volatility" xfId="31809" xr:uid="{96BC079A-46C4-4FA9-9778-26AD1CBF479E}"/>
    <cellStyle name="Total 2 2 25 5" xfId="31810" xr:uid="{E2B5D0E0-5FCA-439C-BB46-C7DB20966826}"/>
    <cellStyle name="Total 2 2 25_Volatility" xfId="31811" xr:uid="{B47804B8-43EC-4601-A2E2-ABC1123B20B4}"/>
    <cellStyle name="Total 2 2 26" xfId="31812" xr:uid="{EE81EED2-F779-4C99-A2F4-2A3F02C3EC42}"/>
    <cellStyle name="Total 2 2 26 2" xfId="31813" xr:uid="{F3A37DE6-B3A3-49ED-84F4-27BC7D54855E}"/>
    <cellStyle name="Total 2 2 26 2 2" xfId="31814" xr:uid="{C2603C27-45BB-413E-A91F-9AADB135325C}"/>
    <cellStyle name="Total 2 2 26 2 2 2" xfId="31815" xr:uid="{94E71DCD-C763-48E8-B649-CDAB9F6106A5}"/>
    <cellStyle name="Total 2 2 26 2 2 2 2" xfId="31816" xr:uid="{B3FB855A-1D81-444C-BB24-6CACB4AAE04F}"/>
    <cellStyle name="Total 2 2 26 2 2 2_Volatility" xfId="31817" xr:uid="{A0E79EA2-A7CE-4FEB-8F07-3AEBD6D59188}"/>
    <cellStyle name="Total 2 2 26 2 2 3" xfId="31818" xr:uid="{48C4278E-628A-4720-9180-1365A304B5EF}"/>
    <cellStyle name="Total 2 2 26 2 2_Volatility" xfId="31819" xr:uid="{20239C31-9048-416F-878A-D4F56F6E628A}"/>
    <cellStyle name="Total 2 2 26 2 3" xfId="31820" xr:uid="{7ED97964-4972-4810-B368-CD0ADD8D44F6}"/>
    <cellStyle name="Total 2 2 26 2 3 2" xfId="31821" xr:uid="{476C331A-7B12-4F4C-91FE-4F03DECFCF31}"/>
    <cellStyle name="Total 2 2 26 2 3 2 2" xfId="31822" xr:uid="{3E26CC7B-DD8A-476A-A267-0808A95395D9}"/>
    <cellStyle name="Total 2 2 26 2 3 2_Volatility" xfId="31823" xr:uid="{5836ED5A-7EE6-4306-97CA-365A43F09789}"/>
    <cellStyle name="Total 2 2 26 2 3 3" xfId="31824" xr:uid="{D846DEDE-C7EB-4FA4-899A-EB3D21353F2C}"/>
    <cellStyle name="Total 2 2 26 2 3_Volatility" xfId="31825" xr:uid="{8C566FBA-1E9C-45F0-BD0C-0D878876AA08}"/>
    <cellStyle name="Total 2 2 26 2 4" xfId="31826" xr:uid="{90D8794D-11A2-4331-B6CF-4D18A551D8E9}"/>
    <cellStyle name="Total 2 2 26 2 4 2" xfId="31827" xr:uid="{88692277-E373-4032-93CE-07DA34BDDF80}"/>
    <cellStyle name="Total 2 2 26 2 4_Volatility" xfId="31828" xr:uid="{5570D1BB-9374-4797-ACBB-80EF2F1C666C}"/>
    <cellStyle name="Total 2 2 26 2 5" xfId="31829" xr:uid="{1E72C0D6-9850-4FAA-A99F-34370F1F6648}"/>
    <cellStyle name="Total 2 2 26 2_Volatility" xfId="31830" xr:uid="{268B8F02-CCF2-4A13-8977-F3E58865A601}"/>
    <cellStyle name="Total 2 2 26 3" xfId="31831" xr:uid="{BF121C3D-69C7-4F3A-94C7-83A732E30D3F}"/>
    <cellStyle name="Total 2 2 26 3 2" xfId="31832" xr:uid="{45235C1D-7A1B-4309-9888-28F29A8613CD}"/>
    <cellStyle name="Total 2 2 26 3 2 2" xfId="31833" xr:uid="{7268667C-E80F-431F-A119-FB4C22D9393A}"/>
    <cellStyle name="Total 2 2 26 3 2_Volatility" xfId="31834" xr:uid="{B6D784FE-1246-4254-8783-1506C065325F}"/>
    <cellStyle name="Total 2 2 26 3 3" xfId="31835" xr:uid="{CED7C378-8A5D-4333-9BA4-0B3FA8C49135}"/>
    <cellStyle name="Total 2 2 26 3_Volatility" xfId="31836" xr:uid="{696FE768-5D0B-46D1-AD53-39CC211A6EAD}"/>
    <cellStyle name="Total 2 2 26 4" xfId="31837" xr:uid="{4FED1F51-B5E2-4955-9F25-7F8A255F1653}"/>
    <cellStyle name="Total 2 2 26 4 2" xfId="31838" xr:uid="{4302CA52-635F-4862-81AB-8D745A584616}"/>
    <cellStyle name="Total 2 2 26 4_Volatility" xfId="31839" xr:uid="{5414B42F-F750-48EA-AF9E-BF90D1774778}"/>
    <cellStyle name="Total 2 2 26 5" xfId="31840" xr:uid="{D26190D9-C63F-4A46-B042-9D342D9ABE18}"/>
    <cellStyle name="Total 2 2 26_Volatility" xfId="31841" xr:uid="{0D62F618-B40F-41B3-B61E-F008CD51BF81}"/>
    <cellStyle name="Total 2 2 27" xfId="31842" xr:uid="{1642D064-D237-4AF9-9924-3DE423110D95}"/>
    <cellStyle name="Total 2 2 27 2" xfId="31843" xr:uid="{BC6B95AE-E699-4B3E-A268-022EAB80799F}"/>
    <cellStyle name="Total 2 2 27 2 2" xfId="31844" xr:uid="{9874473B-4C5E-442C-890F-820A48357091}"/>
    <cellStyle name="Total 2 2 27 2 2 2" xfId="31845" xr:uid="{FA6B3E55-042F-4133-B692-5999E1052E09}"/>
    <cellStyle name="Total 2 2 27 2 2 2 2" xfId="31846" xr:uid="{6CC7B53E-E827-4187-A8E4-295F6D67AAA3}"/>
    <cellStyle name="Total 2 2 27 2 2 2_Volatility" xfId="31847" xr:uid="{312DAEB6-EBD9-4ABD-B77B-C65C9F9C0319}"/>
    <cellStyle name="Total 2 2 27 2 2 3" xfId="31848" xr:uid="{5300A4E3-E863-4EB2-82E8-8A43D9F82CD9}"/>
    <cellStyle name="Total 2 2 27 2 2_Volatility" xfId="31849" xr:uid="{965AFF01-0E75-4F73-AD2E-2E2F5F671449}"/>
    <cellStyle name="Total 2 2 27 2 3" xfId="31850" xr:uid="{03F18449-FE22-4854-A62A-ACACEE0B3A8F}"/>
    <cellStyle name="Total 2 2 27 2 3 2" xfId="31851" xr:uid="{743AB7F0-8E8E-4F89-9672-55AA90DC47DF}"/>
    <cellStyle name="Total 2 2 27 2 3 2 2" xfId="31852" xr:uid="{37EA7EDD-7308-432C-97DD-9EB55537D6C7}"/>
    <cellStyle name="Total 2 2 27 2 3 2_Volatility" xfId="31853" xr:uid="{4EFAE481-2977-4D80-85F8-87860CE3BCC4}"/>
    <cellStyle name="Total 2 2 27 2 3 3" xfId="31854" xr:uid="{9B0537E9-871F-47B3-8872-598CB739DCF3}"/>
    <cellStyle name="Total 2 2 27 2 3_Volatility" xfId="31855" xr:uid="{8C84D451-96FF-4754-9D85-71B8D9ABB650}"/>
    <cellStyle name="Total 2 2 27 2 4" xfId="31856" xr:uid="{0545A213-12C7-48A1-97E5-56E468F5E971}"/>
    <cellStyle name="Total 2 2 27 2 4 2" xfId="31857" xr:uid="{A94D0BFA-1E15-41D8-8C04-3CD65A1A9862}"/>
    <cellStyle name="Total 2 2 27 2 4_Volatility" xfId="31858" xr:uid="{AD6902B8-9DA1-4C13-8C68-2071B82398C1}"/>
    <cellStyle name="Total 2 2 27 2 5" xfId="31859" xr:uid="{702720B4-5623-4F0F-AE4B-226D11B0F600}"/>
    <cellStyle name="Total 2 2 27 2_Volatility" xfId="31860" xr:uid="{E991C051-4B17-49B4-83DC-5BC381F29703}"/>
    <cellStyle name="Total 2 2 27 3" xfId="31861" xr:uid="{60A82BF4-0011-4D1B-8628-3A979146D065}"/>
    <cellStyle name="Total 2 2 27 3 2" xfId="31862" xr:uid="{5FA175C4-4EB9-443C-9BBE-050406AC2971}"/>
    <cellStyle name="Total 2 2 27 3 2 2" xfId="31863" xr:uid="{C8BF11BE-3954-41F0-9EBE-253B82002AB5}"/>
    <cellStyle name="Total 2 2 27 3 2_Volatility" xfId="31864" xr:uid="{58A477A0-0F63-4DC5-971F-8B96568F05EC}"/>
    <cellStyle name="Total 2 2 27 3 3" xfId="31865" xr:uid="{1EDC6243-B7F9-4819-8E95-FBD1C3B8108D}"/>
    <cellStyle name="Total 2 2 27 3_Volatility" xfId="31866" xr:uid="{0E085A97-8052-47E3-9D3C-5C8C73AB1617}"/>
    <cellStyle name="Total 2 2 27 4" xfId="31867" xr:uid="{93595CE7-5407-4C00-B0B7-F52A5103AB03}"/>
    <cellStyle name="Total 2 2 27 4 2" xfId="31868" xr:uid="{B05EE521-CD38-4403-8FCF-E39EE2FE596C}"/>
    <cellStyle name="Total 2 2 27 4_Volatility" xfId="31869" xr:uid="{54B46AA8-5821-4A25-ACD7-04D38ACDDBD6}"/>
    <cellStyle name="Total 2 2 27 5" xfId="31870" xr:uid="{E5B896EC-A627-4F61-8F84-6217F27AA45F}"/>
    <cellStyle name="Total 2 2 27_Volatility" xfId="31871" xr:uid="{6E16FED5-A7CB-4DAE-83BF-6F2A54264148}"/>
    <cellStyle name="Total 2 2 28" xfId="31872" xr:uid="{9021A5F4-5A2E-4435-ADF6-5FE1BBCE6F25}"/>
    <cellStyle name="Total 2 2 28 2" xfId="31873" xr:uid="{7F085C68-5041-44D8-915D-688BC477BA76}"/>
    <cellStyle name="Total 2 2 28 2 2" xfId="31874" xr:uid="{30B652BA-5074-4629-8694-43723A3989A2}"/>
    <cellStyle name="Total 2 2 28 2 2 2" xfId="31875" xr:uid="{791B756E-8785-489E-B32A-F6001D55D215}"/>
    <cellStyle name="Total 2 2 28 2 2 2 2" xfId="31876" xr:uid="{EBE8890A-34CF-4785-9252-D1E8C159FBD8}"/>
    <cellStyle name="Total 2 2 28 2 2 2_Volatility" xfId="31877" xr:uid="{E124A791-C40E-46EB-AFDC-4DC4B3539433}"/>
    <cellStyle name="Total 2 2 28 2 2 3" xfId="31878" xr:uid="{C2E3F9F5-C7B8-4BF5-BF49-906EAA0B090E}"/>
    <cellStyle name="Total 2 2 28 2 2_Volatility" xfId="31879" xr:uid="{5C113553-B629-4ED2-BB80-4BB9692B6C16}"/>
    <cellStyle name="Total 2 2 28 2 3" xfId="31880" xr:uid="{3B4B6397-5FC9-43C3-A74E-EFC485B85390}"/>
    <cellStyle name="Total 2 2 28 2 3 2" xfId="31881" xr:uid="{198D5D64-2629-4519-A8A3-98CE1C82C784}"/>
    <cellStyle name="Total 2 2 28 2 3 2 2" xfId="31882" xr:uid="{7819E2FF-4AA2-47DF-9EC6-117FA9440475}"/>
    <cellStyle name="Total 2 2 28 2 3 2_Volatility" xfId="31883" xr:uid="{D0235354-3E2D-4ADA-98F1-5488C4CD80B3}"/>
    <cellStyle name="Total 2 2 28 2 3 3" xfId="31884" xr:uid="{52C71C08-B1F3-4F8F-BAD4-CD332EC839CC}"/>
    <cellStyle name="Total 2 2 28 2 3_Volatility" xfId="31885" xr:uid="{77111E31-B1A8-421B-81D9-8049C52751BE}"/>
    <cellStyle name="Total 2 2 28 2 4" xfId="31886" xr:uid="{0AD7AC7B-3CF5-4177-988D-E2D417B00A03}"/>
    <cellStyle name="Total 2 2 28 2 4 2" xfId="31887" xr:uid="{BD67769E-3F95-46C8-BFF2-921F1AC542A2}"/>
    <cellStyle name="Total 2 2 28 2 4_Volatility" xfId="31888" xr:uid="{65B6E419-1C2A-4026-BBB5-4D1BC24E240D}"/>
    <cellStyle name="Total 2 2 28 2 5" xfId="31889" xr:uid="{BE7099A3-313D-4B4C-90CB-4181E7FF4581}"/>
    <cellStyle name="Total 2 2 28 2_Volatility" xfId="31890" xr:uid="{8C915BBA-16A5-42F9-BE3F-DDCC56C89BAA}"/>
    <cellStyle name="Total 2 2 28 3" xfId="31891" xr:uid="{BDA11962-A17B-45F5-A0D6-D5FCF559112A}"/>
    <cellStyle name="Total 2 2 28 3 2" xfId="31892" xr:uid="{AFFC4DD1-1CAA-4B81-9CD4-844A938AF7F1}"/>
    <cellStyle name="Total 2 2 28 3 2 2" xfId="31893" xr:uid="{6497AB1D-533A-4007-9A1E-6816CCF1C658}"/>
    <cellStyle name="Total 2 2 28 3 2_Volatility" xfId="31894" xr:uid="{6471852D-A3E6-470F-B5B2-7293C807C789}"/>
    <cellStyle name="Total 2 2 28 3 3" xfId="31895" xr:uid="{C383DE68-2718-4A5B-AFC8-2CE9F0EA1B86}"/>
    <cellStyle name="Total 2 2 28 3_Volatility" xfId="31896" xr:uid="{7995EB29-AE9F-4CC3-BAA7-D5F3B06B08E3}"/>
    <cellStyle name="Total 2 2 28 4" xfId="31897" xr:uid="{233F3C78-0BD2-4F2F-9BDB-B700DE9734A9}"/>
    <cellStyle name="Total 2 2 28 4 2" xfId="31898" xr:uid="{047E5F94-7DF2-435C-BD47-B7A7C427FF96}"/>
    <cellStyle name="Total 2 2 28 4_Volatility" xfId="31899" xr:uid="{E8A9DB3B-E7F7-4AF9-A605-7C8945BA0358}"/>
    <cellStyle name="Total 2 2 28 5" xfId="31900" xr:uid="{9345E827-CA59-4C1F-94E0-1EE3121B270D}"/>
    <cellStyle name="Total 2 2 28_Volatility" xfId="31901" xr:uid="{84C26B97-C413-42A5-933F-338CB09FDC23}"/>
    <cellStyle name="Total 2 2 29" xfId="31902" xr:uid="{13244757-AFFA-4CF9-A814-71E359FDBBC5}"/>
    <cellStyle name="Total 2 2 29 2" xfId="31903" xr:uid="{37CD4B8E-25CB-4823-80BA-B096B93D403A}"/>
    <cellStyle name="Total 2 2 29 2 2" xfId="31904" xr:uid="{69A86231-3E53-42B1-AC31-B23D39064C76}"/>
    <cellStyle name="Total 2 2 29 2 2 2" xfId="31905" xr:uid="{B891EE18-D3F6-47C0-AA4A-2E8B7D85AE9F}"/>
    <cellStyle name="Total 2 2 29 2 2 2 2" xfId="31906" xr:uid="{0317D8FE-9F24-4B99-996D-4B32F620706E}"/>
    <cellStyle name="Total 2 2 29 2 2 2_Volatility" xfId="31907" xr:uid="{C0A97E58-9EA4-4FED-B1E9-E5B414732257}"/>
    <cellStyle name="Total 2 2 29 2 2 3" xfId="31908" xr:uid="{576D5189-169C-4617-A1B7-F0E6416B56F7}"/>
    <cellStyle name="Total 2 2 29 2 2_Volatility" xfId="31909" xr:uid="{366AFBF8-8D73-49FE-A71B-4827F037AE45}"/>
    <cellStyle name="Total 2 2 29 2 3" xfId="31910" xr:uid="{530DD222-206D-419D-BDFA-C4EEE3F04F7D}"/>
    <cellStyle name="Total 2 2 29 2 3 2" xfId="31911" xr:uid="{43AE7922-EF94-4D85-8DB0-03E95DAA2897}"/>
    <cellStyle name="Total 2 2 29 2 3 2 2" xfId="31912" xr:uid="{95EAC9E5-3E23-421A-B435-B3627D005181}"/>
    <cellStyle name="Total 2 2 29 2 3 2_Volatility" xfId="31913" xr:uid="{75C18613-18BE-4C5F-AB18-747B40AB9DF1}"/>
    <cellStyle name="Total 2 2 29 2 3 3" xfId="31914" xr:uid="{D798992A-A96A-44E5-8E2A-506FE6CE0532}"/>
    <cellStyle name="Total 2 2 29 2 3_Volatility" xfId="31915" xr:uid="{8395BF0C-6CF8-45DD-B574-96D65BF9AA35}"/>
    <cellStyle name="Total 2 2 29 2 4" xfId="31916" xr:uid="{9A495B9E-FA70-4D15-9CB7-10EBDC8D409C}"/>
    <cellStyle name="Total 2 2 29 2 4 2" xfId="31917" xr:uid="{06B0CE8B-0569-4B0E-A1A7-2A065EB7CE60}"/>
    <cellStyle name="Total 2 2 29 2 4_Volatility" xfId="31918" xr:uid="{964622B7-B5A8-4EBB-996E-556C43BE5995}"/>
    <cellStyle name="Total 2 2 29 2 5" xfId="31919" xr:uid="{298B0C36-6F5F-41D1-B798-6F13A89D09DE}"/>
    <cellStyle name="Total 2 2 29 2_Volatility" xfId="31920" xr:uid="{1F0C60B3-0DE3-4012-A59C-BD9D55795D90}"/>
    <cellStyle name="Total 2 2 29 3" xfId="31921" xr:uid="{286D189C-EA99-4EBE-8D45-F7E7310FE617}"/>
    <cellStyle name="Total 2 2 29 3 2" xfId="31922" xr:uid="{DC810EAD-1D97-4767-9095-55857D8CB2AA}"/>
    <cellStyle name="Total 2 2 29 3 2 2" xfId="31923" xr:uid="{09C3127D-1EF9-4215-A988-172E24181FD8}"/>
    <cellStyle name="Total 2 2 29 3 2_Volatility" xfId="31924" xr:uid="{64FCB28A-A722-49E2-A7C3-BB04D747D7F1}"/>
    <cellStyle name="Total 2 2 29 3 3" xfId="31925" xr:uid="{6843DB01-C215-48CF-8E2B-3C8555BD80FC}"/>
    <cellStyle name="Total 2 2 29 3_Volatility" xfId="31926" xr:uid="{60621C4C-0FAE-486D-8D00-5459E6BFD9A1}"/>
    <cellStyle name="Total 2 2 29 4" xfId="31927" xr:uid="{5569A9E3-2287-4620-BD16-FCED634F3BF9}"/>
    <cellStyle name="Total 2 2 29 4 2" xfId="31928" xr:uid="{C4547919-2623-41CB-9691-1044730E3BE5}"/>
    <cellStyle name="Total 2 2 29 4_Volatility" xfId="31929" xr:uid="{BB82CD1C-61EE-4720-A485-4F5DE8FD23D9}"/>
    <cellStyle name="Total 2 2 29 5" xfId="31930" xr:uid="{E9CA64DF-4160-4EAE-B9DE-B11C13C55CAE}"/>
    <cellStyle name="Total 2 2 29_Volatility" xfId="31931" xr:uid="{EB561491-6D3F-445D-B562-702024034959}"/>
    <cellStyle name="Total 2 2 3" xfId="31932" xr:uid="{9869E763-9376-479D-8936-A255422E0ACA}"/>
    <cellStyle name="Total 2 2 3 2" xfId="31933" xr:uid="{488ED015-19C2-4962-88D9-D85FEA051AD8}"/>
    <cellStyle name="Total 2 2 3 2 2" xfId="31934" xr:uid="{75F6D88E-2AB0-45F0-A806-292620D5B752}"/>
    <cellStyle name="Total 2 2 3 2 2 2" xfId="31935" xr:uid="{69EDAB3D-BB7B-436C-9354-827878EBAD56}"/>
    <cellStyle name="Total 2 2 3 2 2 2 2" xfId="31936" xr:uid="{ED4DD9C5-8BD3-48D0-9E4C-445C4E8E4B56}"/>
    <cellStyle name="Total 2 2 3 2 2 2_Volatility" xfId="31937" xr:uid="{5A081D20-A356-4789-BD99-054489803E2D}"/>
    <cellStyle name="Total 2 2 3 2 2 3" xfId="31938" xr:uid="{48ABED2F-276E-49B5-AD26-6DEF1450163B}"/>
    <cellStyle name="Total 2 2 3 2 2_Volatility" xfId="31939" xr:uid="{825336DA-9AF3-4112-A67B-A05539AAAA50}"/>
    <cellStyle name="Total 2 2 3 2 3" xfId="31940" xr:uid="{2E1BFE51-27C0-4B29-B806-2D0679CBD8B8}"/>
    <cellStyle name="Total 2 2 3 2 3 2" xfId="31941" xr:uid="{A2B3B87D-B96D-458B-98DB-636B8CAE8939}"/>
    <cellStyle name="Total 2 2 3 2 3 2 2" xfId="31942" xr:uid="{ECEFDA50-1EE4-47DF-B94D-CC25D137334F}"/>
    <cellStyle name="Total 2 2 3 2 3 2_Volatility" xfId="31943" xr:uid="{4F8717E4-47D9-4C86-87D6-D5FB4B5CB6E6}"/>
    <cellStyle name="Total 2 2 3 2 3 3" xfId="31944" xr:uid="{74D825DF-0E62-447F-A656-8C929A58E7DC}"/>
    <cellStyle name="Total 2 2 3 2 3_Volatility" xfId="31945" xr:uid="{4D58DF67-B91C-44B8-8233-774F547A318D}"/>
    <cellStyle name="Total 2 2 3 2 4" xfId="31946" xr:uid="{F71A4882-36DC-4A32-ACC7-45C0BAC59EF8}"/>
    <cellStyle name="Total 2 2 3 2 4 2" xfId="31947" xr:uid="{31B2CE22-C089-4EC4-97CB-4E3644F9AA54}"/>
    <cellStyle name="Total 2 2 3 2 4_Volatility" xfId="31948" xr:uid="{371D2A8D-8198-45E5-AEB7-13ACB7228C03}"/>
    <cellStyle name="Total 2 2 3 2 5" xfId="31949" xr:uid="{6BFE8D0B-0867-4E55-91CB-F10105962DB5}"/>
    <cellStyle name="Total 2 2 3 2_Volatility" xfId="31950" xr:uid="{18D6018B-DE6F-46F7-B57A-6489795EB134}"/>
    <cellStyle name="Total 2 2 3 3" xfId="31951" xr:uid="{9F31B374-3592-4C16-A1BB-B49378D225A4}"/>
    <cellStyle name="Total 2 2 3 3 2" xfId="31952" xr:uid="{5B8801B0-AF44-4398-B9DB-5CD81F334EA0}"/>
    <cellStyle name="Total 2 2 3 3 2 2" xfId="31953" xr:uid="{A55AA8BE-2306-4C6D-881A-0D7585DA379B}"/>
    <cellStyle name="Total 2 2 3 3 2_Volatility" xfId="31954" xr:uid="{2D95055C-A60B-429D-B2DE-EEB43425E28E}"/>
    <cellStyle name="Total 2 2 3 3 3" xfId="31955" xr:uid="{F8BFC7E6-105E-489B-82F1-AFE5C1139AB0}"/>
    <cellStyle name="Total 2 2 3 3_Volatility" xfId="31956" xr:uid="{92910BA3-C89F-4462-BE36-10BE4FC31D1E}"/>
    <cellStyle name="Total 2 2 3 4" xfId="31957" xr:uid="{071A3A06-B4D0-4ECC-88BC-6D798B4ACB15}"/>
    <cellStyle name="Total 2 2 3 4 2" xfId="31958" xr:uid="{82B283AF-8359-4882-A8C2-7A3EB4FAE529}"/>
    <cellStyle name="Total 2 2 3 4_Volatility" xfId="31959" xr:uid="{D7B2A326-42DC-4A14-AA15-1358688F8572}"/>
    <cellStyle name="Total 2 2 3 5" xfId="31960" xr:uid="{A9514F68-CD99-4501-90FA-20CA16CD49C5}"/>
    <cellStyle name="Total 2 2 3_Volatility" xfId="31961" xr:uid="{E689963F-D22F-4303-BE07-A52CB6EE5836}"/>
    <cellStyle name="Total 2 2 30" xfId="31962" xr:uid="{3A101119-B26E-4C78-A068-49FE7F40559F}"/>
    <cellStyle name="Total 2 2 30 2" xfId="31963" xr:uid="{5F3ADF77-B63A-4BA5-B0F4-D0670744E943}"/>
    <cellStyle name="Total 2 2 30 2 2" xfId="31964" xr:uid="{5AF929BE-9DF6-4793-A6A5-51F69004D822}"/>
    <cellStyle name="Total 2 2 30 2 2 2" xfId="31965" xr:uid="{BC4F7046-5BFA-4FAE-A1E2-7E462F0B4E94}"/>
    <cellStyle name="Total 2 2 30 2 2 2 2" xfId="31966" xr:uid="{A76B316F-07C2-4786-BDF8-CE27932DF1C8}"/>
    <cellStyle name="Total 2 2 30 2 2 2_Volatility" xfId="31967" xr:uid="{110E2DBC-BE73-404E-8DC4-F82862C44891}"/>
    <cellStyle name="Total 2 2 30 2 2 3" xfId="31968" xr:uid="{660D6E05-B67E-407F-8A33-00EDA3904797}"/>
    <cellStyle name="Total 2 2 30 2 2_Volatility" xfId="31969" xr:uid="{A67EFFB1-575E-45BA-A902-F166EDED08FE}"/>
    <cellStyle name="Total 2 2 30 2 3" xfId="31970" xr:uid="{34126C7B-23E7-4D66-85B5-4315EAB104F9}"/>
    <cellStyle name="Total 2 2 30 2 3 2" xfId="31971" xr:uid="{F1EC86F7-FCA2-449F-A3DF-BA459F198222}"/>
    <cellStyle name="Total 2 2 30 2 3 2 2" xfId="31972" xr:uid="{5B7DDF7F-0AB4-4A89-AE5C-46736E737458}"/>
    <cellStyle name="Total 2 2 30 2 3 2_Volatility" xfId="31973" xr:uid="{4C66DF77-A520-4CD4-A0DA-BA7593350AA7}"/>
    <cellStyle name="Total 2 2 30 2 3 3" xfId="31974" xr:uid="{8141EC2A-24E1-43A0-892A-1E479FE79416}"/>
    <cellStyle name="Total 2 2 30 2 3_Volatility" xfId="31975" xr:uid="{48FC9C52-FBCA-4AD5-B8F6-520DA9A35B9C}"/>
    <cellStyle name="Total 2 2 30 2 4" xfId="31976" xr:uid="{4CBCE2A6-E872-4225-B6C1-874AF2099D56}"/>
    <cellStyle name="Total 2 2 30 2 4 2" xfId="31977" xr:uid="{7523EE1E-12F9-4510-8385-108ED9A37CF5}"/>
    <cellStyle name="Total 2 2 30 2 4_Volatility" xfId="31978" xr:uid="{4F0CDE91-F06C-4948-A321-141EB29F8BEF}"/>
    <cellStyle name="Total 2 2 30 2 5" xfId="31979" xr:uid="{C7450E96-FB00-4912-96B4-09FEE3349CE7}"/>
    <cellStyle name="Total 2 2 30 2_Volatility" xfId="31980" xr:uid="{BC844BB0-2727-49A7-A9D9-7D5359296EFC}"/>
    <cellStyle name="Total 2 2 30 3" xfId="31981" xr:uid="{3BDB7981-C6B8-4901-8005-1E6F5AA126E2}"/>
    <cellStyle name="Total 2 2 30 3 2" xfId="31982" xr:uid="{1DB617B7-A5DB-4285-A56B-829D2AC1593B}"/>
    <cellStyle name="Total 2 2 30 3 2 2" xfId="31983" xr:uid="{838C69A7-371F-4C9F-9C95-35920C3E8DF6}"/>
    <cellStyle name="Total 2 2 30 3 2_Volatility" xfId="31984" xr:uid="{B9965B87-08D2-48C1-96A2-F6D739F1ADBE}"/>
    <cellStyle name="Total 2 2 30 3 3" xfId="31985" xr:uid="{E11AA5CF-4C27-4065-8543-6544F6EB29AA}"/>
    <cellStyle name="Total 2 2 30 3_Volatility" xfId="31986" xr:uid="{89568B16-F938-4A26-88CE-4358B84FF657}"/>
    <cellStyle name="Total 2 2 30 4" xfId="31987" xr:uid="{8B781A51-89E6-4EF8-AB47-70A793D26713}"/>
    <cellStyle name="Total 2 2 30 4 2" xfId="31988" xr:uid="{3945CF7F-C289-4EFC-9AF2-6BD955C355FC}"/>
    <cellStyle name="Total 2 2 30 4_Volatility" xfId="31989" xr:uid="{1F406F7D-3BA7-4124-B20D-3AB4FCA13F2F}"/>
    <cellStyle name="Total 2 2 30 5" xfId="31990" xr:uid="{056DC8D4-E661-4085-A104-A078D5AD4B84}"/>
    <cellStyle name="Total 2 2 30_Volatility" xfId="31991" xr:uid="{EE40A188-96A4-4785-A1A2-11281F3DCDB0}"/>
    <cellStyle name="Total 2 2 31" xfId="31992" xr:uid="{497DC242-93FF-4E4D-A77C-E96F2E4D5DBF}"/>
    <cellStyle name="Total 2 2 31 2" xfId="31993" xr:uid="{A0B306FA-E405-46A6-950F-18A003EBD404}"/>
    <cellStyle name="Total 2 2 31 2 2" xfId="31994" xr:uid="{BC6D2F95-E396-4C55-B368-9227EFFA6D71}"/>
    <cellStyle name="Total 2 2 31 2 2 2" xfId="31995" xr:uid="{CC83D706-63F7-418C-9DF8-9F622C7CF0B5}"/>
    <cellStyle name="Total 2 2 31 2 2 2 2" xfId="31996" xr:uid="{2A20B6F3-3BD4-4624-AB23-244BD607DFC7}"/>
    <cellStyle name="Total 2 2 31 2 2 2_Volatility" xfId="31997" xr:uid="{765FCA0F-B9CB-4676-9C7C-4D0785089404}"/>
    <cellStyle name="Total 2 2 31 2 2 3" xfId="31998" xr:uid="{C2E54BC2-0A66-4581-82AC-71DBA7B67376}"/>
    <cellStyle name="Total 2 2 31 2 2_Volatility" xfId="31999" xr:uid="{07729F46-A420-4BD7-A6E1-C34821B044F4}"/>
    <cellStyle name="Total 2 2 31 2 3" xfId="32000" xr:uid="{800BC5B3-A71A-4B88-B45F-BC292F82A7CF}"/>
    <cellStyle name="Total 2 2 31 2 3 2" xfId="32001" xr:uid="{4C75B8DB-E449-4E48-85CB-2A0969B5259E}"/>
    <cellStyle name="Total 2 2 31 2 3 2 2" xfId="32002" xr:uid="{136DD702-11E0-41E0-B549-B32D99F8027D}"/>
    <cellStyle name="Total 2 2 31 2 3 2_Volatility" xfId="32003" xr:uid="{E7E16C39-C744-4163-AF67-3F5523EE9F4A}"/>
    <cellStyle name="Total 2 2 31 2 3 3" xfId="32004" xr:uid="{9F80ED02-857C-4FFF-890B-D4A817C3372A}"/>
    <cellStyle name="Total 2 2 31 2 3_Volatility" xfId="32005" xr:uid="{1885901D-1F7C-4359-92B8-799F2EBF7A47}"/>
    <cellStyle name="Total 2 2 31 2 4" xfId="32006" xr:uid="{C8354522-F4C6-44AF-B2C6-D401E37B41B8}"/>
    <cellStyle name="Total 2 2 31 2 4 2" xfId="32007" xr:uid="{1C5437F6-94F7-4527-8EEA-B387984C181E}"/>
    <cellStyle name="Total 2 2 31 2 4_Volatility" xfId="32008" xr:uid="{C5D81C1C-4005-45D2-93A4-456278A98050}"/>
    <cellStyle name="Total 2 2 31 2 5" xfId="32009" xr:uid="{3B79B470-FF3E-43F8-B2AF-E7AE878C50D1}"/>
    <cellStyle name="Total 2 2 31 2_Volatility" xfId="32010" xr:uid="{9F3E7723-394E-4EF4-B262-D864C6A8ED3E}"/>
    <cellStyle name="Total 2 2 31 3" xfId="32011" xr:uid="{AE5A60F3-F085-4AA1-B569-B9576E95CC75}"/>
    <cellStyle name="Total 2 2 31 3 2" xfId="32012" xr:uid="{577A4F84-DEA7-4ACE-8A2C-93860E552023}"/>
    <cellStyle name="Total 2 2 31 3 2 2" xfId="32013" xr:uid="{ACA32917-E685-4814-80A2-8241C8F9488A}"/>
    <cellStyle name="Total 2 2 31 3 2_Volatility" xfId="32014" xr:uid="{BA95799F-A374-420E-906D-859858DE771D}"/>
    <cellStyle name="Total 2 2 31 3 3" xfId="32015" xr:uid="{76BE5233-D46A-4345-8AF9-ABA825B4E00B}"/>
    <cellStyle name="Total 2 2 31 3_Volatility" xfId="32016" xr:uid="{74263C24-AADF-4166-BA9A-1524BC68FBC7}"/>
    <cellStyle name="Total 2 2 31 4" xfId="32017" xr:uid="{FF69BBCE-65BF-4903-8002-51094EDB9436}"/>
    <cellStyle name="Total 2 2 31 4 2" xfId="32018" xr:uid="{8F404AB0-A1E3-4CD1-A68C-0A23E4AE6424}"/>
    <cellStyle name="Total 2 2 31 4_Volatility" xfId="32019" xr:uid="{2D64251B-30C8-45BF-A442-3C65F92B6C16}"/>
    <cellStyle name="Total 2 2 31 5" xfId="32020" xr:uid="{4A8BFF7E-6A7C-459C-8401-7D78B9DAF796}"/>
    <cellStyle name="Total 2 2 31_Volatility" xfId="32021" xr:uid="{E9ADA541-B227-4A21-8940-571402A6484F}"/>
    <cellStyle name="Total 2 2 32" xfId="32022" xr:uid="{A1D82FA9-6B6C-45E4-B034-1CE6ABAA676F}"/>
    <cellStyle name="Total 2 2 32 2" xfId="32023" xr:uid="{D9C660ED-FE70-475D-84E3-88A06FF29029}"/>
    <cellStyle name="Total 2 2 32 2 2" xfId="32024" xr:uid="{384012DC-7B09-4BFA-B885-540139B34E32}"/>
    <cellStyle name="Total 2 2 32 2 2 2" xfId="32025" xr:uid="{D6EAD375-966E-48BB-BC57-65AD2F56E0C2}"/>
    <cellStyle name="Total 2 2 32 2 2 2 2" xfId="32026" xr:uid="{49F0BA20-A943-49CC-B7A2-AD09AA282D12}"/>
    <cellStyle name="Total 2 2 32 2 2 2_Volatility" xfId="32027" xr:uid="{F56DEBF9-A8F7-4AD4-BA55-34374EE1E6DB}"/>
    <cellStyle name="Total 2 2 32 2 2 3" xfId="32028" xr:uid="{D68F8618-15CE-4EA6-8772-53877E9FFC69}"/>
    <cellStyle name="Total 2 2 32 2 2_Volatility" xfId="32029" xr:uid="{786265EE-9987-4F87-B97B-EAC4DED8C881}"/>
    <cellStyle name="Total 2 2 32 2 3" xfId="32030" xr:uid="{2B830DFC-EED0-4B76-9279-8D6298E8DC56}"/>
    <cellStyle name="Total 2 2 32 2 3 2" xfId="32031" xr:uid="{89F4E23F-61A0-415C-82A1-C6CB9EA2AD29}"/>
    <cellStyle name="Total 2 2 32 2 3 2 2" xfId="32032" xr:uid="{7DC523F9-7AB0-4643-BB3A-09705241A33D}"/>
    <cellStyle name="Total 2 2 32 2 3 2_Volatility" xfId="32033" xr:uid="{AD9AFCEB-C184-4E64-A470-0B63D5013977}"/>
    <cellStyle name="Total 2 2 32 2 3 3" xfId="32034" xr:uid="{B3223181-7B31-4FA6-AB28-3FE83D21A7C3}"/>
    <cellStyle name="Total 2 2 32 2 3_Volatility" xfId="32035" xr:uid="{1CD4998F-442D-40C6-9DCE-B75E5ED956A3}"/>
    <cellStyle name="Total 2 2 32 2 4" xfId="32036" xr:uid="{EBDD7127-7ED7-494C-88F2-B850FCA93EF9}"/>
    <cellStyle name="Total 2 2 32 2 4 2" xfId="32037" xr:uid="{F8B11F0A-EBDC-46BD-B1BC-88CEFCDA4ACB}"/>
    <cellStyle name="Total 2 2 32 2 4_Volatility" xfId="32038" xr:uid="{81679C5A-183F-41E1-9C79-376AF5B0486B}"/>
    <cellStyle name="Total 2 2 32 2 5" xfId="32039" xr:uid="{2709EED4-8862-46BC-BB40-CF58A854A3DB}"/>
    <cellStyle name="Total 2 2 32 2_Volatility" xfId="32040" xr:uid="{1FCDF869-B3F6-4FBF-8703-E1B7264DB94C}"/>
    <cellStyle name="Total 2 2 32 3" xfId="32041" xr:uid="{7A165D2E-9E70-42CD-9095-541C836F146B}"/>
    <cellStyle name="Total 2 2 32 3 2" xfId="32042" xr:uid="{BC4DADC6-8CBB-4AA1-BA46-3BF551D8A7B1}"/>
    <cellStyle name="Total 2 2 32 3 2 2" xfId="32043" xr:uid="{B14415CE-128D-4D20-8D13-395542282B7E}"/>
    <cellStyle name="Total 2 2 32 3 2_Volatility" xfId="32044" xr:uid="{9DA9BD44-F0BD-4F7A-AD8B-44CC584E761A}"/>
    <cellStyle name="Total 2 2 32 3 3" xfId="32045" xr:uid="{3E98CC55-801E-4B2F-8E8E-20DD96933A42}"/>
    <cellStyle name="Total 2 2 32 3_Volatility" xfId="32046" xr:uid="{11248430-CA17-4127-87F5-168BC9B63B4A}"/>
    <cellStyle name="Total 2 2 32 4" xfId="32047" xr:uid="{C1898489-6ADA-487D-ADBC-34EAB1B4A2A2}"/>
    <cellStyle name="Total 2 2 32 4 2" xfId="32048" xr:uid="{865CA240-891A-44CB-BE98-EAFA3FE1B758}"/>
    <cellStyle name="Total 2 2 32 4_Volatility" xfId="32049" xr:uid="{754D82C6-1A49-4B98-BDD3-E11F07DB0301}"/>
    <cellStyle name="Total 2 2 32 5" xfId="32050" xr:uid="{2F0AED95-9C72-4A90-9DE9-CF848D82B86B}"/>
    <cellStyle name="Total 2 2 32_Volatility" xfId="32051" xr:uid="{01EC4725-3E6E-4E5B-952A-2A8A1A4F6726}"/>
    <cellStyle name="Total 2 2 33" xfId="32052" xr:uid="{2F73E1EF-33A5-4813-A091-1B2CED6FEA8C}"/>
    <cellStyle name="Total 2 2 33 2" xfId="32053" xr:uid="{72CB69FC-C1F0-489F-9BD7-90D03A2125B7}"/>
    <cellStyle name="Total 2 2 33 2 2" xfId="32054" xr:uid="{7D6C46EB-A381-4053-BC93-C1F24E054E22}"/>
    <cellStyle name="Total 2 2 33 2 2 2" xfId="32055" xr:uid="{AB59F6A5-0A45-4123-8B45-EB815977D519}"/>
    <cellStyle name="Total 2 2 33 2 2 2 2" xfId="32056" xr:uid="{E182B5A2-496C-4E2F-925E-099670143461}"/>
    <cellStyle name="Total 2 2 33 2 2 2_Volatility" xfId="32057" xr:uid="{60DC8B63-47F2-4DAE-B288-8D4CBED9710C}"/>
    <cellStyle name="Total 2 2 33 2 2 3" xfId="32058" xr:uid="{38832847-88EC-47AC-A983-B0FFAD839FF3}"/>
    <cellStyle name="Total 2 2 33 2 2_Volatility" xfId="32059" xr:uid="{4CE34487-0096-4793-8A54-C47089A83565}"/>
    <cellStyle name="Total 2 2 33 2 3" xfId="32060" xr:uid="{5DBBCBAC-7A88-47C2-9730-43AEFB9DEE2D}"/>
    <cellStyle name="Total 2 2 33 2 3 2" xfId="32061" xr:uid="{74AB45B0-33FB-409A-AA65-BB8DC26B8550}"/>
    <cellStyle name="Total 2 2 33 2 3 2 2" xfId="32062" xr:uid="{A1C71C4C-A028-4DCD-B8C0-7FDB695802D4}"/>
    <cellStyle name="Total 2 2 33 2 3 2_Volatility" xfId="32063" xr:uid="{ECD134EB-1C42-4AB5-A454-9350C12052B8}"/>
    <cellStyle name="Total 2 2 33 2 3 3" xfId="32064" xr:uid="{9389E5C9-0F64-4BF4-986D-165EE81662A6}"/>
    <cellStyle name="Total 2 2 33 2 3_Volatility" xfId="32065" xr:uid="{EF25A9B5-77F2-4BA6-9C3E-F77E3D44961E}"/>
    <cellStyle name="Total 2 2 33 2 4" xfId="32066" xr:uid="{E267C8AD-2FA9-4A69-BB4F-BB9AEF9701F1}"/>
    <cellStyle name="Total 2 2 33 2 4 2" xfId="32067" xr:uid="{08BF7072-E197-44D4-867D-9EC23A353EBF}"/>
    <cellStyle name="Total 2 2 33 2 4_Volatility" xfId="32068" xr:uid="{873E1956-B07D-4841-9C92-2BB0796C2D0D}"/>
    <cellStyle name="Total 2 2 33 2 5" xfId="32069" xr:uid="{F8E22A58-9FA7-4FFD-A01C-F5126DA93A6B}"/>
    <cellStyle name="Total 2 2 33 2_Volatility" xfId="32070" xr:uid="{141DCDC8-4F82-4DE2-B37F-492E6C684731}"/>
    <cellStyle name="Total 2 2 33 3" xfId="32071" xr:uid="{2ED56796-85BB-4BAE-A1EC-FEE0A16D39BE}"/>
    <cellStyle name="Total 2 2 33 3 2" xfId="32072" xr:uid="{EC5081AE-7B70-4B80-B7A7-68C09C91F153}"/>
    <cellStyle name="Total 2 2 33 3 2 2" xfId="32073" xr:uid="{80380E3F-77C3-4CBF-A63A-86D06710EA75}"/>
    <cellStyle name="Total 2 2 33 3 2_Volatility" xfId="32074" xr:uid="{D1FD8D3F-2662-453E-9B2B-3486B39F12C8}"/>
    <cellStyle name="Total 2 2 33 3 3" xfId="32075" xr:uid="{BEBC96CA-FC3F-4390-87D4-125F642B050F}"/>
    <cellStyle name="Total 2 2 33 3_Volatility" xfId="32076" xr:uid="{8132D7D7-38C4-4E59-B94D-2FDDB3E432CF}"/>
    <cellStyle name="Total 2 2 33 4" xfId="32077" xr:uid="{252A7948-8FC5-4FA4-85A7-5AB28ACA30E8}"/>
    <cellStyle name="Total 2 2 33 4 2" xfId="32078" xr:uid="{A69D98B7-8D32-45C2-8050-3B6221AEBD67}"/>
    <cellStyle name="Total 2 2 33 4_Volatility" xfId="32079" xr:uid="{9D2EFED5-9299-4DE0-95BD-001357A8AF86}"/>
    <cellStyle name="Total 2 2 33 5" xfId="32080" xr:uid="{DF52A7CD-5E5A-4E8A-B145-08373D36B609}"/>
    <cellStyle name="Total 2 2 33_Volatility" xfId="32081" xr:uid="{3013A76C-DB2F-4D7E-85F4-9697AF4434CD}"/>
    <cellStyle name="Total 2 2 34" xfId="32082" xr:uid="{4AB364D8-8724-4929-8104-892978071F50}"/>
    <cellStyle name="Total 2 2 34 2" xfId="32083" xr:uid="{1B7EB3D0-0A35-4D83-BE8E-B68BC0CBEB7F}"/>
    <cellStyle name="Total 2 2 34 2 2" xfId="32084" xr:uid="{B5DDD4A1-2E81-48D1-AD0D-5F2A3DA49DF4}"/>
    <cellStyle name="Total 2 2 34 2 2 2" xfId="32085" xr:uid="{40076DC9-C0DB-4777-AB5C-AD5BB2848DDD}"/>
    <cellStyle name="Total 2 2 34 2 2 2 2" xfId="32086" xr:uid="{4CF2B02B-05DC-445C-9B3B-AD3DF95C0E5E}"/>
    <cellStyle name="Total 2 2 34 2 2 2_Volatility" xfId="32087" xr:uid="{B4AD8B3D-0B48-498E-B3F0-115FC5DDAFC0}"/>
    <cellStyle name="Total 2 2 34 2 2 3" xfId="32088" xr:uid="{0EE6C44D-740B-414A-A25B-E0BFCA752B74}"/>
    <cellStyle name="Total 2 2 34 2 2_Volatility" xfId="32089" xr:uid="{2AE7757E-987F-4241-9C81-4A1904241294}"/>
    <cellStyle name="Total 2 2 34 2 3" xfId="32090" xr:uid="{557C146E-9162-4095-B68C-DC4A02C69043}"/>
    <cellStyle name="Total 2 2 34 2 3 2" xfId="32091" xr:uid="{F5060C11-2E06-4B3A-9FC5-8CF8D18A9848}"/>
    <cellStyle name="Total 2 2 34 2 3 2 2" xfId="32092" xr:uid="{1E8EEBED-6A0B-4E72-A57D-4DA7C52164E0}"/>
    <cellStyle name="Total 2 2 34 2 3 2_Volatility" xfId="32093" xr:uid="{F02A63C4-BB2A-4502-A619-A4029EFAAD50}"/>
    <cellStyle name="Total 2 2 34 2 3 3" xfId="32094" xr:uid="{F54C37D0-DD90-4263-98A1-1CEE418E05BB}"/>
    <cellStyle name="Total 2 2 34 2 3_Volatility" xfId="32095" xr:uid="{B8D36449-F103-42EA-A255-166CDFC52C1F}"/>
    <cellStyle name="Total 2 2 34 2 4" xfId="32096" xr:uid="{02B083C7-5A06-4494-B756-38985B118BAA}"/>
    <cellStyle name="Total 2 2 34 2 4 2" xfId="32097" xr:uid="{29DA8C94-5AF0-4632-9F32-F122377AF2F2}"/>
    <cellStyle name="Total 2 2 34 2 4_Volatility" xfId="32098" xr:uid="{D8D9AA10-1DAD-4301-80C0-6235F5D6C19B}"/>
    <cellStyle name="Total 2 2 34 2 5" xfId="32099" xr:uid="{3411BBFE-3F88-4DC9-9841-E5BD19439DEA}"/>
    <cellStyle name="Total 2 2 34 2_Volatility" xfId="32100" xr:uid="{9D5D7ADF-B471-4BAD-A6DF-A4782D1F11CF}"/>
    <cellStyle name="Total 2 2 34 3" xfId="32101" xr:uid="{A6EF7D50-3BF5-4766-BC12-BEC1E9001824}"/>
    <cellStyle name="Total 2 2 34 3 2" xfId="32102" xr:uid="{87571634-7B20-45BD-AA13-0BE36793324F}"/>
    <cellStyle name="Total 2 2 34 3 2 2" xfId="32103" xr:uid="{CEEF54B5-B4E1-4D64-B96D-F153ACCACFCE}"/>
    <cellStyle name="Total 2 2 34 3 2_Volatility" xfId="32104" xr:uid="{587D472B-7496-43BE-8715-CB0EC083FADF}"/>
    <cellStyle name="Total 2 2 34 3 3" xfId="32105" xr:uid="{E474723C-FB66-482F-8A07-582B43F807E5}"/>
    <cellStyle name="Total 2 2 34 3_Volatility" xfId="32106" xr:uid="{B543A17F-8FB1-4B1D-A117-AB66FD5558E3}"/>
    <cellStyle name="Total 2 2 34 4" xfId="32107" xr:uid="{4C9EB33A-730A-47E6-88E1-E1FB89172504}"/>
    <cellStyle name="Total 2 2 34 4 2" xfId="32108" xr:uid="{D86557E2-852E-4229-9723-CFF8FFEB069F}"/>
    <cellStyle name="Total 2 2 34 4_Volatility" xfId="32109" xr:uid="{4EAA0297-AD83-42C1-BD83-E1009155FC77}"/>
    <cellStyle name="Total 2 2 34 5" xfId="32110" xr:uid="{451CCE55-97F7-473C-938F-94A461A72E66}"/>
    <cellStyle name="Total 2 2 34_Volatility" xfId="32111" xr:uid="{09AEBF88-9C29-4E4C-B7C7-3961BCA19FE6}"/>
    <cellStyle name="Total 2 2 35" xfId="32112" xr:uid="{548BBDDE-9373-49B1-950E-D464E3E084B3}"/>
    <cellStyle name="Total 2 2 35 2" xfId="32113" xr:uid="{5C56B945-6EA9-4BAA-91D1-1901215BE748}"/>
    <cellStyle name="Total 2 2 35 2 2" xfId="32114" xr:uid="{CC1F4BDA-846B-4B8F-B6B9-90256A61AA08}"/>
    <cellStyle name="Total 2 2 35 2 2 2" xfId="32115" xr:uid="{9F189365-8D85-4835-AD3E-8B7B03A3BF76}"/>
    <cellStyle name="Total 2 2 35 2 2 2 2" xfId="32116" xr:uid="{E7C69B77-900A-47AC-B123-33245EFE1344}"/>
    <cellStyle name="Total 2 2 35 2 2 2_Volatility" xfId="32117" xr:uid="{257786D3-1B95-4965-B1A6-C9471B25A502}"/>
    <cellStyle name="Total 2 2 35 2 2 3" xfId="32118" xr:uid="{6FB217D1-731D-4E48-82BD-AAF3612BCEA2}"/>
    <cellStyle name="Total 2 2 35 2 2_Volatility" xfId="32119" xr:uid="{1EDD02E5-0FB3-430F-A880-0D93180D55B6}"/>
    <cellStyle name="Total 2 2 35 2 3" xfId="32120" xr:uid="{55310F89-9CEB-463A-A8EA-0E7BBA1F9AC7}"/>
    <cellStyle name="Total 2 2 35 2 3 2" xfId="32121" xr:uid="{A757ED73-319E-44CD-81B5-52BDB1363C31}"/>
    <cellStyle name="Total 2 2 35 2 3 2 2" xfId="32122" xr:uid="{021F5CB2-CDE2-444B-8CE8-07EF3CA13A5F}"/>
    <cellStyle name="Total 2 2 35 2 3 2_Volatility" xfId="32123" xr:uid="{651575BE-5049-4C40-93A8-A6468AE258BE}"/>
    <cellStyle name="Total 2 2 35 2 3 3" xfId="32124" xr:uid="{7FEDF9D7-175F-4ADC-A53B-160B7F557692}"/>
    <cellStyle name="Total 2 2 35 2 3_Volatility" xfId="32125" xr:uid="{93029878-00D9-452D-9BC8-F6CCCD8C661A}"/>
    <cellStyle name="Total 2 2 35 2 4" xfId="32126" xr:uid="{99CCD1BC-D495-40A9-8FF0-A1D9099C7EB1}"/>
    <cellStyle name="Total 2 2 35 2 4 2" xfId="32127" xr:uid="{1BECA5C6-E499-48AF-AF59-BC6B21A0816E}"/>
    <cellStyle name="Total 2 2 35 2 4_Volatility" xfId="32128" xr:uid="{304F3824-5FB0-42D2-9789-6CB7B5B4F14F}"/>
    <cellStyle name="Total 2 2 35 2 5" xfId="32129" xr:uid="{F40C8939-F9FC-4DBC-9D36-F9A42FC6B6E0}"/>
    <cellStyle name="Total 2 2 35 2_Volatility" xfId="32130" xr:uid="{806D18D5-FED6-4CBF-A142-B180F22E991A}"/>
    <cellStyle name="Total 2 2 35 3" xfId="32131" xr:uid="{F86015CA-73F5-45FB-9789-414D3E3C2098}"/>
    <cellStyle name="Total 2 2 35 3 2" xfId="32132" xr:uid="{6E96EF9D-04AB-4F56-9096-A03A015AE7F7}"/>
    <cellStyle name="Total 2 2 35 3 2 2" xfId="32133" xr:uid="{E98FE4AC-1719-4452-A8AE-5D921DF35F43}"/>
    <cellStyle name="Total 2 2 35 3 2_Volatility" xfId="32134" xr:uid="{3DEB7B20-D987-44B2-980B-886A6DA360D9}"/>
    <cellStyle name="Total 2 2 35 3 3" xfId="32135" xr:uid="{837FB67F-FEE6-4B81-A887-7E63AB463930}"/>
    <cellStyle name="Total 2 2 35 3_Volatility" xfId="32136" xr:uid="{91002225-4E78-4BEF-9E98-25028BBB4124}"/>
    <cellStyle name="Total 2 2 35 4" xfId="32137" xr:uid="{B1FF299A-7A76-4FCB-BA31-A7EE9FE629C2}"/>
    <cellStyle name="Total 2 2 35 4 2" xfId="32138" xr:uid="{38DACA4E-4B1D-4528-ABE3-C23F1155E1E8}"/>
    <cellStyle name="Total 2 2 35 4_Volatility" xfId="32139" xr:uid="{A031BD3C-A134-4BCD-A6E2-F992F4474180}"/>
    <cellStyle name="Total 2 2 35 5" xfId="32140" xr:uid="{88CA492C-0781-4558-BAFC-4E3373D00915}"/>
    <cellStyle name="Total 2 2 35_Volatility" xfId="32141" xr:uid="{A4C5D351-744F-4A1A-AA8A-162F1A5171FD}"/>
    <cellStyle name="Total 2 2 36" xfId="32142" xr:uid="{5FBEB848-806D-482C-9D82-583CF38E16DA}"/>
    <cellStyle name="Total 2 2 36 2" xfId="32143" xr:uid="{06B039B6-D47C-4C30-85A5-BEB44933D639}"/>
    <cellStyle name="Total 2 2 36 2 2" xfId="32144" xr:uid="{CC265F11-B044-4010-B6CA-B9CC906BD445}"/>
    <cellStyle name="Total 2 2 36 2 2 2" xfId="32145" xr:uid="{BC64E374-28CF-4BE6-9ADE-D780225AE489}"/>
    <cellStyle name="Total 2 2 36 2 2 2 2" xfId="32146" xr:uid="{AD108E08-2328-49D3-8C99-7EDC4BABA761}"/>
    <cellStyle name="Total 2 2 36 2 2 2_Volatility" xfId="32147" xr:uid="{A7D3E2F5-C3C8-4742-9A91-9862BC8B2657}"/>
    <cellStyle name="Total 2 2 36 2 2 3" xfId="32148" xr:uid="{6216EDA7-CC76-41CE-A6A0-AB6623D35936}"/>
    <cellStyle name="Total 2 2 36 2 2_Volatility" xfId="32149" xr:uid="{062C782A-522C-4BF5-8A15-3D14630C3885}"/>
    <cellStyle name="Total 2 2 36 2 3" xfId="32150" xr:uid="{811AA5E2-8ADA-47E1-8609-C09F083C6327}"/>
    <cellStyle name="Total 2 2 36 2 3 2" xfId="32151" xr:uid="{02B187F2-4D28-4539-B844-8B01F2EE304E}"/>
    <cellStyle name="Total 2 2 36 2 3 2 2" xfId="32152" xr:uid="{3FC518A4-DC74-4E50-B19B-E68256EC604A}"/>
    <cellStyle name="Total 2 2 36 2 3 2_Volatility" xfId="32153" xr:uid="{6696D0C3-10FD-4D3F-8A67-4F13DD9B86B7}"/>
    <cellStyle name="Total 2 2 36 2 3 3" xfId="32154" xr:uid="{DA310393-5E75-4975-9265-A7E760C16BF2}"/>
    <cellStyle name="Total 2 2 36 2 3_Volatility" xfId="32155" xr:uid="{C545A0C8-A366-4BCE-A18E-E0743BA3037D}"/>
    <cellStyle name="Total 2 2 36 2 4" xfId="32156" xr:uid="{37C29A48-C633-4889-8134-1ECEA06AC5B5}"/>
    <cellStyle name="Total 2 2 36 2 4 2" xfId="32157" xr:uid="{6D5F3C49-DC74-4C8F-BDC6-5ABB77ED02F9}"/>
    <cellStyle name="Total 2 2 36 2 4_Volatility" xfId="32158" xr:uid="{6B2B285D-5AB0-49AF-8816-B9FDA6C4C790}"/>
    <cellStyle name="Total 2 2 36 2 5" xfId="32159" xr:uid="{8EB42C55-E2CA-41BF-8535-A8B489C202D1}"/>
    <cellStyle name="Total 2 2 36 2_Volatility" xfId="32160" xr:uid="{D007C140-8E16-489A-851F-FD92670DFE60}"/>
    <cellStyle name="Total 2 2 36 3" xfId="32161" xr:uid="{BBE6F954-D8EB-451F-B423-5C29EF7C2612}"/>
    <cellStyle name="Total 2 2 36 3 2" xfId="32162" xr:uid="{B1BADA23-9556-4521-854B-F39C1206C2E0}"/>
    <cellStyle name="Total 2 2 36 3 2 2" xfId="32163" xr:uid="{285AD9E5-BC09-4144-8D6A-B5B67B6A4F9E}"/>
    <cellStyle name="Total 2 2 36 3 2_Volatility" xfId="32164" xr:uid="{5A533AEF-5C0A-4992-A7D5-4719C2F9F714}"/>
    <cellStyle name="Total 2 2 36 3 3" xfId="32165" xr:uid="{ADCCC197-AC9C-49BF-97ED-9D9A5BE405C1}"/>
    <cellStyle name="Total 2 2 36 3_Volatility" xfId="32166" xr:uid="{D85E1B5F-1E3B-4AF1-85A8-9B670DA0061D}"/>
    <cellStyle name="Total 2 2 36 4" xfId="32167" xr:uid="{FE289E34-B2D5-4B79-8516-D51E34A1D049}"/>
    <cellStyle name="Total 2 2 36 4 2" xfId="32168" xr:uid="{994C8AFA-E44E-4B7D-90C9-6BD7C8A63B0F}"/>
    <cellStyle name="Total 2 2 36 4_Volatility" xfId="32169" xr:uid="{65F00927-53DD-481B-B98E-9F993C469BFC}"/>
    <cellStyle name="Total 2 2 36 5" xfId="32170" xr:uid="{FDCE83C7-18C1-4031-8D29-9377A58CC09E}"/>
    <cellStyle name="Total 2 2 36_Volatility" xfId="32171" xr:uid="{2BB49BC4-B9FF-4CCD-B0A9-8E16499D39B4}"/>
    <cellStyle name="Total 2 2 37" xfId="32172" xr:uid="{F2313E6A-4129-4F7D-9FA9-BC860133E5D7}"/>
    <cellStyle name="Total 2 2 37 2" xfId="32173" xr:uid="{538AA5C5-86AC-46F2-8457-ED55E2984D12}"/>
    <cellStyle name="Total 2 2 37 2 2" xfId="32174" xr:uid="{335D9D0C-F482-49A1-BC58-199CFF5F354D}"/>
    <cellStyle name="Total 2 2 37 2 2 2" xfId="32175" xr:uid="{C5B618ED-4141-4DB9-B583-427C6CF8498A}"/>
    <cellStyle name="Total 2 2 37 2 2 2 2" xfId="32176" xr:uid="{6112ED90-1466-4335-8287-8FDF370894D0}"/>
    <cellStyle name="Total 2 2 37 2 2 2_Volatility" xfId="32177" xr:uid="{A359446E-3510-4404-8856-24CC41B02377}"/>
    <cellStyle name="Total 2 2 37 2 2 3" xfId="32178" xr:uid="{E559EFC3-5405-4BA6-B47A-ED490B14DA87}"/>
    <cellStyle name="Total 2 2 37 2 2_Volatility" xfId="32179" xr:uid="{CE36E627-FEF6-4312-B8E4-B004CF2624A8}"/>
    <cellStyle name="Total 2 2 37 2 3" xfId="32180" xr:uid="{AD9C1CEF-BA43-4F3A-B37D-812AAB5F2B2A}"/>
    <cellStyle name="Total 2 2 37 2 3 2" xfId="32181" xr:uid="{A26A19FC-670E-49B1-8533-3851C6C189EC}"/>
    <cellStyle name="Total 2 2 37 2 3 2 2" xfId="32182" xr:uid="{08B3DD5B-82C9-4FAB-9B99-84331B1D8F4C}"/>
    <cellStyle name="Total 2 2 37 2 3 2_Volatility" xfId="32183" xr:uid="{4482B9EA-9125-4082-A737-D5DFBB4DFB3E}"/>
    <cellStyle name="Total 2 2 37 2 3 3" xfId="32184" xr:uid="{8B4C3B24-9D33-41D8-BC85-AB3B368909D2}"/>
    <cellStyle name="Total 2 2 37 2 3_Volatility" xfId="32185" xr:uid="{5503ED93-3C5D-4960-AF26-E8A22F352379}"/>
    <cellStyle name="Total 2 2 37 2 4" xfId="32186" xr:uid="{D02D3B25-0071-48C6-A284-FB5AE2F75577}"/>
    <cellStyle name="Total 2 2 37 2 4 2" xfId="32187" xr:uid="{7CC622A5-D242-45EB-81DF-25414D871DDA}"/>
    <cellStyle name="Total 2 2 37 2 4_Volatility" xfId="32188" xr:uid="{41C2205C-C15F-43E6-A25F-4325E4DF01C8}"/>
    <cellStyle name="Total 2 2 37 2 5" xfId="32189" xr:uid="{00FF2FFF-B3A0-4E50-9C51-08B8B271160B}"/>
    <cellStyle name="Total 2 2 37 2_Volatility" xfId="32190" xr:uid="{6D69AF0D-014B-49F6-955F-B88BA54CEFF2}"/>
    <cellStyle name="Total 2 2 37 3" xfId="32191" xr:uid="{52E92058-CB34-410D-B660-D134DAA98CCF}"/>
    <cellStyle name="Total 2 2 37 3 2" xfId="32192" xr:uid="{95BDBDD1-0177-4C44-8408-BB65128E9A02}"/>
    <cellStyle name="Total 2 2 37 3 2 2" xfId="32193" xr:uid="{07C88F18-CF52-43DE-BA49-8E2796331DB0}"/>
    <cellStyle name="Total 2 2 37 3 2_Volatility" xfId="32194" xr:uid="{7FCF06EA-8803-4E2B-9B68-F495274532BF}"/>
    <cellStyle name="Total 2 2 37 3 3" xfId="32195" xr:uid="{6056D447-F3BD-43A4-8AA3-EF0BFA5464DA}"/>
    <cellStyle name="Total 2 2 37 3_Volatility" xfId="32196" xr:uid="{B56A2F91-0CFF-48BE-A41D-3901CEB87015}"/>
    <cellStyle name="Total 2 2 37 4" xfId="32197" xr:uid="{8B96C4ED-33CC-49A9-8900-7B8600E4FEE1}"/>
    <cellStyle name="Total 2 2 37 4 2" xfId="32198" xr:uid="{CA155B7D-C9AB-4572-A907-8B4FD2D1CD36}"/>
    <cellStyle name="Total 2 2 37 4_Volatility" xfId="32199" xr:uid="{706D7262-B92A-47AC-850F-5E88FBD5DB3F}"/>
    <cellStyle name="Total 2 2 37 5" xfId="32200" xr:uid="{2A0F57E8-1D7F-41B5-8E05-D946949191C6}"/>
    <cellStyle name="Total 2 2 37_Volatility" xfId="32201" xr:uid="{9833CAFE-80BD-43B5-AA81-2747984044C0}"/>
    <cellStyle name="Total 2 2 38" xfId="32202" xr:uid="{6C817C0D-ACE4-440D-A02D-9A74BBA160EF}"/>
    <cellStyle name="Total 2 2 38 2" xfId="32203" xr:uid="{BCFC68A0-D7A4-407D-BE0E-0A03C78125D3}"/>
    <cellStyle name="Total 2 2 38 2 2" xfId="32204" xr:uid="{A8AAAD57-20DF-44A9-BD26-56DE672DB02A}"/>
    <cellStyle name="Total 2 2 38 2 2 2" xfId="32205" xr:uid="{4B520793-9D0C-4963-B3BB-36FEC00C79FD}"/>
    <cellStyle name="Total 2 2 38 2 2 2 2" xfId="32206" xr:uid="{52C19D16-51A0-49C5-80F7-4F862A19E6C2}"/>
    <cellStyle name="Total 2 2 38 2 2 2_Volatility" xfId="32207" xr:uid="{EEF4A642-1424-4105-AA27-6CEDE8AAC941}"/>
    <cellStyle name="Total 2 2 38 2 2 3" xfId="32208" xr:uid="{38CFFD3D-5F23-49F2-AB9D-EF96693B66AF}"/>
    <cellStyle name="Total 2 2 38 2 2_Volatility" xfId="32209" xr:uid="{07EF0691-F78D-4650-966C-41E6017F19A7}"/>
    <cellStyle name="Total 2 2 38 2 3" xfId="32210" xr:uid="{FE16C316-3748-477E-A53F-F5C016AE4552}"/>
    <cellStyle name="Total 2 2 38 2 3 2" xfId="32211" xr:uid="{715B29DD-D8E5-4DDF-9DCD-5437C7D30C3A}"/>
    <cellStyle name="Total 2 2 38 2 3 2 2" xfId="32212" xr:uid="{1A6A5255-E4FC-4322-A8E4-9911E1FA5364}"/>
    <cellStyle name="Total 2 2 38 2 3 2_Volatility" xfId="32213" xr:uid="{CC67BCBB-11FE-4EC0-B023-98D13A9EB44F}"/>
    <cellStyle name="Total 2 2 38 2 3 3" xfId="32214" xr:uid="{E3255D71-9F53-455E-BEE5-81B315622113}"/>
    <cellStyle name="Total 2 2 38 2 3_Volatility" xfId="32215" xr:uid="{B86651AB-50DF-42A8-AAA3-8E259E071B2C}"/>
    <cellStyle name="Total 2 2 38 2 4" xfId="32216" xr:uid="{767B02A8-80FF-476C-8BF9-775E1CF934D2}"/>
    <cellStyle name="Total 2 2 38 2 4 2" xfId="32217" xr:uid="{24DD0806-FE23-4A23-815B-441C5CE75FA9}"/>
    <cellStyle name="Total 2 2 38 2 4_Volatility" xfId="32218" xr:uid="{87F8AC0A-918E-4732-A0A4-7F996265A179}"/>
    <cellStyle name="Total 2 2 38 2 5" xfId="32219" xr:uid="{3772BE71-6136-4091-B32B-3C49893CC5A0}"/>
    <cellStyle name="Total 2 2 38 2_Volatility" xfId="32220" xr:uid="{8AB9A3DD-E254-4F5D-8188-0E10852EC862}"/>
    <cellStyle name="Total 2 2 38 3" xfId="32221" xr:uid="{DD45E90E-1E65-4AC3-812D-B6A6CCD954DC}"/>
    <cellStyle name="Total 2 2 38 3 2" xfId="32222" xr:uid="{017D4AFA-1468-4E44-A699-56E9D04896B7}"/>
    <cellStyle name="Total 2 2 38 3 2 2" xfId="32223" xr:uid="{F6E77F43-96F9-4EF2-A34A-B830B6AB9F89}"/>
    <cellStyle name="Total 2 2 38 3 2_Volatility" xfId="32224" xr:uid="{C54C2C85-B782-4FA6-9D86-FA497A6D46F8}"/>
    <cellStyle name="Total 2 2 38 3 3" xfId="32225" xr:uid="{1A57F483-9B73-4359-BE19-192F29AFCA31}"/>
    <cellStyle name="Total 2 2 38 3_Volatility" xfId="32226" xr:uid="{6AEB1943-4A84-4D20-B3AC-D705CC3C298E}"/>
    <cellStyle name="Total 2 2 38 4" xfId="32227" xr:uid="{19E11852-5934-48C0-953B-3958C766A076}"/>
    <cellStyle name="Total 2 2 38 4 2" xfId="32228" xr:uid="{24C38BE6-9D99-46EA-B823-EBA115564F69}"/>
    <cellStyle name="Total 2 2 38 4_Volatility" xfId="32229" xr:uid="{ADFC0785-BBFC-4B83-826D-681E58EB928A}"/>
    <cellStyle name="Total 2 2 38 5" xfId="32230" xr:uid="{DC5A26C8-DB83-47DE-81A6-7A83D1BB92DC}"/>
    <cellStyle name="Total 2 2 38_Volatility" xfId="32231" xr:uid="{FED5D213-1DA3-4754-8A4A-007517900C54}"/>
    <cellStyle name="Total 2 2 39" xfId="32232" xr:uid="{BEAD6014-B224-49F7-BA8B-F7505F133E16}"/>
    <cellStyle name="Total 2 2 39 2" xfId="32233" xr:uid="{F85D4020-E654-47F5-8525-AB31E5A43047}"/>
    <cellStyle name="Total 2 2 39 2 2" xfId="32234" xr:uid="{98326749-E283-4048-9EC1-AB11E06A9DFB}"/>
    <cellStyle name="Total 2 2 39 2 2 2" xfId="32235" xr:uid="{D481C5D6-C4A3-41EF-B7F2-E02FEC2657D0}"/>
    <cellStyle name="Total 2 2 39 2 2 2 2" xfId="32236" xr:uid="{A41C6B79-01DF-4241-AB43-B6B2E0F725E9}"/>
    <cellStyle name="Total 2 2 39 2 2 2_Volatility" xfId="32237" xr:uid="{ED226C95-AF83-4BA0-BB6C-F8B1B94A8640}"/>
    <cellStyle name="Total 2 2 39 2 2 3" xfId="32238" xr:uid="{593FCF04-AFF1-4E81-B85B-87C4DDD4514E}"/>
    <cellStyle name="Total 2 2 39 2 2_Volatility" xfId="32239" xr:uid="{B6CD2441-C747-4C0B-8B14-15A4A4ADE832}"/>
    <cellStyle name="Total 2 2 39 2 3" xfId="32240" xr:uid="{33A352AC-1BB0-479D-B5A0-B732EE62DCB0}"/>
    <cellStyle name="Total 2 2 39 2 3 2" xfId="32241" xr:uid="{4EE1D61A-BF30-4241-9B5E-9DE81EC28F47}"/>
    <cellStyle name="Total 2 2 39 2 3 2 2" xfId="32242" xr:uid="{A0F69463-4525-4CC7-BCB9-7B9459A52BDE}"/>
    <cellStyle name="Total 2 2 39 2 3 2_Volatility" xfId="32243" xr:uid="{0B277A57-0664-47B4-8362-01231750D4F0}"/>
    <cellStyle name="Total 2 2 39 2 3 3" xfId="32244" xr:uid="{F04F7ED0-1300-49D9-A591-2DACD26EB3CE}"/>
    <cellStyle name="Total 2 2 39 2 3_Volatility" xfId="32245" xr:uid="{E79BB715-7353-4691-A774-5207464F4F7C}"/>
    <cellStyle name="Total 2 2 39 2 4" xfId="32246" xr:uid="{86C40424-E46C-4AFE-8591-09C97FEDFA06}"/>
    <cellStyle name="Total 2 2 39 2 4 2" xfId="32247" xr:uid="{64CD89EC-4C7B-4B8D-A578-F3C8C66AD01F}"/>
    <cellStyle name="Total 2 2 39 2 4_Volatility" xfId="32248" xr:uid="{ED06F61B-A118-4234-9408-6AD83C63F6C5}"/>
    <cellStyle name="Total 2 2 39 2 5" xfId="32249" xr:uid="{70EC4B7E-138C-4E03-9560-36BE8EC6964A}"/>
    <cellStyle name="Total 2 2 39 2_Volatility" xfId="32250" xr:uid="{FF84708A-AFC0-4631-8DC3-20D23A5DA654}"/>
    <cellStyle name="Total 2 2 39 3" xfId="32251" xr:uid="{AFED7B65-EE38-4DA2-8E7F-14FAC0064E01}"/>
    <cellStyle name="Total 2 2 39 3 2" xfId="32252" xr:uid="{80B00AA0-42F7-4B3C-8151-2DD20A104848}"/>
    <cellStyle name="Total 2 2 39 3 2 2" xfId="32253" xr:uid="{3E53BE3C-5739-4243-9E94-5D52C5E4D04B}"/>
    <cellStyle name="Total 2 2 39 3 2_Volatility" xfId="32254" xr:uid="{620B0414-E1A8-4C58-BB8B-4D41B5EFED4A}"/>
    <cellStyle name="Total 2 2 39 3 3" xfId="32255" xr:uid="{6FB254C7-EE5F-4371-B606-9328E0A35E9C}"/>
    <cellStyle name="Total 2 2 39 3_Volatility" xfId="32256" xr:uid="{FF9E29CE-057C-4160-A2C0-36C42DB4210B}"/>
    <cellStyle name="Total 2 2 39 4" xfId="32257" xr:uid="{427394EB-B2EE-4FEB-8638-CDA81B0E75B3}"/>
    <cellStyle name="Total 2 2 39 4 2" xfId="32258" xr:uid="{3BDF725C-280E-41A5-A56C-FB66C9C811CE}"/>
    <cellStyle name="Total 2 2 39 4_Volatility" xfId="32259" xr:uid="{FFA73CB1-1320-4E07-9017-7EF148E81E6B}"/>
    <cellStyle name="Total 2 2 39 5" xfId="32260" xr:uid="{15A55535-FA00-431D-BBC8-3F1A7966865F}"/>
    <cellStyle name="Total 2 2 39_Volatility" xfId="32261" xr:uid="{59622976-0410-49BF-9618-7C02B3B55A11}"/>
    <cellStyle name="Total 2 2 4" xfId="32262" xr:uid="{365F5BBA-FDBB-4843-8E4E-5635BF9AB388}"/>
    <cellStyle name="Total 2 2 4 2" xfId="32263" xr:uid="{E8F3DA30-A351-4E9C-8B07-3A722644367A}"/>
    <cellStyle name="Total 2 2 4 2 2" xfId="32264" xr:uid="{23BB13F0-03B7-47CD-8E50-E2DF1ABA9A01}"/>
    <cellStyle name="Total 2 2 4 2 2 2" xfId="32265" xr:uid="{892C706B-BDA8-4C16-8272-E87DBD38EC9B}"/>
    <cellStyle name="Total 2 2 4 2 2 2 2" xfId="32266" xr:uid="{D59A0E61-AE4C-499C-81FA-7E3A8B7268AC}"/>
    <cellStyle name="Total 2 2 4 2 2 2_Volatility" xfId="32267" xr:uid="{5A198415-8502-4E21-A24E-952EA34686DF}"/>
    <cellStyle name="Total 2 2 4 2 2 3" xfId="32268" xr:uid="{B672C57E-001B-4203-816E-A4853BDE5EE3}"/>
    <cellStyle name="Total 2 2 4 2 2_Volatility" xfId="32269" xr:uid="{2BD159B4-C0AA-423E-9FAD-D00CA447FCF0}"/>
    <cellStyle name="Total 2 2 4 2 3" xfId="32270" xr:uid="{444B8963-AC42-4947-868A-7D9910F36E36}"/>
    <cellStyle name="Total 2 2 4 2 3 2" xfId="32271" xr:uid="{ED7FCAC4-74ED-4970-BC3F-997D7BEE769E}"/>
    <cellStyle name="Total 2 2 4 2 3 2 2" xfId="32272" xr:uid="{1FB69B4D-C317-4A9E-A351-0368FEECA55C}"/>
    <cellStyle name="Total 2 2 4 2 3 2_Volatility" xfId="32273" xr:uid="{9F91799F-7B16-41B8-8643-3E0DE6263EC5}"/>
    <cellStyle name="Total 2 2 4 2 3 3" xfId="32274" xr:uid="{A50E3CBA-E05E-4C23-9A7B-6532097B6A6A}"/>
    <cellStyle name="Total 2 2 4 2 3_Volatility" xfId="32275" xr:uid="{05A993A6-B120-49D9-8868-6571673C9F14}"/>
    <cellStyle name="Total 2 2 4 2 4" xfId="32276" xr:uid="{38E99E98-42A7-4D99-A03A-50978612EF53}"/>
    <cellStyle name="Total 2 2 4 2 4 2" xfId="32277" xr:uid="{21F69211-6158-4A97-BE1F-42A48027B319}"/>
    <cellStyle name="Total 2 2 4 2 4_Volatility" xfId="32278" xr:uid="{AD7A5AF7-49E3-4B1B-9167-51196A9DCF70}"/>
    <cellStyle name="Total 2 2 4 2 5" xfId="32279" xr:uid="{745603C0-3799-47DD-8D65-E65C3900BE24}"/>
    <cellStyle name="Total 2 2 4 2_Volatility" xfId="32280" xr:uid="{DF09FE02-40B7-4640-8269-E68614D2DBD2}"/>
    <cellStyle name="Total 2 2 4 3" xfId="32281" xr:uid="{63E69349-906D-4791-9035-550B43F2BCEF}"/>
    <cellStyle name="Total 2 2 4 3 2" xfId="32282" xr:uid="{0D35CF43-5BA7-4CDD-84F3-4B7F1E052659}"/>
    <cellStyle name="Total 2 2 4 3 2 2" xfId="32283" xr:uid="{7976C049-80EF-4467-A1B8-093E0099A5B9}"/>
    <cellStyle name="Total 2 2 4 3 2_Volatility" xfId="32284" xr:uid="{DF86F80F-24C1-4A68-9521-64A8ADD96E3C}"/>
    <cellStyle name="Total 2 2 4 3 3" xfId="32285" xr:uid="{1A2123D6-80B0-483D-A075-A9EB0D6CE007}"/>
    <cellStyle name="Total 2 2 4 3_Volatility" xfId="32286" xr:uid="{6990BFA8-EBA8-4AA0-95AC-33491BC89515}"/>
    <cellStyle name="Total 2 2 4 4" xfId="32287" xr:uid="{57D52AE6-F479-4C29-A8F6-D1C8A2064BD5}"/>
    <cellStyle name="Total 2 2 4 4 2" xfId="32288" xr:uid="{71C050B6-63E7-4DB8-ABC1-00686377F518}"/>
    <cellStyle name="Total 2 2 4 4_Volatility" xfId="32289" xr:uid="{D5CF2894-92D1-4C98-832F-0D5E195DB365}"/>
    <cellStyle name="Total 2 2 4 5" xfId="32290" xr:uid="{E3769188-7C6F-4DE9-AA10-56568BBCF98A}"/>
    <cellStyle name="Total 2 2 4_Volatility" xfId="32291" xr:uid="{F965DBFC-8EC4-47F3-BAC1-16CDADD4F0AD}"/>
    <cellStyle name="Total 2 2 40" xfId="32292" xr:uid="{E10261EB-C1C7-4484-B7E2-D411196630BA}"/>
    <cellStyle name="Total 2 2 40 2" xfId="32293" xr:uid="{D5257655-90F9-4349-BA31-42348E02CE62}"/>
    <cellStyle name="Total 2 2 40 2 2" xfId="32294" xr:uid="{46F38ECD-1C65-4487-9FA2-48D687FE4708}"/>
    <cellStyle name="Total 2 2 40 2 2 2" xfId="32295" xr:uid="{67ACA7BD-98B8-4CCE-8273-02DC1960FF7B}"/>
    <cellStyle name="Total 2 2 40 2 2 2 2" xfId="32296" xr:uid="{E59A1C38-C53C-40C5-A966-284FF5B7FBBE}"/>
    <cellStyle name="Total 2 2 40 2 2 2_Volatility" xfId="32297" xr:uid="{40C733B8-A645-41E3-BB73-0FC06412F15C}"/>
    <cellStyle name="Total 2 2 40 2 2 3" xfId="32298" xr:uid="{C7D7F8C2-D9A7-4139-8EA1-C0CF9CC9A2EA}"/>
    <cellStyle name="Total 2 2 40 2 2_Volatility" xfId="32299" xr:uid="{B1EFF604-B724-4452-A06B-489E94F6F46A}"/>
    <cellStyle name="Total 2 2 40 2 3" xfId="32300" xr:uid="{78931B5E-8766-45ED-AA39-D2B1ED091EAE}"/>
    <cellStyle name="Total 2 2 40 2 3 2" xfId="32301" xr:uid="{A6CF5D95-2A24-4C4A-98FC-A930738AAA81}"/>
    <cellStyle name="Total 2 2 40 2 3 2 2" xfId="32302" xr:uid="{135CA99C-61B6-49A4-A83C-9F5ACABD0BEA}"/>
    <cellStyle name="Total 2 2 40 2 3 2_Volatility" xfId="32303" xr:uid="{62387E04-83E4-4439-9483-1AE2328A7C1F}"/>
    <cellStyle name="Total 2 2 40 2 3 3" xfId="32304" xr:uid="{7A90BE66-2A9E-4AAD-85CC-2856055EE854}"/>
    <cellStyle name="Total 2 2 40 2 3_Volatility" xfId="32305" xr:uid="{A67A92D4-C2B3-44D8-B6DC-441554639C83}"/>
    <cellStyle name="Total 2 2 40 2 4" xfId="32306" xr:uid="{9C27B39A-E1DF-4534-A4F2-A2F8D94D8199}"/>
    <cellStyle name="Total 2 2 40 2 4 2" xfId="32307" xr:uid="{A4736657-79F5-40FD-BC7A-CD3D84C711F5}"/>
    <cellStyle name="Total 2 2 40 2 4_Volatility" xfId="32308" xr:uid="{455E9040-5434-4ABE-B4ED-D4ACA837C22D}"/>
    <cellStyle name="Total 2 2 40 2 5" xfId="32309" xr:uid="{652FED50-1A56-4BAC-B316-AF428EE208DA}"/>
    <cellStyle name="Total 2 2 40 2_Volatility" xfId="32310" xr:uid="{CC33DAF8-1E41-4A48-8CEC-0CADEB806FBB}"/>
    <cellStyle name="Total 2 2 40 3" xfId="32311" xr:uid="{EF2F6465-FB8F-4A2E-BD67-A61404B021AB}"/>
    <cellStyle name="Total 2 2 40 3 2" xfId="32312" xr:uid="{3B8EC8CC-5445-4A80-9722-D69F0CB22C9E}"/>
    <cellStyle name="Total 2 2 40 3 2 2" xfId="32313" xr:uid="{E1AAEA22-8EEB-480F-9674-9481E09B959C}"/>
    <cellStyle name="Total 2 2 40 3 2_Volatility" xfId="32314" xr:uid="{A11100C1-FBBF-4889-BC19-7A0CA6A09A45}"/>
    <cellStyle name="Total 2 2 40 3 3" xfId="32315" xr:uid="{1E2E212B-4478-41E4-B075-33AB1F5777FC}"/>
    <cellStyle name="Total 2 2 40 3_Volatility" xfId="32316" xr:uid="{B475517B-33E3-4A7D-96B3-24C3E88C98B3}"/>
    <cellStyle name="Total 2 2 40 4" xfId="32317" xr:uid="{4C20972D-D8BF-40D7-A8F8-BE704E67D1E1}"/>
    <cellStyle name="Total 2 2 40 4 2" xfId="32318" xr:uid="{D206EA4F-3159-4B4E-AE4E-348671FD3457}"/>
    <cellStyle name="Total 2 2 40 4_Volatility" xfId="32319" xr:uid="{8F761626-FF39-4061-BE5C-A327E6E87385}"/>
    <cellStyle name="Total 2 2 40 5" xfId="32320" xr:uid="{2D26661D-72C5-4003-B59D-6811E7AEAE7F}"/>
    <cellStyle name="Total 2 2 40_Volatility" xfId="32321" xr:uid="{56399ED9-6D71-4361-B0F7-BD3C36D21E55}"/>
    <cellStyle name="Total 2 2 41" xfId="32322" xr:uid="{7F5BFEAA-8929-42A9-8B4A-0D2FDF7760D8}"/>
    <cellStyle name="Total 2 2 41 2" xfId="32323" xr:uid="{B47CBD7B-3D2A-451D-98EE-8F2488AB7491}"/>
    <cellStyle name="Total 2 2 41 2 2" xfId="32324" xr:uid="{9B45B5ED-EB4A-4B38-A70E-556E89E2F8BF}"/>
    <cellStyle name="Total 2 2 41 2 2 2" xfId="32325" xr:uid="{B87C2037-9765-4315-B392-F90C4D3E2339}"/>
    <cellStyle name="Total 2 2 41 2 2 2 2" xfId="32326" xr:uid="{796013B0-710D-46D7-9372-07990BB08893}"/>
    <cellStyle name="Total 2 2 41 2 2 2_Volatility" xfId="32327" xr:uid="{040C11AC-3715-47C7-84AA-D0183505BC6D}"/>
    <cellStyle name="Total 2 2 41 2 2 3" xfId="32328" xr:uid="{1664819D-9548-4E11-BFDE-A6DB68DF8074}"/>
    <cellStyle name="Total 2 2 41 2 2_Volatility" xfId="32329" xr:uid="{1C7CF78D-7B70-49D7-AFBA-0F47F9C3677E}"/>
    <cellStyle name="Total 2 2 41 2 3" xfId="32330" xr:uid="{81D588BB-A2DF-4869-BD13-3ED1752344E5}"/>
    <cellStyle name="Total 2 2 41 2 3 2" xfId="32331" xr:uid="{DFF31914-D1DA-496F-9AA1-D4E80DE823C0}"/>
    <cellStyle name="Total 2 2 41 2 3 2 2" xfId="32332" xr:uid="{E7B0EBE2-EF83-4C01-A6E3-FB2FF594432D}"/>
    <cellStyle name="Total 2 2 41 2 3 2_Volatility" xfId="32333" xr:uid="{5257C868-0F2D-40D1-8FFB-B1CBCF675EBD}"/>
    <cellStyle name="Total 2 2 41 2 3 3" xfId="32334" xr:uid="{0C27876B-D2C5-4594-8F4E-5AC31DFB76B4}"/>
    <cellStyle name="Total 2 2 41 2 3_Volatility" xfId="32335" xr:uid="{5754CAC2-6DBA-4111-82BE-01F2CC27AB15}"/>
    <cellStyle name="Total 2 2 41 2 4" xfId="32336" xr:uid="{EA6EB3D5-1493-4DF2-A289-36EF81D18BD5}"/>
    <cellStyle name="Total 2 2 41 2 4 2" xfId="32337" xr:uid="{3DB1B0A7-7FA4-41EF-A273-5057FC41E99C}"/>
    <cellStyle name="Total 2 2 41 2 4_Volatility" xfId="32338" xr:uid="{CBEB51FE-F8BF-4551-BDAF-8474951A1C26}"/>
    <cellStyle name="Total 2 2 41 2 5" xfId="32339" xr:uid="{86DC09E3-30C8-4717-B652-E640CED5CD73}"/>
    <cellStyle name="Total 2 2 41 2_Volatility" xfId="32340" xr:uid="{D7E5C7FA-3902-4274-B8B4-4CEA7C56756C}"/>
    <cellStyle name="Total 2 2 41 3" xfId="32341" xr:uid="{E8BB4EB7-CC5B-41EC-9EDA-744C024B8CB1}"/>
    <cellStyle name="Total 2 2 41 3 2" xfId="32342" xr:uid="{265ACBBA-9E0E-4FA1-9C05-90E4FC99062A}"/>
    <cellStyle name="Total 2 2 41 3 2 2" xfId="32343" xr:uid="{D559EEEC-C2B3-4640-BA6E-7677579AF753}"/>
    <cellStyle name="Total 2 2 41 3 2_Volatility" xfId="32344" xr:uid="{A1E048DF-7213-47BA-A159-3E1A59F89AE5}"/>
    <cellStyle name="Total 2 2 41 3 3" xfId="32345" xr:uid="{FBF6EB55-B921-4942-BC57-D837285CCF94}"/>
    <cellStyle name="Total 2 2 41 3_Volatility" xfId="32346" xr:uid="{8C8B69F3-609F-40E5-823C-3F5ECA14413C}"/>
    <cellStyle name="Total 2 2 41 4" xfId="32347" xr:uid="{D3CAF6CE-16EF-40B8-A86A-CE1C3ABA0D33}"/>
    <cellStyle name="Total 2 2 41 4 2" xfId="32348" xr:uid="{AEFC1148-7AB5-4887-8210-867D3139A6D0}"/>
    <cellStyle name="Total 2 2 41 4_Volatility" xfId="32349" xr:uid="{7828B988-8044-40C2-900E-3274ED6FB7B9}"/>
    <cellStyle name="Total 2 2 41 5" xfId="32350" xr:uid="{20069ADA-3CA3-4A4A-A1FD-1AD03C4EE93F}"/>
    <cellStyle name="Total 2 2 41_Volatility" xfId="32351" xr:uid="{843EA9F8-F0BC-4453-88A3-2172EA9A9EDD}"/>
    <cellStyle name="Total 2 2 42" xfId="32352" xr:uid="{B12B6CD8-9EFE-4D1D-8EB8-B23373324E4E}"/>
    <cellStyle name="Total 2 2 42 2" xfId="32353" xr:uid="{7FED4544-F3EA-40C5-AAF7-EC12B991594D}"/>
    <cellStyle name="Total 2 2 42 2 2" xfId="32354" xr:uid="{B4BB3A3B-03F6-4552-9AD0-F50677DC9E9A}"/>
    <cellStyle name="Total 2 2 42 2 2 2" xfId="32355" xr:uid="{8A8AC940-D462-4953-A041-02482F4878B0}"/>
    <cellStyle name="Total 2 2 42 2 2 2 2" xfId="32356" xr:uid="{A3DAC625-0061-46F7-B66C-359E059B316E}"/>
    <cellStyle name="Total 2 2 42 2 2 2_Volatility" xfId="32357" xr:uid="{150AC7F5-1FB2-495B-BD97-C7E6F15B04B5}"/>
    <cellStyle name="Total 2 2 42 2 2 3" xfId="32358" xr:uid="{CAAA921A-5CD4-47EE-87D3-C414798173CD}"/>
    <cellStyle name="Total 2 2 42 2 2_Volatility" xfId="32359" xr:uid="{D50A96CA-0961-4ADA-907A-583E8A9BEA6C}"/>
    <cellStyle name="Total 2 2 42 2 3" xfId="32360" xr:uid="{5439BB3D-9A23-4AB7-B637-ABD99BD2BA2F}"/>
    <cellStyle name="Total 2 2 42 2 3 2" xfId="32361" xr:uid="{B00D1342-8421-46F1-AB12-3848328A1542}"/>
    <cellStyle name="Total 2 2 42 2 3 2 2" xfId="32362" xr:uid="{E63DA4A6-6655-43E7-883C-0B0CE60DD83C}"/>
    <cellStyle name="Total 2 2 42 2 3 2_Volatility" xfId="32363" xr:uid="{7996455A-022B-4CA8-989D-C18F8F1B2FEC}"/>
    <cellStyle name="Total 2 2 42 2 3 3" xfId="32364" xr:uid="{7A422BE2-638E-4835-9BD3-921F570443A0}"/>
    <cellStyle name="Total 2 2 42 2 3_Volatility" xfId="32365" xr:uid="{20089A04-BDED-4526-ADB3-CFC3803F501B}"/>
    <cellStyle name="Total 2 2 42 2 4" xfId="32366" xr:uid="{B9482C4D-ED8C-44A0-BCEE-1FB36EA97CDB}"/>
    <cellStyle name="Total 2 2 42 2 4 2" xfId="32367" xr:uid="{FF29C302-E7ED-4F38-A7EF-F61BAACB39ED}"/>
    <cellStyle name="Total 2 2 42 2 4_Volatility" xfId="32368" xr:uid="{20E36F37-F43E-423E-9C39-F1F8F347FBBA}"/>
    <cellStyle name="Total 2 2 42 2 5" xfId="32369" xr:uid="{351C17CA-AD80-4110-95BD-A6F146D9E604}"/>
    <cellStyle name="Total 2 2 42 2_Volatility" xfId="32370" xr:uid="{921C4DE7-A541-4BC2-B66D-216797D0F4DF}"/>
    <cellStyle name="Total 2 2 42 3" xfId="32371" xr:uid="{37CD2916-07FA-4EE2-87AE-1AAA5FA60B33}"/>
    <cellStyle name="Total 2 2 42 3 2" xfId="32372" xr:uid="{72FA97BC-9B4F-4003-AA25-55D1C585FBAD}"/>
    <cellStyle name="Total 2 2 42 3 2 2" xfId="32373" xr:uid="{4550ED9D-4FE5-44E3-97CB-876981424A14}"/>
    <cellStyle name="Total 2 2 42 3 2_Volatility" xfId="32374" xr:uid="{11EE036A-151B-4D2B-BB8E-99086F6EA59D}"/>
    <cellStyle name="Total 2 2 42 3 3" xfId="32375" xr:uid="{8515FECE-08FD-4A07-BB15-552268719A85}"/>
    <cellStyle name="Total 2 2 42 3_Volatility" xfId="32376" xr:uid="{30CFD2D3-33A1-49D7-AEED-73239C0349C2}"/>
    <cellStyle name="Total 2 2 42 4" xfId="32377" xr:uid="{163E6800-C376-4408-851E-F450F7911CA8}"/>
    <cellStyle name="Total 2 2 42 4 2" xfId="32378" xr:uid="{0CC0D831-B6DC-4279-BFDF-091093BB07E6}"/>
    <cellStyle name="Total 2 2 42 4_Volatility" xfId="32379" xr:uid="{792D2E82-54D9-4FE1-8FD5-74549D81AB52}"/>
    <cellStyle name="Total 2 2 42 5" xfId="32380" xr:uid="{5EC4B3F7-E627-4A33-A1D0-A88015448838}"/>
    <cellStyle name="Total 2 2 42_Volatility" xfId="32381" xr:uid="{E76DA0EA-7E7C-4CE8-8C90-B00C83044F32}"/>
    <cellStyle name="Total 2 2 43" xfId="32382" xr:uid="{A9FCA3C5-587A-4C8A-9C29-6CE192AFFE45}"/>
    <cellStyle name="Total 2 2 43 2" xfId="32383" xr:uid="{350BED1B-6985-4280-B18C-78AADC08B2B2}"/>
    <cellStyle name="Total 2 2 43 2 2" xfId="32384" xr:uid="{55B5CE84-C5C0-472C-9C2A-EBE2E8A21A61}"/>
    <cellStyle name="Total 2 2 43 2 2 2" xfId="32385" xr:uid="{6EAE223A-4CBC-426B-A01E-AECCA3C1CB3B}"/>
    <cellStyle name="Total 2 2 43 2 2 2 2" xfId="32386" xr:uid="{98297606-EC72-492F-B196-0DEFD8C9B6B3}"/>
    <cellStyle name="Total 2 2 43 2 2 2_Volatility" xfId="32387" xr:uid="{A5DE115C-96E5-4D94-8154-1EB46F28F8B7}"/>
    <cellStyle name="Total 2 2 43 2 2 3" xfId="32388" xr:uid="{ABB1B71C-87B1-44B2-940C-ECAED9B88235}"/>
    <cellStyle name="Total 2 2 43 2 2_Volatility" xfId="32389" xr:uid="{2FDF436E-3228-4652-B1BD-10B4CD4DAFEB}"/>
    <cellStyle name="Total 2 2 43 2 3" xfId="32390" xr:uid="{06B89C23-9A97-47C4-904D-1A7F9B0BADD0}"/>
    <cellStyle name="Total 2 2 43 2 3 2" xfId="32391" xr:uid="{1D239F80-5F58-4188-A025-42E986C2959E}"/>
    <cellStyle name="Total 2 2 43 2 3 2 2" xfId="32392" xr:uid="{C1FB6E61-4EFE-455D-9ACF-93231D137B0A}"/>
    <cellStyle name="Total 2 2 43 2 3 2_Volatility" xfId="32393" xr:uid="{EDC98BA4-D8CC-427E-8F94-E5CF0AE36ABA}"/>
    <cellStyle name="Total 2 2 43 2 3 3" xfId="32394" xr:uid="{6ED33F3A-E249-4CAB-9F70-58AA9D48864E}"/>
    <cellStyle name="Total 2 2 43 2 3_Volatility" xfId="32395" xr:uid="{1A914ECB-BF00-4FC5-8537-E5C12435C864}"/>
    <cellStyle name="Total 2 2 43 2 4" xfId="32396" xr:uid="{74F5068D-D569-428B-B6BD-2BE9EFEDEED9}"/>
    <cellStyle name="Total 2 2 43 2 4 2" xfId="32397" xr:uid="{1501F52D-85D7-4407-8927-7AB6A825DAD0}"/>
    <cellStyle name="Total 2 2 43 2 4_Volatility" xfId="32398" xr:uid="{298DC820-899E-4EC8-8C60-41F52E3B2BE4}"/>
    <cellStyle name="Total 2 2 43 2 5" xfId="32399" xr:uid="{D84DDE2A-8131-482C-9FD7-539DD61DC5D9}"/>
    <cellStyle name="Total 2 2 43 2_Volatility" xfId="32400" xr:uid="{678AC1C4-9BCE-4BEF-9D95-F22343D986E8}"/>
    <cellStyle name="Total 2 2 43 3" xfId="32401" xr:uid="{C5A7CE42-14BE-4ED5-8250-813A60838C9A}"/>
    <cellStyle name="Total 2 2 43 3 2" xfId="32402" xr:uid="{B10D3222-D5D1-4882-9C74-74BAA0B27473}"/>
    <cellStyle name="Total 2 2 43 3 2 2" xfId="32403" xr:uid="{C97C0791-4874-4D36-96EC-65626C1F7B1C}"/>
    <cellStyle name="Total 2 2 43 3 2_Volatility" xfId="32404" xr:uid="{273CE172-E082-4B67-8C0E-63A6FF0D08B3}"/>
    <cellStyle name="Total 2 2 43 3 3" xfId="32405" xr:uid="{4839ABAD-58B5-4F06-A2FE-50BF8A3629FA}"/>
    <cellStyle name="Total 2 2 43 3_Volatility" xfId="32406" xr:uid="{57B092C4-B7AD-4CDE-AB49-17E8018B5C4F}"/>
    <cellStyle name="Total 2 2 43 4" xfId="32407" xr:uid="{9FCBA53D-6B8C-4B87-9E0C-A32ADC5CB2C0}"/>
    <cellStyle name="Total 2 2 43 4 2" xfId="32408" xr:uid="{87FCBAAB-5D63-423C-BBD5-F9069931CBDF}"/>
    <cellStyle name="Total 2 2 43 4_Volatility" xfId="32409" xr:uid="{97D780A1-E624-4789-B04C-C68859CC77E1}"/>
    <cellStyle name="Total 2 2 43 5" xfId="32410" xr:uid="{7D7C0427-E68D-41F5-A934-CCA5241E3B01}"/>
    <cellStyle name="Total 2 2 43_Volatility" xfId="32411" xr:uid="{0B734435-D30C-475B-B510-B370126C4882}"/>
    <cellStyle name="Total 2 2 44" xfId="32412" xr:uid="{A8A9D851-151C-4B89-8E2B-7B2F4CC5D507}"/>
    <cellStyle name="Total 2 2 44 2" xfId="32413" xr:uid="{96B2512D-F933-4DF5-8CAD-7F5213074F38}"/>
    <cellStyle name="Total 2 2 44 2 2" xfId="32414" xr:uid="{FC21593C-7653-4F76-9258-AC7AAEA865D4}"/>
    <cellStyle name="Total 2 2 44 2 2 2" xfId="32415" xr:uid="{0EC43479-D845-4B99-9BA9-56EB461A0DD9}"/>
    <cellStyle name="Total 2 2 44 2 2 2 2" xfId="32416" xr:uid="{017CA247-8673-4325-BE7A-0BA9135CDA43}"/>
    <cellStyle name="Total 2 2 44 2 2 2_Volatility" xfId="32417" xr:uid="{BDA1ADB9-3846-499B-BECC-9B12D6000D86}"/>
    <cellStyle name="Total 2 2 44 2 2 3" xfId="32418" xr:uid="{1A6BD1C6-E7B9-49BC-B948-B165A08A64AB}"/>
    <cellStyle name="Total 2 2 44 2 2_Volatility" xfId="32419" xr:uid="{2CC80E0D-724E-44B5-967B-C953BED0DB1E}"/>
    <cellStyle name="Total 2 2 44 2 3" xfId="32420" xr:uid="{B7C89F1E-A807-40BC-BBC6-7A67ED4E79E4}"/>
    <cellStyle name="Total 2 2 44 2 3 2" xfId="32421" xr:uid="{23BCFEEF-B31F-424F-B3A8-504BE0175ECD}"/>
    <cellStyle name="Total 2 2 44 2 3 2 2" xfId="32422" xr:uid="{253F5904-3CA1-4923-9837-E3BD25FB727C}"/>
    <cellStyle name="Total 2 2 44 2 3 2_Volatility" xfId="32423" xr:uid="{8EBE3E90-2DCC-4C56-9CBD-F7BB20405427}"/>
    <cellStyle name="Total 2 2 44 2 3 3" xfId="32424" xr:uid="{9DE043A6-9500-45DC-933D-5274CF9DD8D6}"/>
    <cellStyle name="Total 2 2 44 2 3_Volatility" xfId="32425" xr:uid="{4B9CCE8C-0870-4755-82B8-38D2DBFE316E}"/>
    <cellStyle name="Total 2 2 44 2 4" xfId="32426" xr:uid="{3306D898-62B2-43D1-A4EB-EDDFA872E3F2}"/>
    <cellStyle name="Total 2 2 44 2 4 2" xfId="32427" xr:uid="{CF63A462-EB81-4A3B-A592-E8DF58E73EBA}"/>
    <cellStyle name="Total 2 2 44 2 4_Volatility" xfId="32428" xr:uid="{4569479B-357C-457C-94C5-655630C6361C}"/>
    <cellStyle name="Total 2 2 44 2 5" xfId="32429" xr:uid="{ACFEC31B-C95E-4AE5-BF65-CF8805B4A268}"/>
    <cellStyle name="Total 2 2 44 2_Volatility" xfId="32430" xr:uid="{FE5D0EA3-7F71-4A11-9DC0-D176AEC63085}"/>
    <cellStyle name="Total 2 2 44 3" xfId="32431" xr:uid="{527CA813-1835-4248-8EDC-830E2E6FACCA}"/>
    <cellStyle name="Total 2 2 44 3 2" xfId="32432" xr:uid="{9C02CDFB-0459-42BA-A2B4-9D9B4413894D}"/>
    <cellStyle name="Total 2 2 44 3 2 2" xfId="32433" xr:uid="{5390857D-72F4-4580-9E8A-4DE3AA79F5F2}"/>
    <cellStyle name="Total 2 2 44 3 2_Volatility" xfId="32434" xr:uid="{AD2FFE1E-A5F8-4B45-A751-8DE8C7604E1C}"/>
    <cellStyle name="Total 2 2 44 3 3" xfId="32435" xr:uid="{7CC507D0-EE32-4B12-BFFE-A122C8410671}"/>
    <cellStyle name="Total 2 2 44 3_Volatility" xfId="32436" xr:uid="{F9DDA0D1-BCC0-46D3-93F6-F5E2790ADAF7}"/>
    <cellStyle name="Total 2 2 44 4" xfId="32437" xr:uid="{88D61B65-D28D-4293-BB7E-29C0AD25E9B0}"/>
    <cellStyle name="Total 2 2 44 4 2" xfId="32438" xr:uid="{00CB1384-6450-4E7C-8B09-37206C3B7973}"/>
    <cellStyle name="Total 2 2 44 4_Volatility" xfId="32439" xr:uid="{C76552D1-EAEC-4F3D-9619-7FCCD6AC063E}"/>
    <cellStyle name="Total 2 2 44 5" xfId="32440" xr:uid="{9D6B1590-3CEC-44FF-A745-78EA4A97B807}"/>
    <cellStyle name="Total 2 2 44_Volatility" xfId="32441" xr:uid="{855FA5F6-858D-4F69-9EDE-765C1A45E250}"/>
    <cellStyle name="Total 2 2 45" xfId="32442" xr:uid="{CCDF9583-72C2-4103-B34C-AF67CAD7DFB4}"/>
    <cellStyle name="Total 2 2 45 2" xfId="32443" xr:uid="{60BD47F6-54E2-48EE-9B9F-4D1E873193FF}"/>
    <cellStyle name="Total 2 2 45 2 2" xfId="32444" xr:uid="{FDAA0F34-1603-48B5-9328-24674B92379C}"/>
    <cellStyle name="Total 2 2 45 2 2 2" xfId="32445" xr:uid="{E6DDA0F6-8A17-4B73-B428-1E1D84C3D657}"/>
    <cellStyle name="Total 2 2 45 2 2 2 2" xfId="32446" xr:uid="{ABDD962C-8FD0-4823-B33F-198A73188EC5}"/>
    <cellStyle name="Total 2 2 45 2 2 2_Volatility" xfId="32447" xr:uid="{38480B0C-529E-429F-84F8-51AD433681D3}"/>
    <cellStyle name="Total 2 2 45 2 2 3" xfId="32448" xr:uid="{CBF05B16-942C-41C2-BE76-8C1024D6F723}"/>
    <cellStyle name="Total 2 2 45 2 2_Volatility" xfId="32449" xr:uid="{94F809D6-7CA4-47D5-8A4E-E2721BCC5B17}"/>
    <cellStyle name="Total 2 2 45 2 3" xfId="32450" xr:uid="{D2DF1FB5-40D1-48A9-A92B-502C79FF65C4}"/>
    <cellStyle name="Total 2 2 45 2 3 2" xfId="32451" xr:uid="{0B94BE15-255B-415B-902D-D7430B2274EC}"/>
    <cellStyle name="Total 2 2 45 2 3 2 2" xfId="32452" xr:uid="{3A7ECC5B-1FBD-4D30-80E9-6C8ADE3FABE8}"/>
    <cellStyle name="Total 2 2 45 2 3 2_Volatility" xfId="32453" xr:uid="{29924AD5-D98E-4FAF-939C-4C345241E0A0}"/>
    <cellStyle name="Total 2 2 45 2 3 3" xfId="32454" xr:uid="{BD8DABCB-751E-4261-B89A-E37EA37610C9}"/>
    <cellStyle name="Total 2 2 45 2 3_Volatility" xfId="32455" xr:uid="{A6B49DA0-5634-45B6-94FE-B282D8AA35ED}"/>
    <cellStyle name="Total 2 2 45 2 4" xfId="32456" xr:uid="{9CB0D7CD-4797-4A15-A03D-666D91460C82}"/>
    <cellStyle name="Total 2 2 45 2 4 2" xfId="32457" xr:uid="{2580451C-01F9-49C8-8F92-97353E69160B}"/>
    <cellStyle name="Total 2 2 45 2 4_Volatility" xfId="32458" xr:uid="{5D909377-D4CF-4268-9AB5-2337E774AAAC}"/>
    <cellStyle name="Total 2 2 45 2 5" xfId="32459" xr:uid="{218BD46F-0946-4D79-A496-DE09073A8510}"/>
    <cellStyle name="Total 2 2 45 2_Volatility" xfId="32460" xr:uid="{5E2F44F3-50CF-454D-8F81-13FB3686CB16}"/>
    <cellStyle name="Total 2 2 45 3" xfId="32461" xr:uid="{53B55ECE-5816-4E68-B5D6-FF9C823AE2B0}"/>
    <cellStyle name="Total 2 2 45 3 2" xfId="32462" xr:uid="{78D4D9B0-AC4F-414B-91A3-E46E98BF765D}"/>
    <cellStyle name="Total 2 2 45 3 2 2" xfId="32463" xr:uid="{B3E90F48-E9C2-478C-AAF4-8C7A892429B2}"/>
    <cellStyle name="Total 2 2 45 3 2_Volatility" xfId="32464" xr:uid="{F6BB265D-8BA9-4550-B5E5-5587320994F2}"/>
    <cellStyle name="Total 2 2 45 3 3" xfId="32465" xr:uid="{0F081623-54D5-4C46-9957-3E32D685768F}"/>
    <cellStyle name="Total 2 2 45 3_Volatility" xfId="32466" xr:uid="{7F81E31B-18A5-4E8D-8DB5-FC42BD2F9D16}"/>
    <cellStyle name="Total 2 2 45 4" xfId="32467" xr:uid="{0A2236F6-C948-4B35-99F6-DA330413F401}"/>
    <cellStyle name="Total 2 2 45 4 2" xfId="32468" xr:uid="{7A6BAE9A-91F0-45CF-B3EC-7266FFFACD43}"/>
    <cellStyle name="Total 2 2 45 4_Volatility" xfId="32469" xr:uid="{30F2026A-422D-426B-A932-05402C0D3C8F}"/>
    <cellStyle name="Total 2 2 45 5" xfId="32470" xr:uid="{5D3939E5-54A0-42E1-88C1-55A5DE5C5F6E}"/>
    <cellStyle name="Total 2 2 45_Volatility" xfId="32471" xr:uid="{4886E113-5F99-44B3-B4DE-B2BD634F8C75}"/>
    <cellStyle name="Total 2 2 46" xfId="32472" xr:uid="{755C752E-8640-463A-BAC3-28A0526E077E}"/>
    <cellStyle name="Total 2 2 46 2" xfId="32473" xr:uid="{47136181-5256-42B4-81C9-8F8E8B8D33B8}"/>
    <cellStyle name="Total 2 2 46 2 2" xfId="32474" xr:uid="{CF4EB51C-84B8-4AE0-BC85-AAD255919EE1}"/>
    <cellStyle name="Total 2 2 46 2 2 2" xfId="32475" xr:uid="{1D6A6790-C5CD-45C6-B798-F536506FD8B6}"/>
    <cellStyle name="Total 2 2 46 2 2 2 2" xfId="32476" xr:uid="{848E83D6-863B-48EF-A62C-A035F3D51F0A}"/>
    <cellStyle name="Total 2 2 46 2 2 2_Volatility" xfId="32477" xr:uid="{36F31B56-DC39-4D3A-80DB-43F81058BFCC}"/>
    <cellStyle name="Total 2 2 46 2 2 3" xfId="32478" xr:uid="{E59186C6-7494-4F34-903E-08C536337357}"/>
    <cellStyle name="Total 2 2 46 2 2_Volatility" xfId="32479" xr:uid="{CA2D73A6-3C4E-4014-9457-F32BB7B4DA1E}"/>
    <cellStyle name="Total 2 2 46 2 3" xfId="32480" xr:uid="{7131F163-E1E8-4D7F-BCA6-3A67D20E6864}"/>
    <cellStyle name="Total 2 2 46 2 3 2" xfId="32481" xr:uid="{055959C3-98ED-4E0B-8BAE-38C3FB185C5B}"/>
    <cellStyle name="Total 2 2 46 2 3 2 2" xfId="32482" xr:uid="{EBE16163-CFF0-4D25-A58C-C3D4ED529885}"/>
    <cellStyle name="Total 2 2 46 2 3 2_Volatility" xfId="32483" xr:uid="{ABB05CDB-5914-4CB1-9AF4-10F6918AE687}"/>
    <cellStyle name="Total 2 2 46 2 3 3" xfId="32484" xr:uid="{8C52D95C-BC1D-468E-9234-48599EBA0AA8}"/>
    <cellStyle name="Total 2 2 46 2 3_Volatility" xfId="32485" xr:uid="{4AD1DBC2-3DA0-4365-8D08-8B674216AE48}"/>
    <cellStyle name="Total 2 2 46 2 4" xfId="32486" xr:uid="{62A01854-73CE-4EC4-B557-C7DA5A2D0AA2}"/>
    <cellStyle name="Total 2 2 46 2 4 2" xfId="32487" xr:uid="{E2C3915D-4B17-4B1F-8D89-8505708A7F8F}"/>
    <cellStyle name="Total 2 2 46 2 4_Volatility" xfId="32488" xr:uid="{4816F15A-FFD0-4DBD-8F58-301F10D95167}"/>
    <cellStyle name="Total 2 2 46 2 5" xfId="32489" xr:uid="{FD10E6ED-FB79-4148-BB3F-BE24A13F9324}"/>
    <cellStyle name="Total 2 2 46 2_Volatility" xfId="32490" xr:uid="{7C952659-BE08-4E5E-B1E6-8C468EAAAE21}"/>
    <cellStyle name="Total 2 2 46 3" xfId="32491" xr:uid="{FFDEB27B-000F-4B2D-8420-E7E44A01925D}"/>
    <cellStyle name="Total 2 2 46 3 2" xfId="32492" xr:uid="{848351C4-EF54-4FFA-8802-4717DFF457D6}"/>
    <cellStyle name="Total 2 2 46 3 2 2" xfId="32493" xr:uid="{8DAC56B1-84C5-4770-9799-725BBCED07E9}"/>
    <cellStyle name="Total 2 2 46 3 2_Volatility" xfId="32494" xr:uid="{C91E33B4-2FC1-4B93-B81E-024E62A51F83}"/>
    <cellStyle name="Total 2 2 46 3 3" xfId="32495" xr:uid="{44B17212-C101-41E2-99E8-1049EFF25DDD}"/>
    <cellStyle name="Total 2 2 46 3_Volatility" xfId="32496" xr:uid="{A354A8C8-8EBF-46C7-84FC-22CBB41495AD}"/>
    <cellStyle name="Total 2 2 46 4" xfId="32497" xr:uid="{8E92E3BC-6AE8-421E-8FF2-4CFEB09CD392}"/>
    <cellStyle name="Total 2 2 46 4 2" xfId="32498" xr:uid="{AA27BB50-6EEA-48B6-B66D-D245B7936654}"/>
    <cellStyle name="Total 2 2 46 4_Volatility" xfId="32499" xr:uid="{038540F6-A192-4368-8F15-CEFDB75A6FE3}"/>
    <cellStyle name="Total 2 2 46 5" xfId="32500" xr:uid="{801FBDFB-EEFB-4BDB-88D6-B6DF78ECAE57}"/>
    <cellStyle name="Total 2 2 46_Volatility" xfId="32501" xr:uid="{51D65BD8-81E5-4833-B1E1-E090DBF60F44}"/>
    <cellStyle name="Total 2 2 47" xfId="32502" xr:uid="{4B6A40A0-D335-46FE-BAC6-1DFE87CA15F8}"/>
    <cellStyle name="Total 2 2 47 2" xfId="32503" xr:uid="{ABCA53CB-371A-4AC3-9DDF-F3F6AB02F156}"/>
    <cellStyle name="Total 2 2 47 2 2" xfId="32504" xr:uid="{30B9A0D9-52F4-476F-AD70-A99E2FB65F0A}"/>
    <cellStyle name="Total 2 2 47 2 2 2" xfId="32505" xr:uid="{07380B9C-9D3B-418B-8F6F-A4D85BA1064E}"/>
    <cellStyle name="Total 2 2 47 2 2_Volatility" xfId="32506" xr:uid="{74EC9AD9-9248-4315-B66E-CF3928C2DBF6}"/>
    <cellStyle name="Total 2 2 47 2 3" xfId="32507" xr:uid="{47701F6D-D520-4BC1-867F-CA2CFFDADA5E}"/>
    <cellStyle name="Total 2 2 47 2_Volatility" xfId="32508" xr:uid="{6B01E6FA-3C0A-4B7F-BEDC-584AFBD84742}"/>
    <cellStyle name="Total 2 2 47 3" xfId="32509" xr:uid="{15393EBA-F52A-4F79-B3CB-423340C9FDA7}"/>
    <cellStyle name="Total 2 2 47 3 2" xfId="32510" xr:uid="{30A4D019-7009-4570-9994-682FF2D53339}"/>
    <cellStyle name="Total 2 2 47 3 2 2" xfId="32511" xr:uid="{5C6C576C-73BF-4F66-B89D-192508283AE7}"/>
    <cellStyle name="Total 2 2 47 3 2_Volatility" xfId="32512" xr:uid="{3DEBC1BD-C42E-491A-AB5E-4814560E5225}"/>
    <cellStyle name="Total 2 2 47 3 3" xfId="32513" xr:uid="{ED71832A-BD7F-49D2-A5D2-46EE4907BFBD}"/>
    <cellStyle name="Total 2 2 47 3_Volatility" xfId="32514" xr:uid="{237741AC-19C1-4646-9888-0015AA0A97B0}"/>
    <cellStyle name="Total 2 2 47 4" xfId="32515" xr:uid="{A5FF250E-3275-4AED-BFBC-0E186B7E10E6}"/>
    <cellStyle name="Total 2 2 47 4 2" xfId="32516" xr:uid="{0C25BA5C-DF66-44B3-B47B-DDB03D57D469}"/>
    <cellStyle name="Total 2 2 47 4_Volatility" xfId="32517" xr:uid="{D12B34E3-BACD-4F2B-9A5D-F4C00F3EAC4D}"/>
    <cellStyle name="Total 2 2 47 5" xfId="32518" xr:uid="{7A15B877-9A90-47E6-8D5A-71E6FE8CA817}"/>
    <cellStyle name="Total 2 2 47_Volatility" xfId="32519" xr:uid="{62B7F26C-10A9-4336-B22A-D875499BD051}"/>
    <cellStyle name="Total 2 2 48" xfId="32520" xr:uid="{04849416-BBAD-455B-8A0A-0B8684FD8504}"/>
    <cellStyle name="Total 2 2 48 2" xfId="32521" xr:uid="{46EFC585-C319-4F96-BED4-D7D9CB174A37}"/>
    <cellStyle name="Total 2 2 48 2 2" xfId="32522" xr:uid="{AB4D9CA9-083A-4BCC-8C44-B2F0A20569C1}"/>
    <cellStyle name="Total 2 2 48 2_Volatility" xfId="32523" xr:uid="{F98A9117-CF1F-4F88-B64F-81396768F4F2}"/>
    <cellStyle name="Total 2 2 48 3" xfId="32524" xr:uid="{B8ED2064-84AA-4BD9-AD5F-30181F240886}"/>
    <cellStyle name="Total 2 2 48_Volatility" xfId="32525" xr:uid="{81B37865-2BCE-4571-AD81-93EE2F9DF58B}"/>
    <cellStyle name="Total 2 2 49" xfId="32526" xr:uid="{13D0EAE5-C204-4E91-B035-AD11AFA7F01F}"/>
    <cellStyle name="Total 2 2 49 2" xfId="32527" xr:uid="{35B08A32-B10E-400F-AB17-A444E18873D1}"/>
    <cellStyle name="Total 2 2 49_Volatility" xfId="32528" xr:uid="{87DDBB25-6B1E-4473-AF35-0BA3F093F51B}"/>
    <cellStyle name="Total 2 2 5" xfId="32529" xr:uid="{6789A748-2DB8-4579-B80A-162101E00C7E}"/>
    <cellStyle name="Total 2 2 5 2" xfId="32530" xr:uid="{F5940318-B57C-4372-9102-87719E1FD679}"/>
    <cellStyle name="Total 2 2 5 2 2" xfId="32531" xr:uid="{C5E8EB23-BF5A-4106-A396-4546AC418489}"/>
    <cellStyle name="Total 2 2 5 2 2 2" xfId="32532" xr:uid="{E9409481-9444-4223-95C6-FA06325ED627}"/>
    <cellStyle name="Total 2 2 5 2 2 2 2" xfId="32533" xr:uid="{D5D447F5-9360-428D-B58F-F6D5B27032A8}"/>
    <cellStyle name="Total 2 2 5 2 2 2_Volatility" xfId="32534" xr:uid="{3D820A41-5107-45F9-94A7-ED330E354B9B}"/>
    <cellStyle name="Total 2 2 5 2 2 3" xfId="32535" xr:uid="{2280BE6B-0C86-4EF2-B7BF-3A979A38BCA9}"/>
    <cellStyle name="Total 2 2 5 2 2_Volatility" xfId="32536" xr:uid="{8E9F237D-DDC9-4778-BB91-C9BB4313DB55}"/>
    <cellStyle name="Total 2 2 5 2 3" xfId="32537" xr:uid="{33805C50-8CDA-4733-9A2A-4CEE5AB9FD6F}"/>
    <cellStyle name="Total 2 2 5 2 3 2" xfId="32538" xr:uid="{128DCD51-5399-4B1E-9A08-4512DEFF8F79}"/>
    <cellStyle name="Total 2 2 5 2 3 2 2" xfId="32539" xr:uid="{D2338305-4432-4310-A349-9C51FBACF198}"/>
    <cellStyle name="Total 2 2 5 2 3 2_Volatility" xfId="32540" xr:uid="{360572C2-3FB6-46B0-BF92-A21A2773AF69}"/>
    <cellStyle name="Total 2 2 5 2 3 3" xfId="32541" xr:uid="{50A6DD3B-8E06-4CBD-B779-928CC475A84C}"/>
    <cellStyle name="Total 2 2 5 2 3_Volatility" xfId="32542" xr:uid="{1D7D810D-5F76-4EB2-A77E-C395AA922452}"/>
    <cellStyle name="Total 2 2 5 2 4" xfId="32543" xr:uid="{646372C5-27C8-4943-B09B-1BF2A8A54F8D}"/>
    <cellStyle name="Total 2 2 5 2 4 2" xfId="32544" xr:uid="{6A215C18-672C-4946-A1E5-5B582C259783}"/>
    <cellStyle name="Total 2 2 5 2 4_Volatility" xfId="32545" xr:uid="{2EF5128C-8195-404C-B66F-BA453A8FCDA8}"/>
    <cellStyle name="Total 2 2 5 2 5" xfId="32546" xr:uid="{997E9D71-90D1-45C9-A32B-F1DC95C0FA5A}"/>
    <cellStyle name="Total 2 2 5 2_Volatility" xfId="32547" xr:uid="{A87FA062-1F6A-4979-BBC7-1349DE6B591F}"/>
    <cellStyle name="Total 2 2 5 3" xfId="32548" xr:uid="{4A611FAB-A7C4-456A-BF23-015EBA0345BE}"/>
    <cellStyle name="Total 2 2 5 3 2" xfId="32549" xr:uid="{3F161EC7-B111-41FF-8E99-D5B25FA48BF5}"/>
    <cellStyle name="Total 2 2 5 3 2 2" xfId="32550" xr:uid="{20A983B1-5567-451A-A987-D9006C173F2F}"/>
    <cellStyle name="Total 2 2 5 3 2_Volatility" xfId="32551" xr:uid="{1E054FE7-881A-4D38-99F2-CDB770406282}"/>
    <cellStyle name="Total 2 2 5 3 3" xfId="32552" xr:uid="{2B45CEA7-07CE-4C5F-8E7C-BBD577901CDB}"/>
    <cellStyle name="Total 2 2 5 3_Volatility" xfId="32553" xr:uid="{3782C0B3-2D14-4B77-906E-C810271CB21D}"/>
    <cellStyle name="Total 2 2 5 4" xfId="32554" xr:uid="{B8AF911B-68C5-4D2B-9A48-703897C1A40B}"/>
    <cellStyle name="Total 2 2 5 4 2" xfId="32555" xr:uid="{FE0E3472-EAAD-49D0-A775-4CF6AA39B792}"/>
    <cellStyle name="Total 2 2 5 4_Volatility" xfId="32556" xr:uid="{EF97C33C-FCFC-451F-B8F2-695218C5F326}"/>
    <cellStyle name="Total 2 2 5 5" xfId="32557" xr:uid="{46F3F93D-0F78-4D54-863A-ED81F2152EFA}"/>
    <cellStyle name="Total 2 2 5_Volatility" xfId="32558" xr:uid="{FFEDA999-A950-4AA0-8DED-05E699E43D04}"/>
    <cellStyle name="Total 2 2 50" xfId="32559" xr:uid="{6095C0CD-F43F-4671-858B-7C5E041EE0BF}"/>
    <cellStyle name="Total 2 2 51" xfId="32560" xr:uid="{C95F8992-F707-4641-9C60-69E3C9F64F22}"/>
    <cellStyle name="Total 2 2 52" xfId="32561" xr:uid="{B0E2F7EE-C620-4084-AD05-D32440E19BEE}"/>
    <cellStyle name="Total 2 2 6" xfId="32562" xr:uid="{B326D2BA-8C53-4A04-9E77-AAA016C48EDB}"/>
    <cellStyle name="Total 2 2 6 2" xfId="32563" xr:uid="{A1FF63E9-08B9-4AFA-ACB7-F78459904AEB}"/>
    <cellStyle name="Total 2 2 6 2 2" xfId="32564" xr:uid="{A6AF7DD7-CF96-4885-B144-10FF1C9B060B}"/>
    <cellStyle name="Total 2 2 6 2 2 2" xfId="32565" xr:uid="{0F4F2703-3233-4956-972B-EB874E503AA2}"/>
    <cellStyle name="Total 2 2 6 2 2 2 2" xfId="32566" xr:uid="{DC833BB6-4635-4D26-8FFA-1F44DC6160B7}"/>
    <cellStyle name="Total 2 2 6 2 2 2_Volatility" xfId="32567" xr:uid="{6CBE39FD-6159-477C-AA45-543464811B14}"/>
    <cellStyle name="Total 2 2 6 2 2 3" xfId="32568" xr:uid="{991745BD-639F-48DF-B94A-09DC6679E17E}"/>
    <cellStyle name="Total 2 2 6 2 2_Volatility" xfId="32569" xr:uid="{F9566C4C-74BC-4081-A16B-94380D4C25B3}"/>
    <cellStyle name="Total 2 2 6 2 3" xfId="32570" xr:uid="{79F91932-D0D5-4D4F-9BE7-D14647F1F2E8}"/>
    <cellStyle name="Total 2 2 6 2 3 2" xfId="32571" xr:uid="{98C5BC6E-B45F-4F92-854F-7632E388C026}"/>
    <cellStyle name="Total 2 2 6 2 3 2 2" xfId="32572" xr:uid="{BCCEDF33-9E1B-4513-90DD-594E7851725C}"/>
    <cellStyle name="Total 2 2 6 2 3 2_Volatility" xfId="32573" xr:uid="{EC43B01A-D4A4-409A-AE5C-26F4EAE9A366}"/>
    <cellStyle name="Total 2 2 6 2 3 3" xfId="32574" xr:uid="{677F8797-0EA9-40BD-8FBD-631B670EABBA}"/>
    <cellStyle name="Total 2 2 6 2 3_Volatility" xfId="32575" xr:uid="{BFB982AD-2988-4F83-8268-E80E71E7BFE7}"/>
    <cellStyle name="Total 2 2 6 2 4" xfId="32576" xr:uid="{7ECC51B8-9ED8-407E-857F-220D48B28B3E}"/>
    <cellStyle name="Total 2 2 6 2 4 2" xfId="32577" xr:uid="{E0E17800-0434-430A-BD3C-2AEDE0BD08E4}"/>
    <cellStyle name="Total 2 2 6 2 4_Volatility" xfId="32578" xr:uid="{E4EEA410-FCA4-4235-8838-48597D1AB20F}"/>
    <cellStyle name="Total 2 2 6 2 5" xfId="32579" xr:uid="{2049BAB0-6BF0-4430-8AC9-B7752958C72F}"/>
    <cellStyle name="Total 2 2 6 2_Volatility" xfId="32580" xr:uid="{C9547423-4C2B-470E-A135-83938A51AAC1}"/>
    <cellStyle name="Total 2 2 6 3" xfId="32581" xr:uid="{40FAD8F3-18A9-490C-A960-CAD7162911C0}"/>
    <cellStyle name="Total 2 2 6 3 2" xfId="32582" xr:uid="{EF135712-6D9E-49F4-8382-E919918445FA}"/>
    <cellStyle name="Total 2 2 6 3 2 2" xfId="32583" xr:uid="{10C5A1F6-A1E0-4BE7-BA0B-6C6E4FDFDB92}"/>
    <cellStyle name="Total 2 2 6 3 2_Volatility" xfId="32584" xr:uid="{2836684B-2455-41DD-8483-42C82187C17C}"/>
    <cellStyle name="Total 2 2 6 3 3" xfId="32585" xr:uid="{F76E83C1-4B98-4F06-A661-C67CAA8DD543}"/>
    <cellStyle name="Total 2 2 6 3_Volatility" xfId="32586" xr:uid="{A2A18CAE-FE13-41F7-BD17-7FAC11F191C0}"/>
    <cellStyle name="Total 2 2 6 4" xfId="32587" xr:uid="{7A87693C-4DCD-4990-8D8D-1EEDE73A7BDD}"/>
    <cellStyle name="Total 2 2 6 4 2" xfId="32588" xr:uid="{C67743F4-37B2-4B24-8435-DB35A5AAF69B}"/>
    <cellStyle name="Total 2 2 6 4_Volatility" xfId="32589" xr:uid="{C99CB60A-DF8E-44F9-A4AA-33E510A91ADD}"/>
    <cellStyle name="Total 2 2 6 5" xfId="32590" xr:uid="{17C51005-CF16-4C0C-9124-0434E30D3CE5}"/>
    <cellStyle name="Total 2 2 6_Volatility" xfId="32591" xr:uid="{640ECA61-1A72-4C42-B066-7B70E91D43C7}"/>
    <cellStyle name="Total 2 2 7" xfId="32592" xr:uid="{96920CB6-02B6-41E1-9069-F3AAF97E1A70}"/>
    <cellStyle name="Total 2 2 7 2" xfId="32593" xr:uid="{4F0FA7CF-442F-423E-8C11-FDEEC40700CB}"/>
    <cellStyle name="Total 2 2 7 2 2" xfId="32594" xr:uid="{C6FCDEB4-1D1D-49CD-9538-DBF6C9048E4E}"/>
    <cellStyle name="Total 2 2 7 2 2 2" xfId="32595" xr:uid="{D7C12789-239D-46C0-AB5B-79E0A4F9AC15}"/>
    <cellStyle name="Total 2 2 7 2 2 2 2" xfId="32596" xr:uid="{11DEE1BE-0F8D-44A0-9B09-0735B05F6A65}"/>
    <cellStyle name="Total 2 2 7 2 2 2_Volatility" xfId="32597" xr:uid="{B2B628FF-7556-4646-BF86-656AD27F8839}"/>
    <cellStyle name="Total 2 2 7 2 2 3" xfId="32598" xr:uid="{52380318-2854-4E0A-B7D1-7578FA7A7522}"/>
    <cellStyle name="Total 2 2 7 2 2_Volatility" xfId="32599" xr:uid="{51BF4C2D-0E63-44F3-A61F-B9D5239D437C}"/>
    <cellStyle name="Total 2 2 7 2 3" xfId="32600" xr:uid="{CC485CE2-C825-486C-B6DB-5F9E4B0E0ABA}"/>
    <cellStyle name="Total 2 2 7 2 3 2" xfId="32601" xr:uid="{1CDE360B-CA32-48DC-976B-7D56C6809B96}"/>
    <cellStyle name="Total 2 2 7 2 3 2 2" xfId="32602" xr:uid="{E2023F8E-3516-443D-B69D-157DBA085EA5}"/>
    <cellStyle name="Total 2 2 7 2 3 2_Volatility" xfId="32603" xr:uid="{4957E017-73C7-47DF-AB29-1153F6CCFB7F}"/>
    <cellStyle name="Total 2 2 7 2 3 3" xfId="32604" xr:uid="{298B45AF-3CCF-444D-8BEE-E78A44960A6B}"/>
    <cellStyle name="Total 2 2 7 2 3_Volatility" xfId="32605" xr:uid="{4CDB6D64-80EE-4358-8185-F7BF6124DFBB}"/>
    <cellStyle name="Total 2 2 7 2 4" xfId="32606" xr:uid="{ACE37B58-3ADE-4F96-B34D-D6F9C4C062E9}"/>
    <cellStyle name="Total 2 2 7 2 4 2" xfId="32607" xr:uid="{F02CCF2C-7E43-4181-9565-7194522C9AD2}"/>
    <cellStyle name="Total 2 2 7 2 4_Volatility" xfId="32608" xr:uid="{00E6B055-6E3F-4B62-AC11-529602EA8235}"/>
    <cellStyle name="Total 2 2 7 2 5" xfId="32609" xr:uid="{75B54D16-145A-4C36-91B7-1D3AAE8407EC}"/>
    <cellStyle name="Total 2 2 7 2_Volatility" xfId="32610" xr:uid="{3DAE1D6B-5314-4413-BDD9-F5C8BA1B2EC9}"/>
    <cellStyle name="Total 2 2 7 3" xfId="32611" xr:uid="{F27183E8-2606-4C2D-BF64-8942E4393202}"/>
    <cellStyle name="Total 2 2 7 3 2" xfId="32612" xr:uid="{5DCB6FFD-FD96-4043-B784-17A469ED02F2}"/>
    <cellStyle name="Total 2 2 7 3 2 2" xfId="32613" xr:uid="{105DD66E-CCE2-4E4B-801D-3E184458A45D}"/>
    <cellStyle name="Total 2 2 7 3 2_Volatility" xfId="32614" xr:uid="{5120032F-2959-4443-BBB1-6E4AAE10742B}"/>
    <cellStyle name="Total 2 2 7 3 3" xfId="32615" xr:uid="{B84D05E3-69E2-47C1-BBA9-59FA0809DC0C}"/>
    <cellStyle name="Total 2 2 7 3_Volatility" xfId="32616" xr:uid="{6DCC6D52-B689-4965-9F5F-B7F8E1DCCB24}"/>
    <cellStyle name="Total 2 2 7 4" xfId="32617" xr:uid="{6DFDCE2C-9355-4F60-8220-29C47BC3DA84}"/>
    <cellStyle name="Total 2 2 7 4 2" xfId="32618" xr:uid="{0278E891-1EA5-4C11-953A-D13DC65C14C4}"/>
    <cellStyle name="Total 2 2 7 4_Volatility" xfId="32619" xr:uid="{19BC5A8E-B207-4CB5-9381-C9D39B0668EB}"/>
    <cellStyle name="Total 2 2 7 5" xfId="32620" xr:uid="{23253A26-1EB0-449F-9C3F-9ED569BB7000}"/>
    <cellStyle name="Total 2 2 7_Volatility" xfId="32621" xr:uid="{DDAF6E65-1F50-499C-B667-101A4DA6087F}"/>
    <cellStyle name="Total 2 2 8" xfId="32622" xr:uid="{0A9E0CEC-94E4-47C4-BA13-0BE7F57FB90F}"/>
    <cellStyle name="Total 2 2 8 2" xfId="32623" xr:uid="{0989D220-DFFD-493E-9890-44FFE8F3A25B}"/>
    <cellStyle name="Total 2 2 8 2 2" xfId="32624" xr:uid="{4105C525-4795-412D-AB82-994EE661712C}"/>
    <cellStyle name="Total 2 2 8 2 2 2" xfId="32625" xr:uid="{9941530C-675A-4A21-9F07-CE082333F9E6}"/>
    <cellStyle name="Total 2 2 8 2 2 2 2" xfId="32626" xr:uid="{26846949-D21E-4E13-AA38-64F4CB3A8A9D}"/>
    <cellStyle name="Total 2 2 8 2 2 2_Volatility" xfId="32627" xr:uid="{0451D08A-C51A-45A0-BC9E-5F7D19260EFE}"/>
    <cellStyle name="Total 2 2 8 2 2 3" xfId="32628" xr:uid="{1F2B6C63-8F89-4275-907B-CF982010CEE4}"/>
    <cellStyle name="Total 2 2 8 2 2_Volatility" xfId="32629" xr:uid="{D7847180-DDCF-4D3F-BD90-29DBBBAA030E}"/>
    <cellStyle name="Total 2 2 8 2 3" xfId="32630" xr:uid="{1A8DA3C3-1628-43D7-B64F-0CB90838CBA6}"/>
    <cellStyle name="Total 2 2 8 2 3 2" xfId="32631" xr:uid="{CAD560F3-364D-4737-8BF9-C8916287DB61}"/>
    <cellStyle name="Total 2 2 8 2 3 2 2" xfId="32632" xr:uid="{8EAA0B5B-208A-4B86-B887-BD3AA5A8F915}"/>
    <cellStyle name="Total 2 2 8 2 3 2_Volatility" xfId="32633" xr:uid="{CAB430C2-88F7-46E8-A8EA-356B3B57F791}"/>
    <cellStyle name="Total 2 2 8 2 3 3" xfId="32634" xr:uid="{5909E23D-F5FC-4590-87CE-C908D1A7FF1D}"/>
    <cellStyle name="Total 2 2 8 2 3_Volatility" xfId="32635" xr:uid="{7655F2D0-18E6-4FB4-AFAC-81BE0F1F4C75}"/>
    <cellStyle name="Total 2 2 8 2 4" xfId="32636" xr:uid="{5C93FA8F-2CBD-4053-BC73-EAD779C097F0}"/>
    <cellStyle name="Total 2 2 8 2 4 2" xfId="32637" xr:uid="{590896AC-9CF0-4A4F-833E-668B3A3EF9B3}"/>
    <cellStyle name="Total 2 2 8 2 4_Volatility" xfId="32638" xr:uid="{11406223-2584-4D77-997D-DD55427C79A9}"/>
    <cellStyle name="Total 2 2 8 2 5" xfId="32639" xr:uid="{17E70480-5EB8-49F0-A50D-7DFF80335CD4}"/>
    <cellStyle name="Total 2 2 8 2_Volatility" xfId="32640" xr:uid="{7EA3320D-443E-4032-B877-E2A5B223543D}"/>
    <cellStyle name="Total 2 2 8 3" xfId="32641" xr:uid="{08A780B3-019D-476F-BCCA-530D353307C0}"/>
    <cellStyle name="Total 2 2 8 3 2" xfId="32642" xr:uid="{F273F18C-FBCB-4C9E-9DE1-65DB8D0053A5}"/>
    <cellStyle name="Total 2 2 8 3 2 2" xfId="32643" xr:uid="{7B993A51-FC7C-4B14-9CF4-ECC599448B86}"/>
    <cellStyle name="Total 2 2 8 3 2_Volatility" xfId="32644" xr:uid="{9A2082E2-46BC-4C41-B978-D359D844949B}"/>
    <cellStyle name="Total 2 2 8 3 3" xfId="32645" xr:uid="{EBDD2B1D-9372-4A01-A8A8-40F81EF82C3B}"/>
    <cellStyle name="Total 2 2 8 3_Volatility" xfId="32646" xr:uid="{36097ED9-983C-4FD7-9E82-001B6DEC25EA}"/>
    <cellStyle name="Total 2 2 8 4" xfId="32647" xr:uid="{CCEB9908-D61F-4781-8DE8-33A4C8624C4A}"/>
    <cellStyle name="Total 2 2 8 4 2" xfId="32648" xr:uid="{C2AAC083-9478-4CBA-8662-9D0584788017}"/>
    <cellStyle name="Total 2 2 8 4_Volatility" xfId="32649" xr:uid="{73072E2C-048B-4EF8-A86B-F26A3B926D67}"/>
    <cellStyle name="Total 2 2 8 5" xfId="32650" xr:uid="{C31679E1-A8EE-408A-8AF0-0755B946EB95}"/>
    <cellStyle name="Total 2 2 8_Volatility" xfId="32651" xr:uid="{797DA476-0279-4E8E-805F-5A66CC8653C5}"/>
    <cellStyle name="Total 2 2 9" xfId="32652" xr:uid="{9787D562-E647-4981-B640-795915003A8A}"/>
    <cellStyle name="Total 2 2 9 2" xfId="32653" xr:uid="{E1C6C1C4-7D0D-4CE4-940E-53A4626D4ED9}"/>
    <cellStyle name="Total 2 2 9 2 2" xfId="32654" xr:uid="{2BA57B47-B504-4C74-9E2F-F4BD96DD3085}"/>
    <cellStyle name="Total 2 2 9 2 2 2" xfId="32655" xr:uid="{898D3BF3-8593-49B2-B449-BDDDA835AF88}"/>
    <cellStyle name="Total 2 2 9 2 2 2 2" xfId="32656" xr:uid="{9B21ECDB-CF81-4322-BFFD-FFE5FC6CB632}"/>
    <cellStyle name="Total 2 2 9 2 2 2_Volatility" xfId="32657" xr:uid="{1DD17CDF-FCFF-440C-9128-595246CF31B5}"/>
    <cellStyle name="Total 2 2 9 2 2 3" xfId="32658" xr:uid="{C952CB07-BE9B-4A55-A04B-4A17808F577C}"/>
    <cellStyle name="Total 2 2 9 2 2_Volatility" xfId="32659" xr:uid="{C02E6BD2-3275-469C-8832-E335B6519377}"/>
    <cellStyle name="Total 2 2 9 2 3" xfId="32660" xr:uid="{D5787F83-480F-4CF2-8E25-AFAEEF9AA257}"/>
    <cellStyle name="Total 2 2 9 2 3 2" xfId="32661" xr:uid="{980FF835-EFC2-4DB7-966D-1B4BAC01152D}"/>
    <cellStyle name="Total 2 2 9 2 3 2 2" xfId="32662" xr:uid="{16F7FA28-FF4A-40BC-B83B-97CB8244ABBF}"/>
    <cellStyle name="Total 2 2 9 2 3 2_Volatility" xfId="32663" xr:uid="{447BDC72-D57C-4686-B640-FB755CFC37E5}"/>
    <cellStyle name="Total 2 2 9 2 3 3" xfId="32664" xr:uid="{35D6EF22-CDD1-4D0E-8E29-3119E00FFB78}"/>
    <cellStyle name="Total 2 2 9 2 3_Volatility" xfId="32665" xr:uid="{9792D7C7-56BE-47BA-A106-40F37E0F8947}"/>
    <cellStyle name="Total 2 2 9 2 4" xfId="32666" xr:uid="{5E84B8D1-D65A-4423-BBFA-D465A479C7F8}"/>
    <cellStyle name="Total 2 2 9 2 4 2" xfId="32667" xr:uid="{9B48F684-5D71-4978-99D7-9AF84F4EA98C}"/>
    <cellStyle name="Total 2 2 9 2 4_Volatility" xfId="32668" xr:uid="{B0DDC26E-61AF-41B2-A954-7F88A21F2241}"/>
    <cellStyle name="Total 2 2 9 2 5" xfId="32669" xr:uid="{AE252F2C-E085-49CA-AE7F-CA46D34AA48B}"/>
    <cellStyle name="Total 2 2 9 2_Volatility" xfId="32670" xr:uid="{ACE78D18-8B32-460A-8376-54C753093E34}"/>
    <cellStyle name="Total 2 2 9 3" xfId="32671" xr:uid="{7FE8C697-6B8E-433A-B522-E914652CF424}"/>
    <cellStyle name="Total 2 2 9 3 2" xfId="32672" xr:uid="{4148F712-E39E-4D5D-8B75-76B82783474A}"/>
    <cellStyle name="Total 2 2 9 3 2 2" xfId="32673" xr:uid="{76E2FB1A-58CD-448F-853F-814C4C1E221F}"/>
    <cellStyle name="Total 2 2 9 3 2_Volatility" xfId="32674" xr:uid="{92191D27-825C-48A1-9D74-F784ADB98A77}"/>
    <cellStyle name="Total 2 2 9 3 3" xfId="32675" xr:uid="{61749AD3-B7EB-4BA5-BE6C-0CD85AEC5A0A}"/>
    <cellStyle name="Total 2 2 9 3_Volatility" xfId="32676" xr:uid="{4A27FD7A-1EF2-4E89-B4DB-E5BAF199A498}"/>
    <cellStyle name="Total 2 2 9 4" xfId="32677" xr:uid="{3D8D432B-6039-45C3-ABA5-91EF56324075}"/>
    <cellStyle name="Total 2 2 9 4 2" xfId="32678" xr:uid="{6DEE1F0F-0DFB-44FE-9435-3B21B6333ECB}"/>
    <cellStyle name="Total 2 2 9 4_Volatility" xfId="32679" xr:uid="{572502CA-2DF4-46CF-86CF-408036D6FA58}"/>
    <cellStyle name="Total 2 2 9 5" xfId="32680" xr:uid="{B226FD2B-F697-4105-89A4-0F2DC4617B8E}"/>
    <cellStyle name="Total 2 2 9_Volatility" xfId="32681" xr:uid="{74F77F82-70BE-493D-8DBD-4F60F0BA1280}"/>
    <cellStyle name="Total 2 2_Summary_Gap_Balance_exNIB" xfId="32682" xr:uid="{39B7E869-B637-4E7B-8829-CC09C3093BA2}"/>
    <cellStyle name="Total 2 3" xfId="32683" xr:uid="{1A2AD9E9-9337-49DF-824F-2BD5927F441F}"/>
    <cellStyle name="Total 2 3 2" xfId="32684" xr:uid="{108F247C-346A-4E0D-A693-1D7A1DEAABE4}"/>
    <cellStyle name="Total 2 3 2 2" xfId="32685" xr:uid="{6A760A36-C2E6-44A3-B8C1-42515ED1D8B2}"/>
    <cellStyle name="Total 2 3 2_Volatility" xfId="32686" xr:uid="{B867B313-06F2-4AC1-A15E-8AED11FA3CCB}"/>
    <cellStyle name="Total 2 3 3" xfId="32687" xr:uid="{53E6B345-BD86-4169-9587-6ABDD80F2F23}"/>
    <cellStyle name="Total 2 3_Volatility" xfId="32688" xr:uid="{600926EE-AC0D-40A1-9EDD-FCDE7A3DE13E}"/>
    <cellStyle name="Total 2 4" xfId="32689" xr:uid="{3B13CAE7-9C3A-465A-9A7C-26BC3A16A450}"/>
    <cellStyle name="Total 2 4 2" xfId="32690" xr:uid="{CFB3EAA2-D0E4-491F-883D-DBD923693D86}"/>
    <cellStyle name="Total 2 4_Volatility" xfId="32691" xr:uid="{50B7A87E-0938-468B-A6D0-D92E07A3B361}"/>
    <cellStyle name="Total 2 5" xfId="32692" xr:uid="{0F170B6A-1D24-4AE0-A76C-F914300BF053}"/>
    <cellStyle name="Total 2 6" xfId="32693" xr:uid="{A8662CEE-DC50-4252-807C-9AF023CE24D6}"/>
    <cellStyle name="Total 2_CAD-L.C." xfId="32694" xr:uid="{ED69897D-E923-4202-9AFE-3F55742DCAC2}"/>
    <cellStyle name="Total 3" xfId="32695" xr:uid="{F6CED5A2-9347-4B59-AEDB-C24AC102D853}"/>
    <cellStyle name="Total 3 2" xfId="32696" xr:uid="{F4942D02-016A-4F5A-8CC8-3A5C5FE1A5D0}"/>
    <cellStyle name="Total 3_CAD-L.C." xfId="32697" xr:uid="{72BBC4F7-FD6A-4F8E-8B71-F44DCD311700}"/>
    <cellStyle name="Total 4" xfId="32698" xr:uid="{11863CEE-AD1C-4DC4-A19A-665A9BE6865F}"/>
    <cellStyle name="Überschrift" xfId="51" xr:uid="{E6AF4CF9-5EC0-4CB8-B0B0-8461740A5D00}"/>
    <cellStyle name="Überschrift 1" xfId="52" xr:uid="{99DF0766-3058-4C09-B471-A29F46437C2A}"/>
    <cellStyle name="Überschrift 2" xfId="53" xr:uid="{B8DA5751-59BB-4C8E-99DC-0D646212E090}"/>
    <cellStyle name="Überschrift 3" xfId="54" xr:uid="{ED571894-114A-4620-831B-28AD2F575645}"/>
    <cellStyle name="Überschrift 4" xfId="55" xr:uid="{E5B69B8A-9579-4C82-8CE5-EC5ECB8E7F8A}"/>
    <cellStyle name="Verknüpfte Zelle" xfId="56" xr:uid="{6ECCFC31-9D8D-4BFD-9750-3A0AB4D9EC05}"/>
    <cellStyle name="Warnender Text" xfId="57" xr:uid="{3F212C46-7D9E-49D3-B3F3-387385947AFE}"/>
    <cellStyle name="Warning Text 2" xfId="32699" xr:uid="{8BE4CADF-2A74-45A7-A27A-EEE8AEA913B7}"/>
    <cellStyle name="Warning Text 2 2" xfId="32700" xr:uid="{21E4B215-73B9-45DE-9749-628E658D0A0E}"/>
    <cellStyle name="Warning Text 2 2 2" xfId="32701" xr:uid="{B30B8BA1-B914-4A6D-A579-B3437460B78E}"/>
    <cellStyle name="Warning Text 2 2 3" xfId="32702" xr:uid="{1EF13401-42AF-4512-8354-290F6588B2EB}"/>
    <cellStyle name="Warning Text 2 2_Summary_Gap_Balance_exNIB" xfId="32703" xr:uid="{36AAFB8A-F4E1-4095-80DF-F627D70260F7}"/>
    <cellStyle name="Warning Text 2 3" xfId="32704" xr:uid="{03C0F824-E346-48A4-A3ED-C1EDB449E8B2}"/>
    <cellStyle name="Warning Text 2_CAD-L.C." xfId="32705" xr:uid="{2189D9A0-F876-4A39-9BC8-59AD5ABF37C4}"/>
    <cellStyle name="Warning Text 3" xfId="32706" xr:uid="{18EF568F-9F24-47D8-84E2-80429E9F5F50}"/>
    <cellStyle name="Warning Text 3 2" xfId="32707" xr:uid="{4445EDB8-0C66-4DAE-A09D-5D4F9E4271A1}"/>
    <cellStyle name="Warning Text 3 3" xfId="32708" xr:uid="{71F8DD13-CE70-4403-9CB6-88EB34C920F6}"/>
    <cellStyle name="Warning Text 3 4" xfId="32709" xr:uid="{B60BAA42-86C9-48DB-AEC1-64683988B15A}"/>
    <cellStyle name="Warning Text 3_CAD-L.C." xfId="32710" xr:uid="{669F8ABF-4D3A-4E30-B58A-BCEFEDCC0021}"/>
    <cellStyle name="Warning Text 4" xfId="32711" xr:uid="{E562161C-379A-4256-82A2-323222FFD838}"/>
    <cellStyle name="Zelle überprüfen" xfId="58" xr:uid="{1E081931-3E5E-444F-B232-C35ECC223E95}"/>
    <cellStyle name="Обычный 2" xfId="32712" xr:uid="{C6F16D9D-B16C-438B-B7C4-E0F2E2DB5F8D}"/>
    <cellStyle name="Обычный 2 2" xfId="32713" xr:uid="{5649781E-51B3-44A6-AEC4-3C1DF90F5383}"/>
    <cellStyle name="Обычный 2_Volatility" xfId="32714" xr:uid="{4DC0D1B4-1C0A-43B2-95FB-750C49EC78D4}"/>
    <cellStyle name="Обычный 3" xfId="32715" xr:uid="{38FE219F-1DF6-47B7-A808-CA42010ECCEB}"/>
    <cellStyle name="Обычный_ROSN" xfId="32716" xr:uid="{08E30B94-3A5A-466B-BF6B-57C6F98CA451}"/>
    <cellStyle name="桁区切り [0.00]_Book2" xfId="32717" xr:uid="{29B2D9D8-5F4E-481D-B948-9F911328FCD5}"/>
    <cellStyle name="桁区切り_Book2" xfId="32718" xr:uid="{073DDFC3-3863-4468-AB30-9D0D7B995A49}"/>
    <cellStyle name="標準_Book2" xfId="32719" xr:uid="{D8CD3CA6-EFF0-48DD-954F-ADDBC623BD89}"/>
    <cellStyle name="通貨 [0.00]_Book2" xfId="32720" xr:uid="{5BB4F707-43A4-456B-8876-E40A59CC0DE7}"/>
    <cellStyle name="通貨_Book2" xfId="32721" xr:uid="{19FF7CA9-7572-4EC7-9314-204B918C8336}"/>
  </cellStyles>
  <dxfs count="19">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1" defaultTableStyle="TableStyleMedium2" defaultPivotStyle="PivotStyleLight16">
    <tableStyle name="Invisible" pivot="0" table="0" count="0" xr9:uid="{2492BCFB-41CF-49FD-B785-ED179E60CD8D}"/>
  </tableStyles>
  <colors>
    <mruColors>
      <color rgb="FFFF4D5A"/>
      <color rgb="FFFF5A46"/>
      <color rgb="FF002D4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63" Type="http://schemas.openxmlformats.org/officeDocument/2006/relationships/externalLink" Target="externalLinks/externalLink21.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61"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542886</xdr:colOff>
      <xdr:row>38</xdr:row>
      <xdr:rowOff>9525</xdr:rowOff>
    </xdr:to>
    <xdr:pic>
      <xdr:nvPicPr>
        <xdr:cNvPr id="5" name="Bild 4" descr="Qualitative Disclosure &#10;Report 2024&#10;pursuant to Part Eight&#10;of the Capital Requirements Regulation (CRR)&#10;&#10;">
          <a:extLst>
            <a:ext uri="{FF2B5EF4-FFF2-40B4-BE49-F238E27FC236}">
              <a16:creationId xmlns:a16="http://schemas.microsoft.com/office/drawing/2014/main" id="{94CE91A2-FF62-F0CB-65A8-5114D1893653}"/>
            </a:ext>
          </a:extLst>
        </xdr:cNvPr>
        <xdr:cNvPicPr>
          <a:picLocks noChangeAspect="1"/>
        </xdr:cNvPicPr>
      </xdr:nvPicPr>
      <xdr:blipFill>
        <a:blip xmlns:r="http://schemas.openxmlformats.org/officeDocument/2006/relationships" r:embed="rId1"/>
        <a:stretch>
          <a:fillRect/>
        </a:stretch>
      </xdr:blipFill>
      <xdr:spPr>
        <a:xfrm>
          <a:off x="0" y="1"/>
          <a:ext cx="5114886" cy="7248524"/>
        </a:xfrm>
        <a:prstGeom prst="rect">
          <a:avLst/>
        </a:prstGeom>
      </xdr:spPr>
    </xdr:pic>
    <xdr:clientData/>
  </xdr:twoCellAnchor>
  <xdr:twoCellAnchor>
    <xdr:from>
      <xdr:col>0</xdr:col>
      <xdr:colOff>419100</xdr:colOff>
      <xdr:row>2</xdr:row>
      <xdr:rowOff>161925</xdr:rowOff>
    </xdr:from>
    <xdr:to>
      <xdr:col>5</xdr:col>
      <xdr:colOff>381000</xdr:colOff>
      <xdr:row>11</xdr:row>
      <xdr:rowOff>38100</xdr:rowOff>
    </xdr:to>
    <xdr:sp macro="" textlink="">
      <xdr:nvSpPr>
        <xdr:cNvPr id="9" name="Textfeld 8">
          <a:extLst>
            <a:ext uri="{FF2B5EF4-FFF2-40B4-BE49-F238E27FC236}">
              <a16:creationId xmlns:a16="http://schemas.microsoft.com/office/drawing/2014/main" id="{CD5399B5-9AFB-C20F-ECBC-02D8F49BC557}"/>
            </a:ext>
            <a:ext uri="{147F2762-F138-4A5C-976F-8EAC2B608ADB}">
              <a16:predDERef xmlns:a16="http://schemas.microsoft.com/office/drawing/2014/main" pred="{94CE91A2-FF62-F0CB-65A8-5114D1893653}"/>
            </a:ext>
          </a:extLst>
        </xdr:cNvPr>
        <xdr:cNvSpPr txBox="1"/>
      </xdr:nvSpPr>
      <xdr:spPr>
        <a:xfrm>
          <a:off x="419100" y="542925"/>
          <a:ext cx="3771900" cy="1590675"/>
        </a:xfrm>
        <a:prstGeom prst="rect">
          <a:avLst/>
        </a:prstGeom>
        <a:noFill/>
        <a:ln w="9525" cmpd="sng">
          <a:noFill/>
        </a:ln>
      </xdr:spPr>
      <xdr:txBody>
        <a:bodyPr vertOverflow="clip" horzOverflow="clip" rtlCol="0" anchor="t"/>
        <a:lstStyle/>
        <a:p>
          <a:r>
            <a:rPr lang="en-GB" sz="2000" b="1">
              <a:solidFill>
                <a:schemeClr val="bg1"/>
              </a:solidFill>
              <a:effectLst/>
              <a:latin typeface="Trebuchet MS" panose="020B0603020202020204" pitchFamily="34" charset="0"/>
              <a:ea typeface="+mn-ea"/>
              <a:cs typeface="+mn-cs"/>
            </a:rPr>
            <a:t>Quantitative Disclosure </a:t>
          </a:r>
          <a:endParaRPr lang="de-AT" sz="2000">
            <a:solidFill>
              <a:schemeClr val="bg1"/>
            </a:solidFill>
            <a:effectLst/>
            <a:latin typeface="Trebuchet MS" panose="020B0603020202020204" pitchFamily="34" charset="0"/>
            <a:ea typeface="+mn-ea"/>
            <a:cs typeface="+mn-cs"/>
          </a:endParaRPr>
        </a:p>
        <a:p>
          <a:r>
            <a:rPr lang="en-GB" sz="2000" b="1">
              <a:solidFill>
                <a:schemeClr val="bg1"/>
              </a:solidFill>
              <a:effectLst/>
              <a:latin typeface="Trebuchet MS" panose="020B0603020202020204" pitchFamily="34" charset="0"/>
              <a:ea typeface="+mn-ea"/>
              <a:cs typeface="+mn-cs"/>
            </a:rPr>
            <a:t>Report 2024</a:t>
          </a:r>
        </a:p>
        <a:p>
          <a:r>
            <a:rPr lang="en-GB" sz="1050" b="1">
              <a:solidFill>
                <a:schemeClr val="bg1"/>
              </a:solidFill>
              <a:effectLst/>
              <a:latin typeface="Trebuchet MS" panose="020B0603020202020204" pitchFamily="34" charset="0"/>
              <a:ea typeface="+mn-ea"/>
              <a:cs typeface="+mn-cs"/>
            </a:rPr>
            <a:t>pursuant to Part Eight</a:t>
          </a:r>
          <a:endParaRPr lang="de-AT" sz="1050" b="1">
            <a:solidFill>
              <a:schemeClr val="bg1"/>
            </a:solidFill>
            <a:effectLst/>
            <a:latin typeface="Trebuchet MS" panose="020B0603020202020204" pitchFamily="34" charset="0"/>
            <a:ea typeface="+mn-ea"/>
            <a:cs typeface="+mn-cs"/>
          </a:endParaRPr>
        </a:p>
        <a:p>
          <a:r>
            <a:rPr lang="en-GB" sz="1050" b="1">
              <a:solidFill>
                <a:schemeClr val="bg1"/>
              </a:solidFill>
              <a:effectLst/>
              <a:latin typeface="Trebuchet MS" panose="020B0603020202020204" pitchFamily="34" charset="0"/>
              <a:ea typeface="+mn-ea"/>
              <a:cs typeface="+mn-cs"/>
            </a:rPr>
            <a:t>of the Capital Requirements Regulation (CRR)</a:t>
          </a:r>
          <a:endParaRPr lang="de-AT" sz="1050" b="1">
            <a:solidFill>
              <a:schemeClr val="bg1"/>
            </a:solidFill>
            <a:effectLst/>
            <a:latin typeface="Trebuchet MS" panose="020B0603020202020204" pitchFamily="34" charset="0"/>
            <a:ea typeface="+mn-ea"/>
            <a:cs typeface="+mn-cs"/>
          </a:endParaRPr>
        </a:p>
        <a:p>
          <a:endParaRPr lang="de-AT" sz="2000">
            <a:solidFill>
              <a:schemeClr val="bg1"/>
            </a:solidFill>
            <a:effectLst/>
            <a:latin typeface="Trebuchet MS" panose="020B0603020202020204" pitchFamily="34" charset="0"/>
            <a:ea typeface="+mn-ea"/>
            <a:cs typeface="+mn-cs"/>
          </a:endParaRPr>
        </a:p>
      </xdr:txBody>
    </xdr:sp>
    <xdr:clientData/>
  </xdr:twoCellAnchor>
  <xdr:twoCellAnchor>
    <xdr:from>
      <xdr:col>0</xdr:col>
      <xdr:colOff>438150</xdr:colOff>
      <xdr:row>8</xdr:row>
      <xdr:rowOff>161925</xdr:rowOff>
    </xdr:from>
    <xdr:to>
      <xdr:col>6</xdr:col>
      <xdr:colOff>428625</xdr:colOff>
      <xdr:row>12</xdr:row>
      <xdr:rowOff>38100</xdr:rowOff>
    </xdr:to>
    <xdr:sp macro="" textlink="">
      <xdr:nvSpPr>
        <xdr:cNvPr id="2" name="Text Box 3">
          <a:extLst>
            <a:ext uri="{FF2B5EF4-FFF2-40B4-BE49-F238E27FC236}">
              <a16:creationId xmlns:a16="http://schemas.microsoft.com/office/drawing/2014/main" id="{875E26F2-0949-B92A-E8C0-F9D902A8B4D2}"/>
            </a:ext>
          </a:extLst>
        </xdr:cNvPr>
        <xdr:cNvSpPr txBox="1"/>
      </xdr:nvSpPr>
      <xdr:spPr>
        <a:xfrm>
          <a:off x="438150" y="1685925"/>
          <a:ext cx="4562475" cy="63817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just">
            <a:lnSpc>
              <a:spcPts val="1200"/>
            </a:lnSpc>
          </a:pPr>
          <a:r>
            <a:rPr lang="hr-HR" sz="1200" kern="100">
              <a:solidFill>
                <a:srgbClr val="FFFFFF"/>
              </a:solidFill>
              <a:effectLst/>
              <a:latin typeface="Trebuchet MS" panose="020B0603020202020204" pitchFamily="34" charset="0"/>
              <a:ea typeface="SimSun" panose="02010600030101010101" pitchFamily="2" charset="-122"/>
              <a:cs typeface="Arial" panose="020B0604020202020204" pitchFamily="34" charset="0"/>
            </a:rPr>
            <a:t>There is no moving forward</a:t>
          </a:r>
          <a:endParaRPr lang="de-AT" sz="600" kern="100">
            <a:solidFill>
              <a:srgbClr val="002D4B"/>
            </a:solidFill>
            <a:effectLst/>
            <a:latin typeface="Trebuchet MS" panose="020B0603020202020204" pitchFamily="34" charset="0"/>
            <a:ea typeface="SimSun" panose="02010600030101010101" pitchFamily="2" charset="-122"/>
            <a:cs typeface="Times New Roman" panose="02020603050405020304" pitchFamily="18" charset="0"/>
          </a:endParaRPr>
        </a:p>
        <a:p>
          <a:pPr algn="just">
            <a:lnSpc>
              <a:spcPts val="1200"/>
            </a:lnSpc>
          </a:pPr>
          <a:r>
            <a:rPr lang="hr-HR" sz="1200" kern="100">
              <a:solidFill>
                <a:srgbClr val="FFFFFF"/>
              </a:solidFill>
              <a:effectLst/>
              <a:latin typeface="Trebuchet MS" panose="020B0603020202020204" pitchFamily="34" charset="0"/>
              <a:ea typeface="SimSun" panose="02010600030101010101" pitchFamily="2" charset="-122"/>
              <a:cs typeface="Arial" panose="020B0604020202020204" pitchFamily="34" charset="0"/>
            </a:rPr>
            <a:t>without looking back</a:t>
          </a:r>
          <a:r>
            <a:rPr lang="en-US" sz="1200" kern="100">
              <a:solidFill>
                <a:srgbClr val="FFFFFF"/>
              </a:solidFill>
              <a:effectLst/>
              <a:latin typeface="Trebuchet MS" panose="020B0603020202020204" pitchFamily="34" charset="0"/>
              <a:ea typeface="SimSun" panose="02010600030101010101" pitchFamily="2" charset="-122"/>
              <a:cs typeface="Arial" panose="020B0604020202020204" pitchFamily="34" charset="0"/>
            </a:rPr>
            <a:t>.</a:t>
          </a:r>
          <a:endParaRPr lang="de-AT" sz="600" kern="100">
            <a:solidFill>
              <a:srgbClr val="002D4B"/>
            </a:solidFill>
            <a:effectLst/>
            <a:latin typeface="Trebuchet MS" panose="020B0603020202020204" pitchFamily="34" charset="0"/>
            <a:ea typeface="SimSun" panose="02010600030101010101" pitchFamily="2" charset="-122"/>
            <a:cs typeface="Times New Roman" panose="02020603050405020304" pitchFamily="18" charset="0"/>
          </a:endParaRPr>
        </a:p>
        <a:p>
          <a:pPr algn="just">
            <a:lnSpc>
              <a:spcPts val="1200"/>
            </a:lnSpc>
          </a:pPr>
          <a:r>
            <a:rPr lang="hr-HR" sz="900" b="1" kern="100">
              <a:solidFill>
                <a:srgbClr val="FFFFFF"/>
              </a:solidFill>
              <a:effectLst/>
              <a:latin typeface="Trebuchet MS" panose="020B0603020202020204" pitchFamily="34" charset="0"/>
              <a:ea typeface="SimSun" panose="02010600030101010101" pitchFamily="2" charset="-122"/>
              <a:cs typeface="Arial" panose="020B0604020202020204" pitchFamily="34" charset="0"/>
            </a:rPr>
            <a:t> </a:t>
          </a:r>
          <a:endParaRPr lang="de-AT" sz="600" kern="100">
            <a:solidFill>
              <a:srgbClr val="002D4B"/>
            </a:solidFill>
            <a:effectLst/>
            <a:latin typeface="Trebuchet MS" panose="020B0603020202020204" pitchFamily="34" charset="0"/>
            <a:ea typeface="SimSun" panose="02010600030101010101" pitchFamily="2" charset="-122"/>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9274968</xdr:colOff>
      <xdr:row>1</xdr:row>
      <xdr:rowOff>61040</xdr:rowOff>
    </xdr:from>
    <xdr:ext cx="1834514" cy="233123"/>
    <xdr:pic>
      <xdr:nvPicPr>
        <xdr:cNvPr id="2" name="Picture 8">
          <a:extLst>
            <a:ext uri="{FF2B5EF4-FFF2-40B4-BE49-F238E27FC236}">
              <a16:creationId xmlns:a16="http://schemas.microsoft.com/office/drawing/2014/main" id="{183E7984-422D-4268-88D2-F9D8AC7B89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17968" y="275353"/>
          <a:ext cx="1834514" cy="23312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awagpsk.sharepoint.com/SREC/Meldewesen/COREP/2016/12_2016/RWA-Master_Konzern_122016_V6.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wagpsk.sharepoint.com/Mb_G/IAS%2039/2009-07/AS/bewdaten_07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wagpsk.sharepoint.com/Valuation/Bewertung%20Muster/Bew%20DCF%20II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wagpsk.sharepoint.com/MikWin/prog/Reports/G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awagpsk.sharepoint.com/TEMP/faf/Budget2001/1201P211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nts%20and%20Settings\mkopeczky\Local%20Settings\Temporary%20Internet%20Files\OLK145\CD%20Projekte\EKZ%20Postgarage%20Spittal_Feasibility_06.09.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wagpsk.sharepoint.com/Projekte/BEKO%20E&amp;I%20AG.UB.04/DCF/Bewertung%20DCF%2017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wagpsk.sharepoint.com/TEMP/notesC079F1/Kopie%20in%20Werten%20von%20ABS_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bawagpsk.sharepoint.com/Sirucic/SEC%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ocuments%20and%20Settings\skargl\Local%20Settings\Temporary%20Internet%20Files\OLKB\TBSK2007DBA.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wagpsk.sharepoint.com/SREC/Offenlegung/2020/FY%202020/FY_2020_Tabellen%20quantitative%20Offenlegu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mat"/>
      <sheetName val="Doku"/>
      <sheetName val="Ablauf"/>
      <sheetName val="RWA HOLDINGS"/>
      <sheetName val="VDG Gesamt"/>
      <sheetName val="VDG Einzel"/>
      <sheetName val="VDG Einzel EL"/>
      <sheetName val="Puffer"/>
      <sheetName val="RWA BAWAG"/>
      <sheetName val="EL_LLP"/>
      <sheetName val="BAWAGPSK Konzern"/>
      <sheetName val="COREP Basis"/>
      <sheetName val="OeNB"/>
      <sheetName val="ZVE"/>
      <sheetName val="Cerberus RWA"/>
      <sheetName val="IMMO85"/>
      <sheetName val="BSPK156"/>
      <sheetName val="reg. Basel Floor"/>
      <sheetName val="MR STA"/>
      <sheetName val="OP-Risk"/>
      <sheetName val="CVA_PFO"/>
      <sheetName val="CCB final"/>
      <sheetName val="IMPORT CCB"/>
      <sheetName val="CCB signBet"/>
      <sheetName val="Summe_I"/>
      <sheetName val="ODB_I"/>
      <sheetName val="ACA_I"/>
      <sheetName val="ACB_I"/>
      <sheetName val="AEP_I"/>
      <sheetName val="AFL_I"/>
      <sheetName val="AOA_I"/>
      <sheetName val="DDO_I"/>
      <sheetName val="DDS_I"/>
      <sheetName val="GRE_I"/>
      <sheetName val="Summe_U"/>
      <sheetName val="ODB_U"/>
      <sheetName val="ACA_U"/>
      <sheetName val="ACB_U"/>
      <sheetName val="AEP_U"/>
      <sheetName val="AFL_U"/>
      <sheetName val="AOA_U"/>
      <sheetName val="DDO_U"/>
      <sheetName val="DDS_U"/>
      <sheetName val="GRE_U"/>
      <sheetName val="Sonstige_KDE"/>
      <sheetName val="KONZ_KDE"/>
      <sheetName val="Retail"/>
      <sheetName val="SEC_KDE"/>
      <sheetName val="Sonstige_KTO"/>
      <sheetName val="KONZ_KTO"/>
      <sheetName val="SEC_KTO"/>
      <sheetName val="EL_KDE"/>
      <sheetName val="EWB_KDE"/>
      <sheetName val="EWB_KTO"/>
      <sheetName val="IBNR"/>
      <sheetName val="Bet_GF"/>
      <sheetName val="CVA_KDE"/>
      <sheetName val="GB3"/>
      <sheetName val="SQL"/>
      <sheetName val="Kennzahlen_Bridge"/>
      <sheetName val="Kennzahlen_aus_gDWH"/>
      <sheetName val="Kennzahlenverlauf"/>
      <sheetName val="Internes Modell"/>
      <sheetName val="Mapping OP_IM"/>
      <sheetName val="Upload_Ratios"/>
      <sheetName val="Finalisierung"/>
      <sheetName val="Formula_Replacement"/>
      <sheetName val="Exchange"/>
      <sheetName val="Data SREC"/>
      <sheetName val="Data BBI"/>
      <sheetName val="exchange_connection"/>
      <sheetName val="Referenzen"/>
      <sheetName val="Ctrl"/>
      <sheetName val="CCB o SATURN"/>
      <sheetName val="Tabelle2"/>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n07"/>
      <sheetName val="Deckblatt"/>
      <sheetName val="Plausi_Egebnis"/>
      <sheetName val="AS Veränderung Accountinggroups"/>
      <sheetName val="Bloomberg"/>
      <sheetName val="XS0371863761"/>
      <sheetName val="DE0002294691"/>
      <sheetName val="XS0096100226"/>
      <sheetName val="OTP XS0364137272 (=AS_Sheet)"/>
      <sheetName val="OTP Alternativ_BM"/>
      <sheetName val="OTP Müllauer bzw. BM April 2009"/>
      <sheetName val="IT0001282414"/>
      <sheetName val="AS-Accountinggroups-YTD"/>
      <sheetName val="DB_ExterneBew_Übersicht"/>
      <sheetName val="DB_SWAP_Bewertung"/>
      <sheetName val="DB_Collateral"/>
      <sheetName val="DB_ASSETS_Bewertung"/>
      <sheetName val="Monte"/>
      <sheetName val="BACA"/>
      <sheetName val="Acc_Gr_Report_Opus (Für Check N"/>
      <sheetName val="Geos"/>
      <sheetName val="Check_Verfahrensanweis_LI_ASSW"/>
      <sheetName val="Markit_Bond_Kurse"/>
      <sheetName val="Accr für externe AS"/>
      <sheetName val="getilgt verkauft mit Verkaufsk"/>
      <sheetName val="Plausicheck"/>
      <sheetName val="MR_Bloomberg Liste"/>
      <sheetName val="Überprüfung ASLI_Bücher"/>
      <sheetName val="Überprüfung_XFIC Korr.Bewertung"/>
      <sheetName val="OPUS-Buch KREDIT"/>
      <sheetName val="Loan Swaps OPUS"/>
      <sheetName val="PLO"/>
      <sheetName val="Counterp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ahmen zur Planbilanz"/>
      <sheetName val="Parametereingabe"/>
      <sheetName val="Erfolgsrechnung"/>
      <sheetName val="Planbilanz"/>
      <sheetName val="Ao Posten"/>
      <sheetName val="Finanzplan"/>
      <sheetName val="WC"/>
      <sheetName val="Cash I "/>
      <sheetName val="Cash II"/>
      <sheetName val="Cash II 5,5%"/>
      <sheetName val="WACC "/>
      <sheetName val="Abzugskapital"/>
      <sheetName val="a_Bewertung Ewige Rente"/>
      <sheetName val="b_Bewertung ND"/>
      <sheetName val="Bewertung Ewige Rente 5,5%"/>
      <sheetName val="Bewertung 10JNachhaltigkeit"/>
      <sheetName val="Verlustvorträge"/>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Information"/>
      <sheetName val="Sheet1"/>
      <sheetName val="DropDown"/>
      <sheetName val="Modul1"/>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Sheet2"/>
      <sheetName val="Lists"/>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tings"/>
      <sheetName val="P&amp;L"/>
      <sheetName val="P&amp;L Service + Holding"/>
      <sheetName val="Balance"/>
      <sheetName val="Assets"/>
      <sheetName val="Statistics"/>
      <sheetName val="CalcInterests"/>
      <sheetName val="Modu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K"/>
      <sheetName val="Basisdaten"/>
      <sheetName val="WB"/>
      <sheetName val="BZB"/>
      <sheetName val="Zusammenfassung"/>
      <sheetName val="Projektkennzahlen"/>
      <sheetName val="Modul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anz"/>
      <sheetName val="G&amp;V"/>
      <sheetName val="WC"/>
      <sheetName val="FCF"/>
      <sheetName val="WACC"/>
      <sheetName val="Abzug"/>
      <sheetName val="Wert"/>
      <sheetName val="Chart"/>
      <sheetName val="Ergebnis"/>
      <sheetName val="Präsen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MERKUNGEN"/>
      <sheetName val="Tabelle3"/>
      <sheetName val="TILGUNGEN_alt"/>
      <sheetName val="BESTAND_alt"/>
      <sheetName val="VALUATION_CHANGES"/>
      <sheetName val="Tilgungen"/>
      <sheetName val="BESTAND"/>
      <sheetName val="RATING_CHANGES"/>
      <sheetName val="DEAL WATCH"/>
      <sheetName val="Kurshistorie"/>
      <sheetName val="Rating-Historie"/>
      <sheetName val="Tabelle1"/>
      <sheetName val="DV01"/>
      <sheetName val="Statistiken"/>
      <sheetName val="MTM-Portfolio"/>
      <sheetName val="FIX VERZINSTE ABS"/>
      <sheetName val="KURSWEITERLEITUNG"/>
      <sheetName val="RATING_DATEN"/>
      <sheetName val="OPUS_NE"/>
      <sheetName val="NOSTRO"/>
      <sheetName val="DATA_DIV"/>
    </sheetNames>
    <sheetDataSet>
      <sheetData sheetId="0"/>
      <sheetData sheetId="1" refreshError="1"/>
      <sheetData sheetId="2" refreshError="1"/>
      <sheetData sheetId="3"/>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
      <sheetName val="Gegencheck zu MR"/>
      <sheetName val="BESTAND"/>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
      <sheetName val="Overview"/>
      <sheetName val="01act"/>
      <sheetName val="02act"/>
      <sheetName val="03bud"/>
      <sheetName val="04"/>
      <sheetName val="05"/>
      <sheetName val="06"/>
      <sheetName val="07"/>
      <sheetName val="op.costs&amp;other"/>
      <sheetName val="keyfacts"/>
      <sheetName val="ROE"/>
      <sheetName val="CIR"/>
      <sheetName val="chart1"/>
      <sheetName val="chart2"/>
      <sheetName val="chart3"/>
      <sheetName val="chart 4"/>
      <sheetName val="CHART"/>
      <sheetName val="CORP"/>
      <sheetName val="INST"/>
      <sheetName val="RET"/>
      <sheetName val="PR"/>
      <sheetName val="TR"/>
      <sheetName val="ROE2"/>
      <sheetName val="°"/>
      <sheetName val="ROE bilanziell chart"/>
      <sheetName val="CIR II"/>
      <sheetName val="Auswertung Bereich kurz"/>
      <sheetName val="Chart cover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Original Andrew___Data"/>
      <sheetName val="table 39_"/>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Prozess"/>
      <sheetName val="LAND ISO"/>
      <sheetName val="EU LI1"/>
      <sheetName val="EU LI3"/>
      <sheetName val="EU LI2"/>
      <sheetName val="Art 437 Abs 1 B. a"/>
      <sheetName val="2015 Art 437 Abs 1 B. d, e"/>
      <sheetName val="Art. 437"/>
      <sheetName val="Art 437 Abs 1 B. b, c"/>
      <sheetName val="Art 437 Abs 1 B. f"/>
      <sheetName val="EU OV1 (Art 438 c-f)"/>
      <sheetName val="EU CR8 (Art 438 d)"/>
      <sheetName val="EU CR10 (Art 438 letzter Abs)"/>
      <sheetName val="EU INS1 (Art 49 (1))"/>
      <sheetName val="EU CCR1 (Art 439 e,f,i)"/>
      <sheetName val="EU CCR2 (Art 439 e,f)"/>
      <sheetName val="EU CCR5-A (Art 439 e)"/>
      <sheetName val="EU CCR5-B (Art 439 e)"/>
      <sheetName val="EU CCR8 (Art 439)"/>
      <sheetName val="EU CCR6 (Art 439 g,h)"/>
      <sheetName val="Art 440"/>
      <sheetName val="Tabelle2"/>
      <sheetName val="Tabelle1"/>
      <sheetName val="Art 441"/>
      <sheetName val="EU CRB-B (Art. 442 c)"/>
      <sheetName val="EU CRB-C (Art. 442 d)"/>
      <sheetName val="EU CRB-D (Art. 442 e)"/>
      <sheetName val="EU CRB-E (Art. 442 f)"/>
      <sheetName val="EU CR1-A (Art 442 g)"/>
      <sheetName val="EU CR1-B (Art 442 g)"/>
      <sheetName val="EU CR1-C (Art 442 h)"/>
      <sheetName val="EU CQ3 ( ex EU CR1-D) "/>
      <sheetName val="EU CR 1 (ex EU CR1-E)"/>
      <sheetName val="EU CR2-A (Art 442)"/>
      <sheetName val="EU CQ7"/>
      <sheetName val="EU CQ1"/>
      <sheetName val="EU CR2-B (Art 442 i)"/>
      <sheetName val="Art. 443"/>
      <sheetName val="EU CR5 (Art 444 e)"/>
      <sheetName val="EU CCR3 (Art 444 e)"/>
      <sheetName val="Art. 447 B. a, b und c"/>
      <sheetName val="EU MR1 (Art 445)"/>
      <sheetName val="Art. 447 d, e"/>
      <sheetName val="Art. 447 point (d), e CRR"/>
      <sheetName val="Art. 448"/>
      <sheetName val="Art 449 o lit i,Art 449 n lit v"/>
      <sheetName val="Art. 450 Abs 1 B. g"/>
      <sheetName val="Art. 450 Abs 1 B. h lit. i"/>
      <sheetName val="Art. 450 Abs. 1 B. i"/>
      <sheetName val="Art. 450 Abs. 1 B. j"/>
      <sheetName val="Art. 450 Abs. 2"/>
      <sheetName val="Art. 451"/>
      <sheetName val="EU CR6"/>
      <sheetName val="EU CCR4 (Art 452 e)"/>
      <sheetName val="EU CR9 (Art 452 i)"/>
      <sheetName val="Art. 452 j"/>
      <sheetName val="EU CR3 (Art 453 f, g)"/>
      <sheetName val="EU CR4 (Art 453 f,g)"/>
      <sheetName val="EU CR7 (Art 453 g)"/>
      <sheetName val="FMA Rundschreiben"/>
      <sheetName val="LCR "/>
      <sheetName val="FMA TTK"/>
      <sheetName val="EU CCR7"/>
      <sheetName val="Covid-19 (F 91.01)"/>
      <sheetName val="Covid-19 (F 90.01)"/>
      <sheetName val="Covid-19 (F 91.05)"/>
      <sheetName val="Art. 452 i"/>
      <sheetName val="2018 Art 437 Abs 1 B. d,e"/>
      <sheetName val="Offenlegung Ebene"/>
      <sheetName val="CRD 89"/>
      <sheetName val="CRD 90"/>
      <sheetName val="Abst EMC"/>
      <sheetName val="nr (Art. 455 B d, f, g)"/>
      <sheetName val="nr (Art. 455 B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addiko.com/static/uploads/Addiko-Bank-AG-Listing-Prospectus-2019.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0564D-53E6-41EE-944B-871D9DC7CB08}">
  <dimension ref="A1"/>
  <sheetViews>
    <sheetView showGridLines="0" tabSelected="1" zoomScaleNormal="100" workbookViewId="0">
      <selection activeCell="I20" sqref="I20"/>
    </sheetView>
  </sheetViews>
  <sheetFormatPr defaultColWidth="11.42578125" defaultRowHeight="15"/>
  <cols>
    <col min="7" max="7" width="8.28515625" customWidth="1"/>
  </cols>
  <sheetData/>
  <pageMargins left="0.39370078740157483" right="0.23622047244094491" top="0.74803149606299213" bottom="0.74803149606299213" header="0.31496062992125984" footer="0.31496062992125984"/>
  <pageSetup paperSize="9" scale="140" orientation="portrait" r:id="rId1"/>
  <headerFooter>
    <oddFooter>&amp;C_x000D_&amp;1#&amp;"Calibri"&amp;10&amp;K000000 This document is classified as: 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12D00-2B67-4D9B-8693-E872467393B6}">
  <sheetPr>
    <pageSetUpPr fitToPage="1"/>
  </sheetPr>
  <dimension ref="B1:T46"/>
  <sheetViews>
    <sheetView showGridLines="0" zoomScale="80" zoomScaleNormal="80" zoomScalePageLayoutView="70" workbookViewId="0">
      <selection activeCell="J7" sqref="J7"/>
    </sheetView>
  </sheetViews>
  <sheetFormatPr defaultColWidth="9" defaultRowHeight="16.5"/>
  <cols>
    <col min="1" max="1" width="1.7109375" style="2" customWidth="1"/>
    <col min="2" max="2" width="9" style="2"/>
    <col min="3" max="3" width="60.42578125" style="2" customWidth="1"/>
    <col min="4" max="5" width="31.42578125" style="25" customWidth="1"/>
    <col min="6" max="6" width="31.42578125" style="2" customWidth="1"/>
    <col min="7" max="16384" width="9" style="2"/>
  </cols>
  <sheetData>
    <row r="1" spans="2:20" ht="18">
      <c r="C1" s="344"/>
    </row>
    <row r="2" spans="2:20" ht="18.75">
      <c r="B2" s="345" t="s">
        <v>435</v>
      </c>
    </row>
    <row r="3" spans="2:20" ht="15" customHeight="1">
      <c r="B3" s="43" t="str">
        <f>'EU OV1'!B3</f>
        <v>31.12.2024 - in EUR million</v>
      </c>
      <c r="C3" s="58"/>
      <c r="D3" s="58"/>
      <c r="E3" s="58"/>
      <c r="F3" s="58"/>
      <c r="G3" s="58"/>
      <c r="H3" s="58"/>
      <c r="I3" s="58"/>
      <c r="J3" s="58"/>
      <c r="K3" s="58"/>
      <c r="L3" s="58"/>
      <c r="M3" s="58"/>
      <c r="N3" s="58"/>
      <c r="O3" s="58"/>
      <c r="P3" s="58"/>
      <c r="Q3" s="58"/>
      <c r="R3" s="58"/>
      <c r="S3" s="58"/>
      <c r="T3" s="58"/>
    </row>
    <row r="4" spans="2:20">
      <c r="B4" s="58"/>
      <c r="C4" s="58"/>
      <c r="D4" s="58"/>
      <c r="E4" s="58"/>
      <c r="F4" s="58"/>
      <c r="G4" s="58"/>
      <c r="H4" s="58"/>
      <c r="I4" s="58"/>
      <c r="J4" s="58"/>
      <c r="K4" s="58"/>
      <c r="L4" s="58"/>
      <c r="M4" s="58"/>
      <c r="N4" s="58"/>
      <c r="O4" s="58"/>
      <c r="P4" s="58"/>
      <c r="Q4" s="58"/>
      <c r="R4" s="58"/>
      <c r="S4" s="58"/>
      <c r="T4" s="58"/>
    </row>
    <row r="5" spans="2:20">
      <c r="D5" s="66" t="s">
        <v>102</v>
      </c>
      <c r="E5" s="66" t="s">
        <v>103</v>
      </c>
      <c r="F5" s="66" t="s">
        <v>104</v>
      </c>
    </row>
    <row r="6" spans="2:20" ht="49.5">
      <c r="C6" s="59"/>
      <c r="D6" s="61" t="s">
        <v>436</v>
      </c>
      <c r="E6" s="61" t="s">
        <v>437</v>
      </c>
      <c r="F6" s="61" t="s">
        <v>438</v>
      </c>
    </row>
    <row r="7" spans="2:20">
      <c r="C7" s="59"/>
      <c r="D7" s="61" t="s">
        <v>439</v>
      </c>
      <c r="E7" s="61" t="s">
        <v>439</v>
      </c>
      <c r="F7" s="61"/>
    </row>
    <row r="8" spans="2:20" ht="30" customHeight="1">
      <c r="B8" s="707" t="s">
        <v>440</v>
      </c>
      <c r="C8" s="708"/>
      <c r="D8" s="708"/>
      <c r="E8" s="708"/>
      <c r="F8" s="709"/>
    </row>
    <row r="9" spans="2:20">
      <c r="B9" s="224" t="s">
        <v>441</v>
      </c>
      <c r="C9" s="346" t="s">
        <v>247</v>
      </c>
      <c r="D9" s="617">
        <v>1251.43</v>
      </c>
      <c r="E9" s="617">
        <f t="shared" ref="E9:E46" si="0">+D9</f>
        <v>1251.43</v>
      </c>
      <c r="F9" s="625"/>
      <c r="J9" s="347"/>
      <c r="K9" s="347"/>
    </row>
    <row r="10" spans="2:20">
      <c r="B10" s="224" t="s">
        <v>442</v>
      </c>
      <c r="C10" s="346" t="s">
        <v>248</v>
      </c>
      <c r="D10" s="617">
        <v>14.44</v>
      </c>
      <c r="E10" s="617">
        <f t="shared" si="0"/>
        <v>14.44</v>
      </c>
      <c r="F10" s="625">
        <f>+'EU CC1'!B20</f>
        <v>7</v>
      </c>
      <c r="J10" s="347"/>
      <c r="K10" s="347"/>
    </row>
    <row r="11" spans="2:20">
      <c r="B11" s="224" t="s">
        <v>443</v>
      </c>
      <c r="C11" s="346" t="s">
        <v>249</v>
      </c>
      <c r="D11" s="617">
        <v>44.2</v>
      </c>
      <c r="E11" s="617">
        <f t="shared" si="0"/>
        <v>44.2</v>
      </c>
      <c r="F11" s="625"/>
      <c r="J11" s="347"/>
      <c r="K11" s="347"/>
    </row>
    <row r="12" spans="2:20">
      <c r="B12" s="224" t="s">
        <v>444</v>
      </c>
      <c r="C12" s="346" t="s">
        <v>250</v>
      </c>
      <c r="D12" s="617">
        <v>3506.4</v>
      </c>
      <c r="E12" s="617">
        <f t="shared" si="0"/>
        <v>3506.4</v>
      </c>
      <c r="F12" s="625"/>
      <c r="J12" s="347"/>
      <c r="K12" s="347"/>
    </row>
    <row r="13" spans="2:20">
      <c r="B13" s="224" t="s">
        <v>445</v>
      </c>
      <c r="C13" s="346" t="s">
        <v>251</v>
      </c>
      <c r="D13" s="617">
        <v>1464.7</v>
      </c>
      <c r="E13" s="617">
        <f t="shared" si="0"/>
        <v>1464.7</v>
      </c>
      <c r="F13" s="625" t="str">
        <f>'EU CC1'!B20&amp;", "&amp;'EU CC1'!B109</f>
        <v>7, 72</v>
      </c>
      <c r="J13" s="347"/>
      <c r="K13" s="347"/>
    </row>
    <row r="14" spans="2:20">
      <c r="B14" s="224" t="s">
        <v>446</v>
      </c>
      <c r="C14" s="346" t="s">
        <v>252</v>
      </c>
      <c r="D14" s="617">
        <v>53.1</v>
      </c>
      <c r="E14" s="617">
        <f t="shared" si="0"/>
        <v>53.1</v>
      </c>
      <c r="F14" s="625"/>
      <c r="J14" s="347"/>
      <c r="K14" s="347"/>
    </row>
    <row r="15" spans="2:20">
      <c r="B15" s="224" t="s">
        <v>447</v>
      </c>
      <c r="C15" s="346" t="s">
        <v>253</v>
      </c>
      <c r="D15" s="617">
        <v>2.2999999999999998</v>
      </c>
      <c r="E15" s="617">
        <f t="shared" si="0"/>
        <v>2.2999999999999998</v>
      </c>
      <c r="F15" s="625"/>
      <c r="J15" s="347"/>
      <c r="K15" s="347"/>
    </row>
    <row r="16" spans="2:20">
      <c r="B16" s="224" t="s">
        <v>448</v>
      </c>
      <c r="C16" s="346" t="s">
        <v>254</v>
      </c>
      <c r="D16" s="617">
        <v>25.7</v>
      </c>
      <c r="E16" s="617">
        <f t="shared" si="0"/>
        <v>25.7</v>
      </c>
      <c r="F16" s="625">
        <f>+'EU CC1'!B21</f>
        <v>8</v>
      </c>
      <c r="J16" s="347"/>
      <c r="K16" s="347"/>
    </row>
    <row r="17" spans="2:11">
      <c r="B17" s="224" t="s">
        <v>449</v>
      </c>
      <c r="C17" s="346" t="s">
        <v>255</v>
      </c>
      <c r="D17" s="617">
        <v>2.14</v>
      </c>
      <c r="E17" s="617">
        <f t="shared" si="0"/>
        <v>2.14</v>
      </c>
      <c r="F17" s="625"/>
      <c r="J17" s="347"/>
      <c r="K17" s="347"/>
    </row>
    <row r="18" spans="2:11">
      <c r="B18" s="224" t="s">
        <v>450</v>
      </c>
      <c r="C18" s="346" t="s">
        <v>256</v>
      </c>
      <c r="D18" s="617">
        <v>28.65</v>
      </c>
      <c r="E18" s="617">
        <f t="shared" si="0"/>
        <v>28.65</v>
      </c>
      <c r="F18" s="625" t="str">
        <f>+'EU CC1'!B23&amp;", "&amp;'EU CC1'!B112</f>
        <v>10, 75</v>
      </c>
      <c r="J18" s="347"/>
      <c r="K18" s="347"/>
    </row>
    <row r="19" spans="2:11">
      <c r="B19" s="224" t="s">
        <v>451</v>
      </c>
      <c r="C19" s="346" t="s">
        <v>257</v>
      </c>
      <c r="D19" s="617">
        <v>14.8</v>
      </c>
      <c r="E19" s="617">
        <f t="shared" si="0"/>
        <v>14.8</v>
      </c>
      <c r="F19" s="625"/>
      <c r="J19" s="347"/>
      <c r="K19" s="347"/>
    </row>
    <row r="20" spans="2:11">
      <c r="B20" s="224" t="s">
        <v>452</v>
      </c>
      <c r="C20" s="346" t="s">
        <v>258</v>
      </c>
      <c r="D20" s="617">
        <v>1</v>
      </c>
      <c r="E20" s="617">
        <f t="shared" si="0"/>
        <v>1</v>
      </c>
      <c r="F20" s="625"/>
      <c r="J20" s="347"/>
      <c r="K20" s="347"/>
    </row>
    <row r="21" spans="2:11">
      <c r="B21" s="92" t="s">
        <v>453</v>
      </c>
      <c r="C21" s="63" t="s">
        <v>454</v>
      </c>
      <c r="D21" s="614">
        <v>6408.9</v>
      </c>
      <c r="E21" s="614">
        <f t="shared" si="0"/>
        <v>6408.9</v>
      </c>
      <c r="F21" s="625"/>
      <c r="J21" s="347"/>
      <c r="K21" s="347"/>
    </row>
    <row r="22" spans="2:11" ht="30" customHeight="1">
      <c r="B22" s="707" t="s">
        <v>455</v>
      </c>
      <c r="C22" s="708"/>
      <c r="D22" s="708"/>
      <c r="E22" s="708"/>
      <c r="F22" s="709"/>
    </row>
    <row r="23" spans="2:11">
      <c r="B23" s="224" t="s">
        <v>456</v>
      </c>
      <c r="C23" s="346" t="s">
        <v>261</v>
      </c>
      <c r="D23" s="617">
        <v>4.4000000000000004</v>
      </c>
      <c r="E23" s="617">
        <f t="shared" si="0"/>
        <v>4.4000000000000004</v>
      </c>
      <c r="F23" s="625">
        <f>+'EU CC1'!B20</f>
        <v>7</v>
      </c>
      <c r="J23" s="347"/>
      <c r="K23" s="347"/>
    </row>
    <row r="24" spans="2:11">
      <c r="B24" s="224" t="s">
        <v>457</v>
      </c>
      <c r="C24" s="346" t="s">
        <v>458</v>
      </c>
      <c r="D24" s="617">
        <v>77.3</v>
      </c>
      <c r="E24" s="617">
        <f t="shared" si="0"/>
        <v>77.3</v>
      </c>
      <c r="F24" s="625"/>
      <c r="J24" s="347"/>
      <c r="K24" s="347"/>
    </row>
    <row r="25" spans="2:11">
      <c r="B25" s="224" t="s">
        <v>459</v>
      </c>
      <c r="C25" s="346" t="s">
        <v>460</v>
      </c>
      <c r="D25" s="617">
        <v>5290</v>
      </c>
      <c r="E25" s="617">
        <f t="shared" si="0"/>
        <v>5290</v>
      </c>
      <c r="F25" s="625"/>
      <c r="J25" s="347"/>
      <c r="K25" s="347"/>
    </row>
    <row r="26" spans="2:11">
      <c r="B26" s="224" t="s">
        <v>461</v>
      </c>
      <c r="C26" s="346" t="s">
        <v>462</v>
      </c>
      <c r="D26" s="617">
        <v>54.4</v>
      </c>
      <c r="E26" s="617">
        <f t="shared" si="0"/>
        <v>54.4</v>
      </c>
      <c r="F26" s="625"/>
      <c r="J26" s="347"/>
      <c r="K26" s="347"/>
    </row>
    <row r="27" spans="2:11">
      <c r="B27" s="224" t="s">
        <v>463</v>
      </c>
      <c r="C27" s="346" t="s">
        <v>263</v>
      </c>
      <c r="D27" s="617">
        <v>94.1</v>
      </c>
      <c r="E27" s="617">
        <f t="shared" si="0"/>
        <v>94.1</v>
      </c>
      <c r="F27" s="625"/>
      <c r="J27" s="347"/>
      <c r="K27" s="347"/>
    </row>
    <row r="28" spans="2:11">
      <c r="B28" s="224" t="s">
        <v>464</v>
      </c>
      <c r="C28" s="346" t="s">
        <v>465</v>
      </c>
      <c r="D28" s="617">
        <v>5</v>
      </c>
      <c r="E28" s="617">
        <f t="shared" si="0"/>
        <v>5</v>
      </c>
      <c r="F28" s="625"/>
      <c r="J28" s="347"/>
      <c r="K28" s="347"/>
    </row>
    <row r="29" spans="2:11">
      <c r="B29" s="224" t="s">
        <v>466</v>
      </c>
      <c r="C29" s="346" t="s">
        <v>266</v>
      </c>
      <c r="D29" s="617">
        <v>44.2</v>
      </c>
      <c r="E29" s="617">
        <f t="shared" si="0"/>
        <v>44.2</v>
      </c>
      <c r="F29" s="625"/>
      <c r="J29" s="347"/>
      <c r="K29" s="347"/>
    </row>
    <row r="30" spans="2:11">
      <c r="B30" s="92" t="s">
        <v>467</v>
      </c>
      <c r="C30" s="63" t="s">
        <v>267</v>
      </c>
      <c r="D30" s="614">
        <f>6408.9-839.5</f>
        <v>5569.4</v>
      </c>
      <c r="E30" s="614">
        <f t="shared" si="0"/>
        <v>5569.4</v>
      </c>
      <c r="F30" s="625"/>
      <c r="J30" s="347"/>
      <c r="K30" s="347"/>
    </row>
    <row r="31" spans="2:11" ht="15" customHeight="1">
      <c r="B31" s="707" t="s">
        <v>468</v>
      </c>
      <c r="C31" s="708"/>
      <c r="D31" s="708"/>
      <c r="E31" s="708"/>
      <c r="F31" s="709"/>
    </row>
    <row r="32" spans="2:11">
      <c r="B32" s="224" t="s">
        <v>469</v>
      </c>
      <c r="C32" s="346" t="s">
        <v>470</v>
      </c>
      <c r="D32" s="617">
        <v>839.5</v>
      </c>
      <c r="E32" s="617">
        <f t="shared" si="0"/>
        <v>839.5</v>
      </c>
      <c r="F32" s="625"/>
      <c r="J32" s="347"/>
      <c r="K32" s="347"/>
    </row>
    <row r="33" spans="2:11">
      <c r="B33" s="224" t="s">
        <v>471</v>
      </c>
      <c r="C33" s="346" t="s">
        <v>472</v>
      </c>
      <c r="D33" s="617">
        <v>195</v>
      </c>
      <c r="E33" s="617">
        <f t="shared" si="0"/>
        <v>195</v>
      </c>
      <c r="F33" s="625">
        <f>+'EU CC1'!B8</f>
        <v>1</v>
      </c>
      <c r="J33" s="347"/>
      <c r="K33" s="347"/>
    </row>
    <row r="34" spans="2:11">
      <c r="B34" s="224" t="s">
        <v>473</v>
      </c>
      <c r="C34" s="346" t="s">
        <v>474</v>
      </c>
      <c r="D34" s="617">
        <v>-2.9</v>
      </c>
      <c r="E34" s="617">
        <f t="shared" si="0"/>
        <v>-2.9</v>
      </c>
      <c r="F34" s="625" t="str">
        <f>+'EU CC1'!B29&amp;", "&amp;'EU CC1'!B47</f>
        <v>16, 27a</v>
      </c>
      <c r="J34" s="347"/>
      <c r="K34" s="347"/>
    </row>
    <row r="35" spans="2:11">
      <c r="B35" s="224" t="s">
        <v>475</v>
      </c>
      <c r="C35" s="346" t="s">
        <v>476</v>
      </c>
      <c r="D35" s="617">
        <v>237.9</v>
      </c>
      <c r="E35" s="617">
        <f t="shared" si="0"/>
        <v>237.9</v>
      </c>
      <c r="F35" s="625">
        <f>+'EU CC1'!B13</f>
        <v>3</v>
      </c>
      <c r="J35" s="347"/>
      <c r="K35" s="347"/>
    </row>
    <row r="36" spans="2:11">
      <c r="B36" s="224" t="s">
        <v>477</v>
      </c>
      <c r="C36" s="346" t="s">
        <v>478</v>
      </c>
      <c r="D36" s="617">
        <v>-30.8</v>
      </c>
      <c r="E36" s="617">
        <f t="shared" si="0"/>
        <v>-30.8</v>
      </c>
      <c r="F36" s="625">
        <f>+'EU CC1'!B13</f>
        <v>3</v>
      </c>
      <c r="J36" s="347"/>
      <c r="K36" s="347"/>
    </row>
    <row r="37" spans="2:11">
      <c r="B37" s="224" t="s">
        <v>479</v>
      </c>
      <c r="C37" s="346" t="s">
        <v>480</v>
      </c>
      <c r="D37" s="617">
        <v>4.8</v>
      </c>
      <c r="E37" s="617">
        <f t="shared" si="0"/>
        <v>4.8</v>
      </c>
      <c r="F37" s="625">
        <f>+'EU CC1'!B13</f>
        <v>3</v>
      </c>
      <c r="J37" s="347"/>
      <c r="K37" s="347"/>
    </row>
    <row r="38" spans="2:11">
      <c r="B38" s="224" t="s">
        <v>481</v>
      </c>
      <c r="C38" s="346" t="s">
        <v>482</v>
      </c>
      <c r="D38" s="617">
        <v>0.3</v>
      </c>
      <c r="E38" s="617">
        <f t="shared" si="0"/>
        <v>0.3</v>
      </c>
      <c r="F38" s="625">
        <f>+'EU CC1'!B13</f>
        <v>3</v>
      </c>
      <c r="J38" s="347"/>
      <c r="K38" s="347"/>
    </row>
    <row r="39" spans="2:11">
      <c r="B39" s="224" t="s">
        <v>483</v>
      </c>
      <c r="C39" s="346" t="s">
        <v>484</v>
      </c>
      <c r="D39" s="617">
        <v>-10.9</v>
      </c>
      <c r="E39" s="617">
        <f t="shared" si="0"/>
        <v>-10.9</v>
      </c>
      <c r="F39" s="625">
        <f>+'EU CC1'!B13</f>
        <v>3</v>
      </c>
      <c r="J39" s="347"/>
      <c r="K39" s="347"/>
    </row>
    <row r="40" spans="2:11">
      <c r="B40" s="224" t="s">
        <v>485</v>
      </c>
      <c r="C40" s="346" t="s">
        <v>486</v>
      </c>
      <c r="D40" s="617">
        <v>446.1</v>
      </c>
      <c r="E40" s="617">
        <f t="shared" si="0"/>
        <v>446.1</v>
      </c>
      <c r="F40" s="625"/>
      <c r="J40" s="347"/>
      <c r="K40" s="347"/>
    </row>
    <row r="41" spans="2:11">
      <c r="B41" s="224" t="s">
        <v>487</v>
      </c>
      <c r="C41" s="346" t="s">
        <v>488</v>
      </c>
      <c r="D41" s="617">
        <v>19.5</v>
      </c>
      <c r="E41" s="617">
        <f t="shared" si="0"/>
        <v>19.5</v>
      </c>
      <c r="F41" s="625">
        <f>+'EU CC1'!B13</f>
        <v>3</v>
      </c>
      <c r="J41" s="347"/>
      <c r="K41" s="347"/>
    </row>
    <row r="42" spans="2:11">
      <c r="B42" s="224" t="s">
        <v>489</v>
      </c>
      <c r="C42" s="346" t="s">
        <v>490</v>
      </c>
      <c r="D42" s="617">
        <v>22.7</v>
      </c>
      <c r="E42" s="617">
        <f t="shared" si="0"/>
        <v>22.7</v>
      </c>
      <c r="F42" s="625">
        <f>+'EU CC1'!B13</f>
        <v>3</v>
      </c>
      <c r="J42" s="347"/>
      <c r="K42" s="347"/>
    </row>
    <row r="43" spans="2:11">
      <c r="B43" s="224" t="s">
        <v>491</v>
      </c>
      <c r="C43" s="346" t="s">
        <v>492</v>
      </c>
      <c r="D43" s="617">
        <v>56</v>
      </c>
      <c r="E43" s="617">
        <f t="shared" si="0"/>
        <v>56</v>
      </c>
      <c r="F43" s="625">
        <f>+'EU CC1'!B13</f>
        <v>3</v>
      </c>
      <c r="J43" s="347"/>
      <c r="K43" s="347"/>
    </row>
    <row r="44" spans="2:11">
      <c r="B44" s="224" t="s">
        <v>493</v>
      </c>
      <c r="C44" s="346" t="s">
        <v>494</v>
      </c>
      <c r="D44" s="617">
        <f>347.9-45.4</f>
        <v>302.5</v>
      </c>
      <c r="E44" s="617">
        <f t="shared" si="0"/>
        <v>302.5</v>
      </c>
      <c r="F44" s="625" t="str">
        <f>+'EU CC1'!B12&amp;"  "</f>
        <v xml:space="preserve">2  </v>
      </c>
      <c r="J44" s="347"/>
      <c r="K44" s="347"/>
    </row>
    <row r="45" spans="2:11">
      <c r="B45" s="224" t="s">
        <v>495</v>
      </c>
      <c r="C45" s="346" t="s">
        <v>496</v>
      </c>
      <c r="D45" s="617">
        <v>45.4</v>
      </c>
      <c r="E45" s="617">
        <f t="shared" si="0"/>
        <v>45.4</v>
      </c>
      <c r="F45" s="625" t="str">
        <f>+'EU CC1'!B17</f>
        <v>EU-5a</v>
      </c>
    </row>
    <row r="46" spans="2:11">
      <c r="B46" s="92" t="s">
        <v>497</v>
      </c>
      <c r="C46" s="63" t="s">
        <v>498</v>
      </c>
      <c r="D46" s="614">
        <v>446.1</v>
      </c>
      <c r="E46" s="614">
        <f t="shared" si="0"/>
        <v>446.1</v>
      </c>
      <c r="F46" s="625"/>
    </row>
  </sheetData>
  <mergeCells count="3">
    <mergeCell ref="B8:F8"/>
    <mergeCell ref="B22:F22"/>
    <mergeCell ref="B31:F31"/>
  </mergeCells>
  <pageMargins left="0.70866141732283472" right="0.70866141732283472" top="0.74803149606299213" bottom="0.74803149606299213" header="0.31496062992125984" footer="0.31496062992125984"/>
  <pageSetup paperSize="9" scale="61" orientation="landscape" r:id="rId1"/>
  <headerFooter>
    <oddHeader>&amp;CEN
Annex 7</oddHeader>
    <oddFooter>&amp;C&amp;P_x000D_&amp;1#&amp;"Calibri"&amp;10&amp;K000000 This document is classified as: 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85076-4923-4F70-8219-01F9E719112C}">
  <sheetPr>
    <pageSetUpPr fitToPage="1"/>
  </sheetPr>
  <dimension ref="B2:D54"/>
  <sheetViews>
    <sheetView showGridLines="0" zoomScale="80" zoomScaleNormal="80" zoomScalePageLayoutView="90" workbookViewId="0">
      <selection activeCell="F6" sqref="F6"/>
    </sheetView>
  </sheetViews>
  <sheetFormatPr defaultColWidth="9" defaultRowHeight="16.5"/>
  <cols>
    <col min="1" max="1" width="1.85546875" style="2" customWidth="1"/>
    <col min="2" max="2" width="9" style="2"/>
    <col min="3" max="3" width="120.7109375" style="2" bestFit="1" customWidth="1"/>
    <col min="4" max="4" width="45.5703125" style="103" customWidth="1"/>
    <col min="5" max="16384" width="9" style="2"/>
  </cols>
  <sheetData>
    <row r="2" spans="2:4" ht="18.75">
      <c r="B2" s="321" t="s">
        <v>499</v>
      </c>
    </row>
    <row r="3" spans="2:4">
      <c r="B3" s="43" t="str">
        <f>'EU OV1'!B3</f>
        <v>31.12.2024 - in EUR million</v>
      </c>
    </row>
    <row r="5" spans="2:4">
      <c r="C5" s="338"/>
      <c r="D5" s="53" t="s">
        <v>102</v>
      </c>
    </row>
    <row r="6" spans="2:4">
      <c r="B6" s="66">
        <v>1</v>
      </c>
      <c r="C6" s="339" t="s">
        <v>500</v>
      </c>
      <c r="D6" s="626" t="s">
        <v>501</v>
      </c>
    </row>
    <row r="7" spans="2:4">
      <c r="B7" s="66">
        <v>2</v>
      </c>
      <c r="C7" s="339" t="s">
        <v>502</v>
      </c>
      <c r="D7" s="627" t="s">
        <v>503</v>
      </c>
    </row>
    <row r="8" spans="2:4">
      <c r="B8" s="66" t="s">
        <v>205</v>
      </c>
      <c r="C8" s="339" t="s">
        <v>504</v>
      </c>
      <c r="D8" s="627" t="s">
        <v>505</v>
      </c>
    </row>
    <row r="9" spans="2:4">
      <c r="B9" s="66">
        <v>3</v>
      </c>
      <c r="C9" s="339" t="s">
        <v>506</v>
      </c>
      <c r="D9" s="627" t="s">
        <v>507</v>
      </c>
    </row>
    <row r="10" spans="2:4">
      <c r="B10" s="66" t="s">
        <v>508</v>
      </c>
      <c r="C10" s="339" t="s">
        <v>509</v>
      </c>
      <c r="D10" s="627" t="s">
        <v>510</v>
      </c>
    </row>
    <row r="11" spans="2:4">
      <c r="B11" s="66"/>
      <c r="C11" s="340" t="s">
        <v>511</v>
      </c>
      <c r="D11" s="627"/>
    </row>
    <row r="12" spans="2:4">
      <c r="B12" s="66">
        <v>4</v>
      </c>
      <c r="C12" s="339" t="s">
        <v>512</v>
      </c>
      <c r="D12" s="626" t="s">
        <v>407</v>
      </c>
    </row>
    <row r="13" spans="2:4">
      <c r="B13" s="66">
        <v>5</v>
      </c>
      <c r="C13" s="339" t="s">
        <v>513</v>
      </c>
      <c r="D13" s="626" t="s">
        <v>407</v>
      </c>
    </row>
    <row r="14" spans="2:4">
      <c r="B14" s="66">
        <v>6</v>
      </c>
      <c r="C14" s="339" t="s">
        <v>514</v>
      </c>
      <c r="D14" s="627" t="s">
        <v>515</v>
      </c>
    </row>
    <row r="15" spans="2:4">
      <c r="B15" s="66">
        <v>7</v>
      </c>
      <c r="C15" s="339" t="s">
        <v>516</v>
      </c>
      <c r="D15" s="627" t="s">
        <v>517</v>
      </c>
    </row>
    <row r="16" spans="2:4">
      <c r="B16" s="66">
        <v>8</v>
      </c>
      <c r="C16" s="339" t="s">
        <v>518</v>
      </c>
      <c r="D16" s="628" t="s">
        <v>519</v>
      </c>
    </row>
    <row r="17" spans="2:4">
      <c r="B17" s="66">
        <v>9</v>
      </c>
      <c r="C17" s="339" t="s">
        <v>520</v>
      </c>
      <c r="D17" s="627" t="s">
        <v>519</v>
      </c>
    </row>
    <row r="18" spans="2:4">
      <c r="B18" s="66" t="s">
        <v>521</v>
      </c>
      <c r="C18" s="339" t="s">
        <v>522</v>
      </c>
      <c r="D18" s="627" t="s">
        <v>523</v>
      </c>
    </row>
    <row r="19" spans="2:4">
      <c r="B19" s="66" t="s">
        <v>524</v>
      </c>
      <c r="C19" s="339" t="s">
        <v>525</v>
      </c>
      <c r="D19" s="627" t="s">
        <v>510</v>
      </c>
    </row>
    <row r="20" spans="2:4">
      <c r="B20" s="66">
        <v>10</v>
      </c>
      <c r="C20" s="339" t="s">
        <v>526</v>
      </c>
      <c r="D20" s="627" t="s">
        <v>527</v>
      </c>
    </row>
    <row r="21" spans="2:4">
      <c r="B21" s="66">
        <v>11</v>
      </c>
      <c r="C21" s="339" t="s">
        <v>528</v>
      </c>
      <c r="D21" s="629">
        <v>43658</v>
      </c>
    </row>
    <row r="22" spans="2:4">
      <c r="B22" s="66">
        <v>12</v>
      </c>
      <c r="C22" s="339" t="s">
        <v>529</v>
      </c>
      <c r="D22" s="627" t="s">
        <v>530</v>
      </c>
    </row>
    <row r="23" spans="2:4">
      <c r="B23" s="66">
        <v>13</v>
      </c>
      <c r="C23" s="339" t="s">
        <v>531</v>
      </c>
      <c r="D23" s="629" t="s">
        <v>532</v>
      </c>
    </row>
    <row r="24" spans="2:4">
      <c r="B24" s="66">
        <v>14</v>
      </c>
      <c r="C24" s="339" t="s">
        <v>533</v>
      </c>
      <c r="D24" s="627" t="s">
        <v>534</v>
      </c>
    </row>
    <row r="25" spans="2:4">
      <c r="B25" s="66">
        <v>15</v>
      </c>
      <c r="C25" s="339" t="s">
        <v>535</v>
      </c>
      <c r="D25" s="627" t="s">
        <v>510</v>
      </c>
    </row>
    <row r="26" spans="2:4">
      <c r="B26" s="66">
        <v>16</v>
      </c>
      <c r="C26" s="339" t="s">
        <v>536</v>
      </c>
      <c r="D26" s="627" t="s">
        <v>510</v>
      </c>
    </row>
    <row r="27" spans="2:4">
      <c r="B27" s="341"/>
      <c r="C27" s="340" t="s">
        <v>537</v>
      </c>
      <c r="D27" s="630"/>
    </row>
    <row r="28" spans="2:4">
      <c r="B28" s="66">
        <v>17</v>
      </c>
      <c r="C28" s="339" t="s">
        <v>538</v>
      </c>
      <c r="D28" s="627" t="s">
        <v>539</v>
      </c>
    </row>
    <row r="29" spans="2:4">
      <c r="B29" s="66">
        <v>18</v>
      </c>
      <c r="C29" s="339" t="s">
        <v>540</v>
      </c>
      <c r="D29" s="627" t="s">
        <v>510</v>
      </c>
    </row>
    <row r="30" spans="2:4">
      <c r="B30" s="66">
        <v>19</v>
      </c>
      <c r="C30" s="339" t="s">
        <v>541</v>
      </c>
      <c r="D30" s="627" t="s">
        <v>510</v>
      </c>
    </row>
    <row r="31" spans="2:4">
      <c r="B31" s="66" t="s">
        <v>338</v>
      </c>
      <c r="C31" s="339" t="s">
        <v>542</v>
      </c>
      <c r="D31" s="627" t="s">
        <v>543</v>
      </c>
    </row>
    <row r="32" spans="2:4">
      <c r="B32" s="66" t="s">
        <v>340</v>
      </c>
      <c r="C32" s="339" t="s">
        <v>544</v>
      </c>
      <c r="D32" s="627" t="s">
        <v>543</v>
      </c>
    </row>
    <row r="33" spans="2:4">
      <c r="B33" s="66">
        <v>21</v>
      </c>
      <c r="C33" s="339" t="s">
        <v>545</v>
      </c>
      <c r="D33" s="627" t="s">
        <v>510</v>
      </c>
    </row>
    <row r="34" spans="2:4">
      <c r="B34" s="66">
        <v>22</v>
      </c>
      <c r="C34" s="339" t="s">
        <v>546</v>
      </c>
      <c r="D34" s="627" t="s">
        <v>547</v>
      </c>
    </row>
    <row r="35" spans="2:4">
      <c r="B35" s="66">
        <v>23</v>
      </c>
      <c r="C35" s="339" t="s">
        <v>548</v>
      </c>
      <c r="D35" s="627" t="s">
        <v>549</v>
      </c>
    </row>
    <row r="36" spans="2:4">
      <c r="B36" s="66">
        <v>24</v>
      </c>
      <c r="C36" s="339" t="s">
        <v>550</v>
      </c>
      <c r="D36" s="627" t="s">
        <v>510</v>
      </c>
    </row>
    <row r="37" spans="2:4">
      <c r="B37" s="66">
        <v>25</v>
      </c>
      <c r="C37" s="339" t="s">
        <v>551</v>
      </c>
      <c r="D37" s="627" t="s">
        <v>510</v>
      </c>
    </row>
    <row r="38" spans="2:4">
      <c r="B38" s="66">
        <v>26</v>
      </c>
      <c r="C38" s="339" t="s">
        <v>552</v>
      </c>
      <c r="D38" s="627" t="s">
        <v>510</v>
      </c>
    </row>
    <row r="39" spans="2:4">
      <c r="B39" s="66">
        <v>27</v>
      </c>
      <c r="C39" s="339" t="s">
        <v>553</v>
      </c>
      <c r="D39" s="627" t="s">
        <v>510</v>
      </c>
    </row>
    <row r="40" spans="2:4">
      <c r="B40" s="66">
        <v>28</v>
      </c>
      <c r="C40" s="339" t="s">
        <v>554</v>
      </c>
      <c r="D40" s="627" t="s">
        <v>510</v>
      </c>
    </row>
    <row r="41" spans="2:4">
      <c r="B41" s="66">
        <v>29</v>
      </c>
      <c r="C41" s="339" t="s">
        <v>555</v>
      </c>
      <c r="D41" s="627" t="s">
        <v>510</v>
      </c>
    </row>
    <row r="42" spans="2:4">
      <c r="B42" s="53">
        <v>30</v>
      </c>
      <c r="C42" s="342" t="s">
        <v>556</v>
      </c>
      <c r="D42" s="631" t="s">
        <v>510</v>
      </c>
    </row>
    <row r="43" spans="2:4">
      <c r="B43" s="66">
        <v>31</v>
      </c>
      <c r="C43" s="339" t="s">
        <v>557</v>
      </c>
      <c r="D43" s="627" t="s">
        <v>510</v>
      </c>
    </row>
    <row r="44" spans="2:4">
      <c r="B44" s="66">
        <v>32</v>
      </c>
      <c r="C44" s="339" t="s">
        <v>558</v>
      </c>
      <c r="D44" s="627" t="s">
        <v>510</v>
      </c>
    </row>
    <row r="45" spans="2:4">
      <c r="B45" s="66">
        <v>33</v>
      </c>
      <c r="C45" s="339" t="s">
        <v>559</v>
      </c>
      <c r="D45" s="627" t="s">
        <v>510</v>
      </c>
    </row>
    <row r="46" spans="2:4">
      <c r="B46" s="66">
        <v>34</v>
      </c>
      <c r="C46" s="339" t="s">
        <v>560</v>
      </c>
      <c r="D46" s="627" t="s">
        <v>510</v>
      </c>
    </row>
    <row r="47" spans="2:4">
      <c r="B47" s="66" t="s">
        <v>561</v>
      </c>
      <c r="C47" s="339" t="s">
        <v>562</v>
      </c>
      <c r="D47" s="627" t="s">
        <v>510</v>
      </c>
    </row>
    <row r="48" spans="2:4">
      <c r="B48" s="66" t="s">
        <v>563</v>
      </c>
      <c r="C48" s="339" t="s">
        <v>564</v>
      </c>
      <c r="D48" s="626" t="s">
        <v>534</v>
      </c>
    </row>
    <row r="49" spans="2:4">
      <c r="B49" s="66">
        <v>35</v>
      </c>
      <c r="C49" s="339" t="s">
        <v>565</v>
      </c>
      <c r="D49" s="627" t="s">
        <v>510</v>
      </c>
    </row>
    <row r="50" spans="2:4">
      <c r="B50" s="66">
        <v>36</v>
      </c>
      <c r="C50" s="342" t="s">
        <v>566</v>
      </c>
      <c r="D50" s="632" t="s">
        <v>534</v>
      </c>
    </row>
    <row r="51" spans="2:4">
      <c r="B51" s="66">
        <v>37</v>
      </c>
      <c r="C51" s="339" t="s">
        <v>567</v>
      </c>
      <c r="D51" s="627" t="s">
        <v>510</v>
      </c>
    </row>
    <row r="52" spans="2:4" s="24" customFormat="1" ht="49.5">
      <c r="B52" s="53" t="s">
        <v>568</v>
      </c>
      <c r="C52" s="91" t="s">
        <v>569</v>
      </c>
      <c r="D52" s="632" t="s">
        <v>570</v>
      </c>
    </row>
    <row r="53" spans="2:4">
      <c r="B53" s="343"/>
    </row>
    <row r="54" spans="2:4">
      <c r="B54" s="343"/>
    </row>
  </sheetData>
  <hyperlinks>
    <hyperlink ref="D52" r:id="rId1" display="'https://www.addiko.com/static/uploads/Addiko-Bank-AG-Listing-Prospectus-2019.pdf" xr:uid="{FC86D511-71B2-49E9-B9FC-1304744B11EB}"/>
  </hyperlinks>
  <pageMargins left="0.70866141732283472" right="0.70866141732283472" top="0.74803149606299213" bottom="0.74803149606299213" header="0.31496062992125984" footer="0.31496062992125984"/>
  <pageSetup paperSize="9" scale="56" orientation="landscape" r:id="rId2"/>
  <headerFooter>
    <oddHeader>&amp;CEN
Annex 7</oddHeader>
    <oddFooter>&amp;C&amp;P_x000D_&amp;1#&amp;"Calibri"&amp;10&amp;K000000 This document is classified as: 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P46"/>
  <sheetViews>
    <sheetView showGridLines="0" zoomScale="80" zoomScaleNormal="80" zoomScaleSheetLayoutView="90" workbookViewId="0">
      <selection activeCell="T8" sqref="T8"/>
    </sheetView>
  </sheetViews>
  <sheetFormatPr defaultColWidth="9.140625" defaultRowHeight="16.5"/>
  <cols>
    <col min="1" max="1" width="5.140625" style="43" customWidth="1"/>
    <col min="2" max="2" width="12.42578125" style="43" customWidth="1"/>
    <col min="3" max="3" width="25.5703125" style="326" customWidth="1"/>
    <col min="4" max="14" width="12.7109375" style="43" customWidth="1"/>
    <col min="15" max="15" width="13.140625" style="43" customWidth="1"/>
    <col min="16" max="16" width="13.5703125" style="43" customWidth="1"/>
    <col min="17" max="16384" width="9.140625" style="43"/>
  </cols>
  <sheetData>
    <row r="2" spans="2:16" ht="18.75">
      <c r="B2" s="325" t="s">
        <v>26</v>
      </c>
    </row>
    <row r="3" spans="2:16">
      <c r="B3" s="710" t="str">
        <f>'EU OV1'!B3</f>
        <v>31.12.2024 - in EUR million</v>
      </c>
      <c r="C3" s="711"/>
      <c r="D3" s="711"/>
    </row>
    <row r="5" spans="2:16">
      <c r="D5" s="327" t="s">
        <v>102</v>
      </c>
      <c r="E5" s="327" t="s">
        <v>103</v>
      </c>
      <c r="F5" s="327" t="s">
        <v>104</v>
      </c>
      <c r="G5" s="327" t="s">
        <v>234</v>
      </c>
      <c r="H5" s="327" t="s">
        <v>141</v>
      </c>
      <c r="I5" s="327" t="s">
        <v>235</v>
      </c>
      <c r="J5" s="327" t="s">
        <v>236</v>
      </c>
      <c r="K5" s="327" t="s">
        <v>287</v>
      </c>
      <c r="L5" s="327" t="s">
        <v>571</v>
      </c>
      <c r="M5" s="327" t="s">
        <v>572</v>
      </c>
      <c r="N5" s="327" t="s">
        <v>573</v>
      </c>
      <c r="O5" s="327" t="s">
        <v>574</v>
      </c>
      <c r="P5" s="327" t="s">
        <v>575</v>
      </c>
    </row>
    <row r="6" spans="2:16" ht="15.75" customHeight="1">
      <c r="D6" s="715" t="s">
        <v>576</v>
      </c>
      <c r="E6" s="716"/>
      <c r="F6" s="719" t="s">
        <v>577</v>
      </c>
      <c r="G6" s="720"/>
      <c r="H6" s="723" t="s">
        <v>578</v>
      </c>
      <c r="I6" s="712" t="s">
        <v>579</v>
      </c>
      <c r="J6" s="719" t="s">
        <v>580</v>
      </c>
      <c r="K6" s="726"/>
      <c r="L6" s="726"/>
      <c r="M6" s="720"/>
      <c r="N6" s="712" t="s">
        <v>581</v>
      </c>
      <c r="O6" s="712" t="s">
        <v>582</v>
      </c>
      <c r="P6" s="712" t="s">
        <v>583</v>
      </c>
    </row>
    <row r="7" spans="2:16">
      <c r="D7" s="717"/>
      <c r="E7" s="718"/>
      <c r="F7" s="721"/>
      <c r="G7" s="722"/>
      <c r="H7" s="724"/>
      <c r="I7" s="713"/>
      <c r="J7" s="721"/>
      <c r="K7" s="727"/>
      <c r="L7" s="727"/>
      <c r="M7" s="728"/>
      <c r="N7" s="713"/>
      <c r="O7" s="713"/>
      <c r="P7" s="713"/>
    </row>
    <row r="8" spans="2:16" ht="156" customHeight="1">
      <c r="D8" s="328" t="s">
        <v>584</v>
      </c>
      <c r="E8" s="328" t="s">
        <v>585</v>
      </c>
      <c r="F8" s="328" t="s">
        <v>586</v>
      </c>
      <c r="G8" s="328" t="s">
        <v>587</v>
      </c>
      <c r="H8" s="725"/>
      <c r="I8" s="714"/>
      <c r="J8" s="328" t="s">
        <v>588</v>
      </c>
      <c r="K8" s="328" t="s">
        <v>577</v>
      </c>
      <c r="L8" s="328" t="s">
        <v>589</v>
      </c>
      <c r="M8" s="329" t="s">
        <v>590</v>
      </c>
      <c r="N8" s="714"/>
      <c r="O8" s="714"/>
      <c r="P8" s="714"/>
    </row>
    <row r="9" spans="2:16" ht="30.75" customHeight="1">
      <c r="B9" s="330" t="s">
        <v>591</v>
      </c>
      <c r="C9" s="331" t="s">
        <v>592</v>
      </c>
      <c r="D9" s="332"/>
      <c r="E9" s="332"/>
      <c r="F9" s="332"/>
      <c r="G9" s="332"/>
      <c r="H9" s="332"/>
      <c r="I9" s="332"/>
      <c r="J9" s="332"/>
      <c r="K9" s="332"/>
      <c r="L9" s="332"/>
      <c r="M9" s="332"/>
      <c r="N9" s="332"/>
      <c r="O9" s="333"/>
      <c r="P9" s="333"/>
    </row>
    <row r="10" spans="2:16" ht="15.75" customHeight="1">
      <c r="B10" s="334" t="s">
        <v>593</v>
      </c>
      <c r="C10" s="335" t="s">
        <v>594</v>
      </c>
      <c r="D10" s="431">
        <v>1322.3859257133972</v>
      </c>
      <c r="E10" s="431">
        <v>0</v>
      </c>
      <c r="F10" s="431">
        <v>0</v>
      </c>
      <c r="G10" s="431">
        <v>0</v>
      </c>
      <c r="H10" s="431">
        <v>0</v>
      </c>
      <c r="I10" s="431">
        <v>1322.3859257133972</v>
      </c>
      <c r="J10" s="431">
        <v>71.746401446008008</v>
      </c>
      <c r="K10" s="431">
        <v>0</v>
      </c>
      <c r="L10" s="431">
        <v>0</v>
      </c>
      <c r="M10" s="431">
        <v>71.746401446008008</v>
      </c>
      <c r="N10" s="431">
        <v>896.83001807510004</v>
      </c>
      <c r="O10" s="430">
        <v>0.33279999999999998</v>
      </c>
      <c r="P10" s="430">
        <v>1.4999999999999999E-2</v>
      </c>
    </row>
    <row r="11" spans="2:16" ht="15.75" customHeight="1">
      <c r="B11" s="334" t="s">
        <v>595</v>
      </c>
      <c r="C11" s="335" t="s">
        <v>596</v>
      </c>
      <c r="D11" s="431">
        <v>1069.2296149855708</v>
      </c>
      <c r="E11" s="431">
        <v>0</v>
      </c>
      <c r="F11" s="431">
        <v>0</v>
      </c>
      <c r="G11" s="431">
        <v>0</v>
      </c>
      <c r="H11" s="431">
        <v>0</v>
      </c>
      <c r="I11" s="431">
        <v>1069.2296149855708</v>
      </c>
      <c r="J11" s="431">
        <v>55.082850081219192</v>
      </c>
      <c r="K11" s="431">
        <v>0</v>
      </c>
      <c r="L11" s="431">
        <v>0</v>
      </c>
      <c r="M11" s="431">
        <v>55.082850081219192</v>
      </c>
      <c r="N11" s="431">
        <v>688.53562601523993</v>
      </c>
      <c r="O11" s="430">
        <v>0.2555</v>
      </c>
      <c r="P11" s="430">
        <v>5.0000000000000001E-3</v>
      </c>
    </row>
    <row r="12" spans="2:16" ht="15.75" customHeight="1">
      <c r="B12" s="334" t="s">
        <v>597</v>
      </c>
      <c r="C12" s="335" t="s">
        <v>598</v>
      </c>
      <c r="D12" s="431">
        <v>9.1984613129999921</v>
      </c>
      <c r="E12" s="431">
        <v>0</v>
      </c>
      <c r="F12" s="431">
        <v>0</v>
      </c>
      <c r="G12" s="431">
        <v>0</v>
      </c>
      <c r="H12" s="431">
        <v>0</v>
      </c>
      <c r="I12" s="431">
        <v>9.1984613129999921</v>
      </c>
      <c r="J12" s="431">
        <v>0.56177384094400151</v>
      </c>
      <c r="K12" s="431">
        <v>0</v>
      </c>
      <c r="L12" s="431">
        <v>0</v>
      </c>
      <c r="M12" s="431">
        <v>0.56177384094400151</v>
      </c>
      <c r="N12" s="431">
        <v>7.0221730118000192</v>
      </c>
      <c r="O12" s="430">
        <v>2.5999999999999999E-3</v>
      </c>
      <c r="P12" s="430">
        <v>0.01</v>
      </c>
    </row>
    <row r="13" spans="2:16" ht="15.75" customHeight="1">
      <c r="B13" s="334" t="s">
        <v>599</v>
      </c>
      <c r="C13" s="335" t="s">
        <v>600</v>
      </c>
      <c r="D13" s="431">
        <v>4.171533683999999</v>
      </c>
      <c r="E13" s="431">
        <v>0</v>
      </c>
      <c r="F13" s="431">
        <v>0</v>
      </c>
      <c r="G13" s="431">
        <v>0</v>
      </c>
      <c r="H13" s="431">
        <v>0</v>
      </c>
      <c r="I13" s="431">
        <v>4.171533683999999</v>
      </c>
      <c r="J13" s="431">
        <v>0.33336692744000002</v>
      </c>
      <c r="K13" s="431">
        <v>0</v>
      </c>
      <c r="L13" s="431">
        <v>0</v>
      </c>
      <c r="M13" s="431">
        <v>0.33336692744000002</v>
      </c>
      <c r="N13" s="431">
        <v>4.1670865930000005</v>
      </c>
      <c r="O13" s="430">
        <v>1.5E-3</v>
      </c>
      <c r="P13" s="430">
        <v>0.02</v>
      </c>
    </row>
    <row r="14" spans="2:16" ht="15.75" customHeight="1">
      <c r="B14" s="334" t="s">
        <v>601</v>
      </c>
      <c r="C14" s="335" t="s">
        <v>602</v>
      </c>
      <c r="D14" s="431">
        <v>3.0829015000000002</v>
      </c>
      <c r="E14" s="431">
        <v>0</v>
      </c>
      <c r="F14" s="431">
        <v>0</v>
      </c>
      <c r="G14" s="431">
        <v>0</v>
      </c>
      <c r="H14" s="431">
        <v>0</v>
      </c>
      <c r="I14" s="431">
        <v>3.0829015000000002</v>
      </c>
      <c r="J14" s="431">
        <v>0.24653010419999999</v>
      </c>
      <c r="K14" s="431">
        <v>0</v>
      </c>
      <c r="L14" s="431">
        <v>0</v>
      </c>
      <c r="M14" s="431">
        <v>0.24653010419999999</v>
      </c>
      <c r="N14" s="431">
        <v>3.0816263024999997</v>
      </c>
      <c r="O14" s="430">
        <v>1.1000000000000001E-3</v>
      </c>
      <c r="P14" s="430">
        <v>0.01</v>
      </c>
    </row>
    <row r="15" spans="2:16" ht="15.75" customHeight="1">
      <c r="B15" s="334" t="s">
        <v>603</v>
      </c>
      <c r="C15" s="335" t="s">
        <v>604</v>
      </c>
      <c r="D15" s="431">
        <v>2.8727914950000004</v>
      </c>
      <c r="E15" s="431">
        <v>0</v>
      </c>
      <c r="F15" s="431">
        <v>0</v>
      </c>
      <c r="G15" s="431">
        <v>0</v>
      </c>
      <c r="H15" s="431">
        <v>0</v>
      </c>
      <c r="I15" s="431">
        <v>2.8727914950000004</v>
      </c>
      <c r="J15" s="431">
        <v>0.22972938570400003</v>
      </c>
      <c r="K15" s="431">
        <v>0</v>
      </c>
      <c r="L15" s="431">
        <v>0</v>
      </c>
      <c r="M15" s="431">
        <v>0.22972938570400003</v>
      </c>
      <c r="N15" s="431">
        <v>2.8716173213000005</v>
      </c>
      <c r="O15" s="430">
        <v>1.1000000000000001E-3</v>
      </c>
      <c r="P15" s="430">
        <v>0.02</v>
      </c>
    </row>
    <row r="16" spans="2:16" ht="15.75" customHeight="1">
      <c r="B16" s="334" t="s">
        <v>605</v>
      </c>
      <c r="C16" s="335" t="s">
        <v>606</v>
      </c>
      <c r="D16" s="431">
        <v>1.8337397780000007</v>
      </c>
      <c r="E16" s="431">
        <v>0</v>
      </c>
      <c r="F16" s="431">
        <v>0</v>
      </c>
      <c r="G16" s="431">
        <v>0</v>
      </c>
      <c r="H16" s="431">
        <v>0</v>
      </c>
      <c r="I16" s="431">
        <v>1.8337397780000007</v>
      </c>
      <c r="J16" s="431">
        <v>0.13721683057599998</v>
      </c>
      <c r="K16" s="431">
        <v>0</v>
      </c>
      <c r="L16" s="431">
        <v>0</v>
      </c>
      <c r="M16" s="431">
        <v>0.13721683057599998</v>
      </c>
      <c r="N16" s="431">
        <v>1.7152103821999998</v>
      </c>
      <c r="O16" s="430">
        <v>5.9999999999999995E-4</v>
      </c>
      <c r="P16" s="430">
        <v>7.4999999999999997E-3</v>
      </c>
    </row>
    <row r="17" spans="2:16" ht="15.75" customHeight="1">
      <c r="B17" s="334" t="s">
        <v>607</v>
      </c>
      <c r="C17" s="335" t="s">
        <v>608</v>
      </c>
      <c r="D17" s="431">
        <v>0.36571072199999993</v>
      </c>
      <c r="E17" s="431">
        <v>0</v>
      </c>
      <c r="F17" s="431">
        <v>0</v>
      </c>
      <c r="G17" s="431">
        <v>0</v>
      </c>
      <c r="H17" s="431">
        <v>0</v>
      </c>
      <c r="I17" s="431">
        <v>0.36571072199999993</v>
      </c>
      <c r="J17" s="431">
        <v>1.9203559120000002E-2</v>
      </c>
      <c r="K17" s="431">
        <v>0</v>
      </c>
      <c r="L17" s="431">
        <v>0</v>
      </c>
      <c r="M17" s="431">
        <v>1.9203559120000002E-2</v>
      </c>
      <c r="N17" s="431">
        <v>0.24004448900000003</v>
      </c>
      <c r="O17" s="430">
        <v>1E-4</v>
      </c>
      <c r="P17" s="430">
        <v>0.02</v>
      </c>
    </row>
    <row r="18" spans="2:16" ht="15.75" customHeight="1">
      <c r="B18" s="334" t="s">
        <v>609</v>
      </c>
      <c r="C18" s="335" t="s">
        <v>610</v>
      </c>
      <c r="D18" s="431">
        <v>0.26998997000000002</v>
      </c>
      <c r="E18" s="431">
        <v>0</v>
      </c>
      <c r="F18" s="431">
        <v>0</v>
      </c>
      <c r="G18" s="431">
        <v>0</v>
      </c>
      <c r="H18" s="431">
        <v>0</v>
      </c>
      <c r="I18" s="431">
        <v>0.26998997000000002</v>
      </c>
      <c r="J18" s="431">
        <v>7.5597191600000006E-3</v>
      </c>
      <c r="K18" s="431">
        <v>0</v>
      </c>
      <c r="L18" s="431">
        <v>0</v>
      </c>
      <c r="M18" s="431">
        <v>7.5597191600000006E-3</v>
      </c>
      <c r="N18" s="431">
        <v>9.4496489500000003E-2</v>
      </c>
      <c r="O18" s="430">
        <v>0</v>
      </c>
      <c r="P18" s="430">
        <v>5.0000000000000001E-3</v>
      </c>
    </row>
    <row r="19" spans="2:16" ht="15.75" customHeight="1">
      <c r="B19" s="334" t="s">
        <v>611</v>
      </c>
      <c r="C19" s="335" t="s">
        <v>612</v>
      </c>
      <c r="D19" s="431">
        <v>0.11180812999999998</v>
      </c>
      <c r="E19" s="431">
        <v>0</v>
      </c>
      <c r="F19" s="431">
        <v>0</v>
      </c>
      <c r="G19" s="431">
        <v>0</v>
      </c>
      <c r="H19" s="431">
        <v>0</v>
      </c>
      <c r="I19" s="431">
        <v>0.11180812999999998</v>
      </c>
      <c r="J19" s="431">
        <v>6.736889999999998E-3</v>
      </c>
      <c r="K19" s="431">
        <v>0</v>
      </c>
      <c r="L19" s="431">
        <v>0</v>
      </c>
      <c r="M19" s="431">
        <v>6.736889999999998E-3</v>
      </c>
      <c r="N19" s="431">
        <v>8.421112499999997E-2</v>
      </c>
      <c r="O19" s="430">
        <v>0</v>
      </c>
      <c r="P19" s="430">
        <v>0.02</v>
      </c>
    </row>
    <row r="20" spans="2:16" ht="15.75" customHeight="1">
      <c r="B20" s="334" t="s">
        <v>613</v>
      </c>
      <c r="C20" s="335" t="s">
        <v>614</v>
      </c>
      <c r="D20" s="431">
        <v>7.142284599999997E-2</v>
      </c>
      <c r="E20" s="431">
        <v>0</v>
      </c>
      <c r="F20" s="431">
        <v>0</v>
      </c>
      <c r="G20" s="431">
        <v>0</v>
      </c>
      <c r="H20" s="431">
        <v>0</v>
      </c>
      <c r="I20" s="431">
        <v>7.142284599999997E-2</v>
      </c>
      <c r="J20" s="431">
        <v>4.2871557599999995E-3</v>
      </c>
      <c r="K20" s="431">
        <v>0</v>
      </c>
      <c r="L20" s="431">
        <v>0</v>
      </c>
      <c r="M20" s="431">
        <v>4.2871557599999995E-3</v>
      </c>
      <c r="N20" s="431">
        <v>5.3589446999999991E-2</v>
      </c>
      <c r="O20" s="430">
        <v>0</v>
      </c>
      <c r="P20" s="430">
        <v>5.0000000000000001E-3</v>
      </c>
    </row>
    <row r="21" spans="2:16" ht="15.75" customHeight="1">
      <c r="B21" s="334" t="s">
        <v>615</v>
      </c>
      <c r="C21" s="335" t="s">
        <v>616</v>
      </c>
      <c r="D21" s="431">
        <v>5.7564290000000004E-2</v>
      </c>
      <c r="E21" s="431">
        <v>0</v>
      </c>
      <c r="F21" s="431">
        <v>0</v>
      </c>
      <c r="G21" s="431">
        <v>0</v>
      </c>
      <c r="H21" s="431">
        <v>0</v>
      </c>
      <c r="I21" s="431">
        <v>5.7564290000000004E-2</v>
      </c>
      <c r="J21" s="431">
        <v>1.6120039599999999E-3</v>
      </c>
      <c r="K21" s="431">
        <v>0</v>
      </c>
      <c r="L21" s="431">
        <v>0</v>
      </c>
      <c r="M21" s="431">
        <v>1.6120039599999999E-3</v>
      </c>
      <c r="N21" s="431">
        <v>2.0150049499999999E-2</v>
      </c>
      <c r="O21" s="430">
        <v>0</v>
      </c>
      <c r="P21" s="430">
        <v>2.5000000000000001E-2</v>
      </c>
    </row>
    <row r="22" spans="2:16" ht="15.75" customHeight="1">
      <c r="B22" s="334" t="s">
        <v>617</v>
      </c>
      <c r="C22" s="335" t="s">
        <v>618</v>
      </c>
      <c r="D22" s="431">
        <v>1.8264010000000001E-2</v>
      </c>
      <c r="E22" s="431">
        <v>0</v>
      </c>
      <c r="F22" s="431">
        <v>0</v>
      </c>
      <c r="G22" s="431">
        <v>0</v>
      </c>
      <c r="H22" s="431">
        <v>0</v>
      </c>
      <c r="I22" s="431">
        <v>1.8264010000000001E-2</v>
      </c>
      <c r="J22" s="431">
        <v>1.4610776000000001E-3</v>
      </c>
      <c r="K22" s="431">
        <v>0</v>
      </c>
      <c r="L22" s="431">
        <v>0</v>
      </c>
      <c r="M22" s="431">
        <v>1.4610776000000001E-3</v>
      </c>
      <c r="N22" s="431">
        <v>1.826347E-2</v>
      </c>
      <c r="O22" s="430">
        <v>0</v>
      </c>
      <c r="P22" s="430">
        <v>2.5000000000000001E-2</v>
      </c>
    </row>
    <row r="23" spans="2:16" ht="15.75" customHeight="1">
      <c r="B23" s="334" t="s">
        <v>619</v>
      </c>
      <c r="C23" s="335" t="s">
        <v>620</v>
      </c>
      <c r="D23" s="431">
        <v>1.7365374999999999E-2</v>
      </c>
      <c r="E23" s="431">
        <v>0</v>
      </c>
      <c r="F23" s="431">
        <v>0</v>
      </c>
      <c r="G23" s="431">
        <v>0</v>
      </c>
      <c r="H23" s="431">
        <v>0</v>
      </c>
      <c r="I23" s="431">
        <v>1.7365374999999999E-2</v>
      </c>
      <c r="J23" s="431">
        <v>1.3399410960000001E-3</v>
      </c>
      <c r="K23" s="431">
        <v>0</v>
      </c>
      <c r="L23" s="431">
        <v>0</v>
      </c>
      <c r="M23" s="431">
        <v>1.3399410960000001E-3</v>
      </c>
      <c r="N23" s="431">
        <v>1.6749263700000003E-2</v>
      </c>
      <c r="O23" s="430">
        <v>0</v>
      </c>
      <c r="P23" s="430">
        <v>1.4999999999999999E-2</v>
      </c>
    </row>
    <row r="24" spans="2:16" ht="15.75" customHeight="1">
      <c r="B24" s="334" t="s">
        <v>621</v>
      </c>
      <c r="C24" s="335" t="s">
        <v>622</v>
      </c>
      <c r="D24" s="431">
        <v>1.3309980000000009E-2</v>
      </c>
      <c r="E24" s="431">
        <v>0</v>
      </c>
      <c r="F24" s="431">
        <v>0</v>
      </c>
      <c r="G24" s="431">
        <v>0</v>
      </c>
      <c r="H24" s="431">
        <v>0</v>
      </c>
      <c r="I24" s="431">
        <v>1.3309980000000009E-2</v>
      </c>
      <c r="J24" s="431">
        <v>1.0636529999999997E-3</v>
      </c>
      <c r="K24" s="431">
        <v>0</v>
      </c>
      <c r="L24" s="431">
        <v>0</v>
      </c>
      <c r="M24" s="431">
        <v>1.0636529999999997E-3</v>
      </c>
      <c r="N24" s="431">
        <v>1.3295662499999996E-2</v>
      </c>
      <c r="O24" s="430">
        <v>0</v>
      </c>
      <c r="P24" s="430">
        <v>0.01</v>
      </c>
    </row>
    <row r="25" spans="2:16" ht="15.75" customHeight="1">
      <c r="B25" s="334" t="s">
        <v>623</v>
      </c>
      <c r="C25" s="335" t="s">
        <v>624</v>
      </c>
      <c r="D25" s="431">
        <v>8.3457299999999991E-3</v>
      </c>
      <c r="E25" s="431">
        <v>0</v>
      </c>
      <c r="F25" s="431">
        <v>0</v>
      </c>
      <c r="G25" s="431">
        <v>0</v>
      </c>
      <c r="H25" s="431">
        <v>0</v>
      </c>
      <c r="I25" s="431">
        <v>8.3457299999999991E-3</v>
      </c>
      <c r="J25" s="431">
        <v>3.2926016000000007E-4</v>
      </c>
      <c r="K25" s="431">
        <v>0</v>
      </c>
      <c r="L25" s="431">
        <v>0</v>
      </c>
      <c r="M25" s="431">
        <v>3.2926016000000007E-4</v>
      </c>
      <c r="N25" s="431">
        <v>4.1157520000000012E-3</v>
      </c>
      <c r="O25" s="430">
        <v>0</v>
      </c>
      <c r="P25" s="430">
        <v>0.01</v>
      </c>
    </row>
    <row r="26" spans="2:16" ht="15.75" customHeight="1">
      <c r="B26" s="334" t="s">
        <v>625</v>
      </c>
      <c r="C26" s="335" t="s">
        <v>626</v>
      </c>
      <c r="D26" s="431">
        <v>2.7615700000000001E-3</v>
      </c>
      <c r="E26" s="431">
        <v>0</v>
      </c>
      <c r="F26" s="431">
        <v>0</v>
      </c>
      <c r="G26" s="431">
        <v>0</v>
      </c>
      <c r="H26" s="431">
        <v>0</v>
      </c>
      <c r="I26" s="431">
        <v>2.7615700000000001E-3</v>
      </c>
      <c r="J26" s="431">
        <v>1.6569419999999999E-4</v>
      </c>
      <c r="K26" s="431">
        <v>0</v>
      </c>
      <c r="L26" s="431">
        <v>0</v>
      </c>
      <c r="M26" s="431">
        <v>1.6569419999999999E-4</v>
      </c>
      <c r="N26" s="431">
        <v>2.0711774999999997E-3</v>
      </c>
      <c r="O26" s="430">
        <v>0</v>
      </c>
      <c r="P26" s="430">
        <v>1.4999999999999999E-2</v>
      </c>
    </row>
    <row r="27" spans="2:16" ht="15.75" customHeight="1">
      <c r="B27" s="334" t="s">
        <v>627</v>
      </c>
      <c r="C27" s="335" t="s">
        <v>628</v>
      </c>
      <c r="D27" s="431">
        <v>1.5624300000000001E-3</v>
      </c>
      <c r="E27" s="431">
        <v>0</v>
      </c>
      <c r="F27" s="431">
        <v>0</v>
      </c>
      <c r="G27" s="431">
        <v>0</v>
      </c>
      <c r="H27" s="431">
        <v>0</v>
      </c>
      <c r="I27" s="431">
        <v>1.5624300000000001E-3</v>
      </c>
      <c r="J27" s="431">
        <v>9.772640000000002E-5</v>
      </c>
      <c r="K27" s="431">
        <v>0</v>
      </c>
      <c r="L27" s="431">
        <v>0</v>
      </c>
      <c r="M27" s="431">
        <v>9.772640000000002E-5</v>
      </c>
      <c r="N27" s="431">
        <v>1.2215800000000003E-3</v>
      </c>
      <c r="O27" s="430">
        <v>0</v>
      </c>
      <c r="P27" s="430">
        <v>1.2500000000000001E-2</v>
      </c>
    </row>
    <row r="28" spans="2:16" ht="15.75" customHeight="1">
      <c r="B28" s="334" t="s">
        <v>629</v>
      </c>
      <c r="C28" s="335" t="s">
        <v>630</v>
      </c>
      <c r="D28" s="431">
        <v>3.1140000000000003E-5</v>
      </c>
      <c r="E28" s="431">
        <v>0</v>
      </c>
      <c r="F28" s="431">
        <v>0</v>
      </c>
      <c r="G28" s="431">
        <v>0</v>
      </c>
      <c r="H28" s="431">
        <v>0</v>
      </c>
      <c r="I28" s="431">
        <v>3.1140000000000003E-5</v>
      </c>
      <c r="J28" s="431">
        <v>1.8684E-6</v>
      </c>
      <c r="K28" s="431">
        <v>0</v>
      </c>
      <c r="L28" s="431">
        <v>0</v>
      </c>
      <c r="M28" s="431">
        <v>1.8684E-6</v>
      </c>
      <c r="N28" s="431">
        <v>2.3354999999999999E-5</v>
      </c>
      <c r="O28" s="430">
        <v>0</v>
      </c>
      <c r="P28" s="430">
        <v>5.0000000000000001E-3</v>
      </c>
    </row>
    <row r="29" spans="2:16" ht="15.75" customHeight="1">
      <c r="B29" s="334" t="s">
        <v>631</v>
      </c>
      <c r="C29" s="335" t="s">
        <v>632</v>
      </c>
      <c r="D29" s="431">
        <v>1.679E-5</v>
      </c>
      <c r="E29" s="431">
        <v>0</v>
      </c>
      <c r="F29" s="431">
        <v>0</v>
      </c>
      <c r="G29" s="431">
        <v>0</v>
      </c>
      <c r="H29" s="431">
        <v>0</v>
      </c>
      <c r="I29" s="431">
        <v>1.679E-5</v>
      </c>
      <c r="J29" s="431">
        <v>1.0074000000000001E-6</v>
      </c>
      <c r="K29" s="431">
        <v>0</v>
      </c>
      <c r="L29" s="431">
        <v>0</v>
      </c>
      <c r="M29" s="431">
        <v>1.0074000000000001E-6</v>
      </c>
      <c r="N29" s="431">
        <v>1.2592500000000002E-5</v>
      </c>
      <c r="O29" s="430">
        <v>0</v>
      </c>
      <c r="P29" s="430">
        <v>5.0000000000000001E-3</v>
      </c>
    </row>
    <row r="30" spans="2:16" ht="15.75" customHeight="1">
      <c r="B30" s="334" t="s">
        <v>633</v>
      </c>
      <c r="C30" s="335" t="s">
        <v>634</v>
      </c>
      <c r="D30" s="431">
        <v>1.5140000000000182E-5</v>
      </c>
      <c r="E30" s="431">
        <v>0</v>
      </c>
      <c r="F30" s="431">
        <v>0</v>
      </c>
      <c r="G30" s="431">
        <v>0</v>
      </c>
      <c r="H30" s="431">
        <v>0</v>
      </c>
      <c r="I30" s="431">
        <v>1.5140000000000182E-5</v>
      </c>
      <c r="J30" s="431">
        <v>9.0840000000002812E-7</v>
      </c>
      <c r="K30" s="431">
        <v>0</v>
      </c>
      <c r="L30" s="431">
        <v>0</v>
      </c>
      <c r="M30" s="431">
        <v>9.0840000000002812E-7</v>
      </c>
      <c r="N30" s="431">
        <v>1.1355000000000351E-5</v>
      </c>
      <c r="O30" s="430">
        <v>0</v>
      </c>
      <c r="P30" s="430">
        <v>0.01</v>
      </c>
    </row>
    <row r="31" spans="2:16" ht="15.75" customHeight="1">
      <c r="B31" s="334" t="s">
        <v>635</v>
      </c>
      <c r="C31" s="335" t="s">
        <v>636</v>
      </c>
      <c r="D31" s="431">
        <v>1.0509999999999999E-5</v>
      </c>
      <c r="E31" s="431">
        <v>0</v>
      </c>
      <c r="F31" s="431">
        <v>0</v>
      </c>
      <c r="G31" s="431">
        <v>0</v>
      </c>
      <c r="H31" s="431">
        <v>0</v>
      </c>
      <c r="I31" s="431">
        <v>1.0509999999999999E-5</v>
      </c>
      <c r="J31" s="431">
        <v>6.3060000000000005E-7</v>
      </c>
      <c r="K31" s="431">
        <v>0</v>
      </c>
      <c r="L31" s="431">
        <v>0</v>
      </c>
      <c r="M31" s="431">
        <v>6.3060000000000005E-7</v>
      </c>
      <c r="N31" s="431">
        <v>7.8825000000000012E-6</v>
      </c>
      <c r="O31" s="430">
        <v>0</v>
      </c>
      <c r="P31" s="430">
        <v>0.01</v>
      </c>
    </row>
    <row r="32" spans="2:16" ht="15.75" customHeight="1">
      <c r="B32" s="334" t="s">
        <v>637</v>
      </c>
      <c r="C32" s="335" t="s">
        <v>638</v>
      </c>
      <c r="D32" s="431">
        <v>7.5100000000000001E-6</v>
      </c>
      <c r="E32" s="431">
        <v>0</v>
      </c>
      <c r="F32" s="431">
        <v>0</v>
      </c>
      <c r="G32" s="431">
        <v>0</v>
      </c>
      <c r="H32" s="431">
        <v>0</v>
      </c>
      <c r="I32" s="431">
        <v>7.5100000000000001E-6</v>
      </c>
      <c r="J32" s="431">
        <v>4.5060000000000002E-7</v>
      </c>
      <c r="K32" s="431">
        <v>0</v>
      </c>
      <c r="L32" s="431">
        <v>0</v>
      </c>
      <c r="M32" s="431">
        <v>4.5060000000000002E-7</v>
      </c>
      <c r="N32" s="431">
        <v>5.6325000000000007E-6</v>
      </c>
      <c r="O32" s="430">
        <v>0</v>
      </c>
      <c r="P32" s="430">
        <v>2.5000000000000001E-2</v>
      </c>
    </row>
    <row r="33" spans="2:16" ht="15.75" customHeight="1">
      <c r="B33" s="334" t="s">
        <v>639</v>
      </c>
      <c r="C33" s="335" t="s">
        <v>640</v>
      </c>
      <c r="D33" s="431">
        <v>0</v>
      </c>
      <c r="E33" s="431">
        <v>0</v>
      </c>
      <c r="F33" s="431">
        <v>0</v>
      </c>
      <c r="G33" s="431">
        <v>0</v>
      </c>
      <c r="H33" s="431">
        <v>0</v>
      </c>
      <c r="I33" s="431">
        <v>0</v>
      </c>
      <c r="J33" s="431">
        <v>0</v>
      </c>
      <c r="K33" s="431">
        <v>0</v>
      </c>
      <c r="L33" s="431">
        <v>0</v>
      </c>
      <c r="M33" s="431">
        <v>0</v>
      </c>
      <c r="N33" s="431">
        <v>0</v>
      </c>
      <c r="O33" s="430">
        <v>0</v>
      </c>
      <c r="P33" s="430">
        <v>5.0000000000000001E-3</v>
      </c>
    </row>
    <row r="34" spans="2:16" ht="15.75" customHeight="1">
      <c r="B34" s="334" t="s">
        <v>641</v>
      </c>
      <c r="C34" s="335" t="s">
        <v>642</v>
      </c>
      <c r="D34" s="431">
        <v>0</v>
      </c>
      <c r="E34" s="431">
        <v>0</v>
      </c>
      <c r="F34" s="431">
        <v>0</v>
      </c>
      <c r="G34" s="431">
        <v>0</v>
      </c>
      <c r="H34" s="431">
        <v>0</v>
      </c>
      <c r="I34" s="431">
        <v>0</v>
      </c>
      <c r="J34" s="431">
        <v>0</v>
      </c>
      <c r="K34" s="431">
        <v>0</v>
      </c>
      <c r="L34" s="431">
        <v>0</v>
      </c>
      <c r="M34" s="431">
        <v>0</v>
      </c>
      <c r="N34" s="431">
        <v>0</v>
      </c>
      <c r="O34" s="430">
        <v>0</v>
      </c>
      <c r="P34" s="430">
        <v>1.4999999999999999E-2</v>
      </c>
    </row>
    <row r="35" spans="2:16" ht="15.75" customHeight="1">
      <c r="B35" s="334" t="s">
        <v>643</v>
      </c>
      <c r="C35" s="335" t="s">
        <v>644</v>
      </c>
      <c r="D35" s="431">
        <v>0</v>
      </c>
      <c r="E35" s="431">
        <v>0</v>
      </c>
      <c r="F35" s="431">
        <v>0</v>
      </c>
      <c r="G35" s="431">
        <v>0</v>
      </c>
      <c r="H35" s="431">
        <v>0</v>
      </c>
      <c r="I35" s="431">
        <v>0</v>
      </c>
      <c r="J35" s="431">
        <v>0</v>
      </c>
      <c r="K35" s="431">
        <v>0</v>
      </c>
      <c r="L35" s="431">
        <v>0</v>
      </c>
      <c r="M35" s="431">
        <v>0</v>
      </c>
      <c r="N35" s="431">
        <v>0</v>
      </c>
      <c r="O35" s="430">
        <v>0</v>
      </c>
      <c r="P35" s="430">
        <v>0.01</v>
      </c>
    </row>
    <row r="36" spans="2:16" ht="15.75" customHeight="1">
      <c r="B36" s="334" t="s">
        <v>645</v>
      </c>
      <c r="C36" s="335" t="s">
        <v>646</v>
      </c>
      <c r="D36" s="431">
        <v>0</v>
      </c>
      <c r="E36" s="431">
        <v>0</v>
      </c>
      <c r="F36" s="431">
        <v>0</v>
      </c>
      <c r="G36" s="431">
        <v>0</v>
      </c>
      <c r="H36" s="431">
        <v>0</v>
      </c>
      <c r="I36" s="431">
        <v>0</v>
      </c>
      <c r="J36" s="431">
        <v>0</v>
      </c>
      <c r="K36" s="431">
        <v>0</v>
      </c>
      <c r="L36" s="431">
        <v>0</v>
      </c>
      <c r="M36" s="431">
        <v>0</v>
      </c>
      <c r="N36" s="431">
        <v>0</v>
      </c>
      <c r="O36" s="430">
        <v>0</v>
      </c>
      <c r="P36" s="430">
        <v>1.4999999999999999E-2</v>
      </c>
    </row>
    <row r="37" spans="2:16" ht="15.75" customHeight="1">
      <c r="B37" s="334" t="s">
        <v>647</v>
      </c>
      <c r="C37" s="335" t="s">
        <v>648</v>
      </c>
      <c r="D37" s="431">
        <v>771.13975372672098</v>
      </c>
      <c r="E37" s="431">
        <v>0</v>
      </c>
      <c r="F37" s="431">
        <v>0</v>
      </c>
      <c r="G37" s="431">
        <v>0</v>
      </c>
      <c r="H37" s="431">
        <v>0</v>
      </c>
      <c r="I37" s="431">
        <v>771.13975372672098</v>
      </c>
      <c r="J37" s="431">
        <v>42.815215865478031</v>
      </c>
      <c r="K37" s="431">
        <v>0</v>
      </c>
      <c r="L37" s="431">
        <v>0</v>
      </c>
      <c r="M37" s="431">
        <v>42.815215865478031</v>
      </c>
      <c r="N37" s="431">
        <v>535.19019831847538</v>
      </c>
      <c r="O37" s="430">
        <v>0.1986</v>
      </c>
      <c r="P37" s="430">
        <v>0</v>
      </c>
    </row>
    <row r="38" spans="2:16" ht="15.75" customHeight="1">
      <c r="B38" s="334" t="s">
        <v>649</v>
      </c>
      <c r="C38" s="335" t="s">
        <v>650</v>
      </c>
      <c r="D38" s="431">
        <v>618.73552293041132</v>
      </c>
      <c r="E38" s="431">
        <v>0</v>
      </c>
      <c r="F38" s="431">
        <v>0</v>
      </c>
      <c r="G38" s="431">
        <v>0</v>
      </c>
      <c r="H38" s="431">
        <v>0</v>
      </c>
      <c r="I38" s="431">
        <v>618.73552293041132</v>
      </c>
      <c r="J38" s="431">
        <v>32.650434127378794</v>
      </c>
      <c r="K38" s="431">
        <v>0</v>
      </c>
      <c r="L38" s="431">
        <v>0</v>
      </c>
      <c r="M38" s="431">
        <v>32.650434127378794</v>
      </c>
      <c r="N38" s="431">
        <v>408.13042659223493</v>
      </c>
      <c r="O38" s="430">
        <v>0.15140000000000001</v>
      </c>
      <c r="P38" s="430">
        <v>0</v>
      </c>
    </row>
    <row r="39" spans="2:16" ht="15.75" customHeight="1">
      <c r="B39" s="334" t="s">
        <v>651</v>
      </c>
      <c r="C39" s="335" t="s">
        <v>652</v>
      </c>
      <c r="D39" s="431">
        <v>181.51955935200058</v>
      </c>
      <c r="E39" s="431">
        <v>0</v>
      </c>
      <c r="F39" s="431">
        <v>0</v>
      </c>
      <c r="G39" s="431">
        <v>0</v>
      </c>
      <c r="H39" s="431">
        <v>0</v>
      </c>
      <c r="I39" s="431">
        <v>181.51955935200058</v>
      </c>
      <c r="J39" s="431">
        <v>9.7370800894982033</v>
      </c>
      <c r="K39" s="431">
        <v>0</v>
      </c>
      <c r="L39" s="431">
        <v>0</v>
      </c>
      <c r="M39" s="431">
        <v>9.7370800894982033</v>
      </c>
      <c r="N39" s="431">
        <v>121.71350111872754</v>
      </c>
      <c r="O39" s="430">
        <v>4.5199999999999997E-2</v>
      </c>
      <c r="P39" s="430">
        <v>0</v>
      </c>
    </row>
    <row r="40" spans="2:16" ht="15.75" customHeight="1">
      <c r="B40" s="334" t="s">
        <v>653</v>
      </c>
      <c r="C40" s="335" t="s">
        <v>654</v>
      </c>
      <c r="D40" s="431">
        <v>21.951793439999996</v>
      </c>
      <c r="E40" s="431">
        <v>0</v>
      </c>
      <c r="F40" s="431">
        <v>0</v>
      </c>
      <c r="G40" s="431">
        <v>0</v>
      </c>
      <c r="H40" s="431">
        <v>0</v>
      </c>
      <c r="I40" s="431">
        <v>21.951793439999996</v>
      </c>
      <c r="J40" s="431">
        <v>1.5506020792000004</v>
      </c>
      <c r="K40" s="431">
        <v>0</v>
      </c>
      <c r="L40" s="431">
        <v>0</v>
      </c>
      <c r="M40" s="431">
        <v>1.5506020792000004</v>
      </c>
      <c r="N40" s="431">
        <v>19.382525990000005</v>
      </c>
      <c r="O40" s="430">
        <v>7.1999999999999998E-3</v>
      </c>
      <c r="P40" s="430">
        <v>0</v>
      </c>
    </row>
    <row r="41" spans="2:16" ht="15.75" customHeight="1">
      <c r="B41" s="334" t="s">
        <v>655</v>
      </c>
      <c r="C41" s="335" t="s">
        <v>656</v>
      </c>
      <c r="D41" s="431">
        <v>6.0731954569999962</v>
      </c>
      <c r="E41" s="431">
        <v>0</v>
      </c>
      <c r="F41" s="431">
        <v>0</v>
      </c>
      <c r="G41" s="431">
        <v>0</v>
      </c>
      <c r="H41" s="431">
        <v>0</v>
      </c>
      <c r="I41" s="431">
        <v>6.0731954569999962</v>
      </c>
      <c r="J41" s="431">
        <v>0.3927364557879709</v>
      </c>
      <c r="K41" s="431">
        <v>0</v>
      </c>
      <c r="L41" s="431">
        <v>0</v>
      </c>
      <c r="M41" s="431">
        <v>0.3927364557879709</v>
      </c>
      <c r="N41" s="431">
        <v>4.9092056973496359</v>
      </c>
      <c r="O41" s="430">
        <v>1.8E-3</v>
      </c>
      <c r="P41" s="430">
        <v>0</v>
      </c>
    </row>
    <row r="42" spans="2:16" ht="15.75" customHeight="1">
      <c r="B42" s="334" t="s">
        <v>657</v>
      </c>
      <c r="C42" s="335" t="s">
        <v>658</v>
      </c>
      <c r="D42" s="431">
        <v>0.346496886</v>
      </c>
      <c r="E42" s="431">
        <v>0</v>
      </c>
      <c r="F42" s="431">
        <v>0</v>
      </c>
      <c r="G42" s="431">
        <v>0</v>
      </c>
      <c r="H42" s="431">
        <v>0</v>
      </c>
      <c r="I42" s="431">
        <v>0.346496886</v>
      </c>
      <c r="J42" s="431">
        <v>2.345573632E-2</v>
      </c>
      <c r="K42" s="431">
        <v>0</v>
      </c>
      <c r="L42" s="431">
        <v>0</v>
      </c>
      <c r="M42" s="431">
        <v>2.345573632E-2</v>
      </c>
      <c r="N42" s="431">
        <v>0.29319670399999997</v>
      </c>
      <c r="O42" s="430">
        <v>1E-4</v>
      </c>
      <c r="P42" s="430">
        <v>0</v>
      </c>
    </row>
    <row r="43" spans="2:16" ht="15.75" customHeight="1">
      <c r="B43" s="334" t="s">
        <v>659</v>
      </c>
      <c r="C43" s="335" t="s">
        <v>660</v>
      </c>
      <c r="D43" s="431">
        <v>0.31173227400000003</v>
      </c>
      <c r="E43" s="431">
        <v>0</v>
      </c>
      <c r="F43" s="431">
        <v>0</v>
      </c>
      <c r="G43" s="431">
        <v>0</v>
      </c>
      <c r="H43" s="431">
        <v>0</v>
      </c>
      <c r="I43" s="431">
        <v>0.31173227400000003</v>
      </c>
      <c r="J43" s="431">
        <v>1.8771974439999999E-2</v>
      </c>
      <c r="K43" s="431">
        <v>0</v>
      </c>
      <c r="L43" s="431">
        <v>0</v>
      </c>
      <c r="M43" s="431">
        <v>1.8771974439999999E-2</v>
      </c>
      <c r="N43" s="431">
        <v>0.23464968049999999</v>
      </c>
      <c r="O43" s="430">
        <v>1E-4</v>
      </c>
      <c r="P43" s="430">
        <v>0</v>
      </c>
    </row>
    <row r="44" spans="2:16" ht="15.75" customHeight="1">
      <c r="B44" s="334" t="s">
        <v>661</v>
      </c>
      <c r="C44" s="335" t="s">
        <v>662</v>
      </c>
      <c r="D44" s="431">
        <v>0.17494092</v>
      </c>
      <c r="E44" s="431">
        <v>0</v>
      </c>
      <c r="F44" s="431">
        <v>0</v>
      </c>
      <c r="G44" s="431">
        <v>0</v>
      </c>
      <c r="H44" s="431">
        <v>0</v>
      </c>
      <c r="I44" s="431">
        <v>0.17494092</v>
      </c>
      <c r="J44" s="431">
        <v>1.0635392399999997E-2</v>
      </c>
      <c r="K44" s="431">
        <v>0</v>
      </c>
      <c r="L44" s="431">
        <v>0</v>
      </c>
      <c r="M44" s="431">
        <v>1.0635392399999997E-2</v>
      </c>
      <c r="N44" s="431">
        <v>0.13294240499999996</v>
      </c>
      <c r="O44" s="430">
        <v>0</v>
      </c>
      <c r="P44" s="430">
        <v>0</v>
      </c>
    </row>
    <row r="45" spans="2:16" ht="15.75" customHeight="1">
      <c r="B45" s="334" t="s">
        <v>663</v>
      </c>
      <c r="C45" s="335" t="s">
        <v>664</v>
      </c>
      <c r="D45" s="431">
        <v>9.1012649999999903E-2</v>
      </c>
      <c r="E45" s="431">
        <v>0</v>
      </c>
      <c r="F45" s="431">
        <v>0</v>
      </c>
      <c r="G45" s="431">
        <v>0</v>
      </c>
      <c r="H45" s="431">
        <v>0</v>
      </c>
      <c r="I45" s="431">
        <v>9.1012649999999903E-2</v>
      </c>
      <c r="J45" s="431">
        <v>5.5159166000000003E-3</v>
      </c>
      <c r="K45" s="431">
        <v>0</v>
      </c>
      <c r="L45" s="431">
        <v>0</v>
      </c>
      <c r="M45" s="431">
        <v>5.5159166000000003E-3</v>
      </c>
      <c r="N45" s="431">
        <v>6.8948957500000005E-2</v>
      </c>
      <c r="O45" s="430">
        <v>0</v>
      </c>
      <c r="P45" s="430">
        <v>0</v>
      </c>
    </row>
    <row r="46" spans="2:16">
      <c r="B46" s="336" t="s">
        <v>665</v>
      </c>
      <c r="C46" s="337" t="s">
        <v>139</v>
      </c>
      <c r="D46" s="432">
        <v>4014.1842449081005</v>
      </c>
      <c r="E46" s="432">
        <v>0</v>
      </c>
      <c r="F46" s="432">
        <v>0</v>
      </c>
      <c r="G46" s="432">
        <v>0</v>
      </c>
      <c r="H46" s="432">
        <v>0</v>
      </c>
      <c r="I46" s="432">
        <v>4014.1842449081005</v>
      </c>
      <c r="J46" s="432">
        <v>215.59254933737031</v>
      </c>
      <c r="K46" s="432">
        <v>0</v>
      </c>
      <c r="L46" s="432">
        <v>0</v>
      </c>
      <c r="M46" s="432">
        <v>215.59254933737031</v>
      </c>
      <c r="N46" s="432">
        <v>2694.9068667171291</v>
      </c>
      <c r="O46" s="433">
        <v>0.99970000000000003</v>
      </c>
      <c r="P46" s="434"/>
    </row>
  </sheetData>
  <autoFilter ref="B9:P46" xr:uid="{00000000-0001-0000-0600-000000000000}"/>
  <sortState xmlns:xlrd2="http://schemas.microsoft.com/office/spreadsheetml/2017/richdata2" ref="C18:P30">
    <sortCondition descending="1" ref="D18:D30"/>
  </sortState>
  <mergeCells count="9">
    <mergeCell ref="B3:D3"/>
    <mergeCell ref="O6:O8"/>
    <mergeCell ref="P6:P8"/>
    <mergeCell ref="D6:E7"/>
    <mergeCell ref="F6:G7"/>
    <mergeCell ref="H6:H8"/>
    <mergeCell ref="I6:I8"/>
    <mergeCell ref="J6:M7"/>
    <mergeCell ref="N6:N8"/>
  </mergeCells>
  <phoneticPr fontId="9" type="noConversion"/>
  <conditionalFormatting sqref="D9:N9 D10:P46">
    <cfRule type="cellIs" dxfId="16" priority="19" stopIfTrue="1" operator="lessThan">
      <formula>0</formula>
    </cfRule>
  </conditionalFormatting>
  <pageMargins left="0.7" right="0.7" top="0.75" bottom="0.75" header="0.3" footer="0.3"/>
  <pageSetup paperSize="9" scale="56" orientation="landscape" r:id="rId1"/>
  <headerFooter>
    <oddHeader>&amp;CEN
Annex IX</oddHeader>
    <oddFooter>&amp;C&amp;P_x000D_&amp;1#&amp;"Calibri"&amp;10&amp;K000000 This document is classified as: INTERNAL</oddFooter>
  </headerFooter>
  <ignoredErrors>
    <ignoredError sqref="B9 B10:B34"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D10"/>
  <sheetViews>
    <sheetView showGridLines="0" zoomScale="80" zoomScaleNormal="80" workbookViewId="0">
      <selection activeCell="C15" sqref="C15"/>
    </sheetView>
  </sheetViews>
  <sheetFormatPr defaultColWidth="9.140625" defaultRowHeight="16.5"/>
  <cols>
    <col min="1" max="1" width="2.7109375" style="2" customWidth="1"/>
    <col min="2" max="2" width="9.140625" style="2"/>
    <col min="3" max="3" width="74.140625" style="2" customWidth="1"/>
    <col min="4" max="4" width="22" style="2" customWidth="1"/>
    <col min="5" max="5" width="5" style="2" customWidth="1"/>
    <col min="6" max="6" width="26.5703125" style="2" customWidth="1"/>
    <col min="7" max="7" width="44" style="2" bestFit="1" customWidth="1"/>
    <col min="8" max="8" width="16.5703125" style="2" customWidth="1"/>
    <col min="9" max="9" width="25.85546875" style="2" bestFit="1" customWidth="1"/>
    <col min="10" max="10" width="14" style="2" customWidth="1"/>
    <col min="11" max="11" width="25.85546875" style="2" bestFit="1" customWidth="1"/>
    <col min="12" max="16384" width="9.140625" style="2"/>
  </cols>
  <sheetData>
    <row r="1" spans="2:4" ht="18.75">
      <c r="C1" s="321"/>
    </row>
    <row r="2" spans="2:4" ht="18.75">
      <c r="B2" s="321" t="s">
        <v>28</v>
      </c>
    </row>
    <row r="3" spans="2:4">
      <c r="B3" s="43" t="str">
        <f>'EU OV1'!B3</f>
        <v>31.12.2024 - in EUR million</v>
      </c>
    </row>
    <row r="5" spans="2:4">
      <c r="D5" s="322" t="s">
        <v>102</v>
      </c>
    </row>
    <row r="6" spans="2:4" ht="18" customHeight="1">
      <c r="B6" s="323">
        <v>1</v>
      </c>
      <c r="C6" s="324" t="s">
        <v>666</v>
      </c>
      <c r="D6" s="530">
        <v>3671209441.4699998</v>
      </c>
    </row>
    <row r="7" spans="2:4" ht="18" customHeight="1">
      <c r="B7" s="323">
        <v>2</v>
      </c>
      <c r="C7" s="324" t="s">
        <v>667</v>
      </c>
      <c r="D7" s="531">
        <v>6.3669965175790003E-3</v>
      </c>
    </row>
    <row r="8" spans="2:4" ht="18" customHeight="1">
      <c r="B8" s="323">
        <v>3</v>
      </c>
      <c r="C8" s="324" t="s">
        <v>668</v>
      </c>
      <c r="D8" s="530">
        <v>23374577.73</v>
      </c>
    </row>
    <row r="10" spans="2:4">
      <c r="B10" s="160" t="s">
        <v>669</v>
      </c>
    </row>
  </sheetData>
  <conditionalFormatting sqref="D6:D8">
    <cfRule type="cellIs" dxfId="15" priority="1" stopIfTrue="1" operator="lessThan">
      <formula>0</formula>
    </cfRule>
  </conditionalFormatting>
  <pageMargins left="0.7" right="0.7" top="0.75" bottom="0.75" header="0.3" footer="0.3"/>
  <pageSetup paperSize="9" orientation="landscape" verticalDpi="1200" r:id="rId1"/>
  <headerFooter>
    <oddHeader>&amp;CEN
Annex IX</oddHeader>
    <oddFooter>&amp;C&amp;P_x000D_&amp;1#&amp;"Calibri"&amp;10&amp;K000000 This document is classified as: 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2:I21"/>
  <sheetViews>
    <sheetView showGridLines="0" zoomScale="80" zoomScaleNormal="80" workbookViewId="0">
      <selection activeCell="K12" sqref="K12"/>
    </sheetView>
  </sheetViews>
  <sheetFormatPr defaultColWidth="9.140625" defaultRowHeight="16.5"/>
  <cols>
    <col min="1" max="1" width="4.7109375" style="281" customWidth="1"/>
    <col min="2" max="2" width="9.140625" style="281"/>
    <col min="3" max="3" width="55.5703125" style="281" customWidth="1"/>
    <col min="4" max="4" width="26.5703125" style="320" customWidth="1"/>
    <col min="5" max="7" width="9.42578125" style="281" customWidth="1"/>
    <col min="8" max="16384" width="9.140625" style="281"/>
  </cols>
  <sheetData>
    <row r="2" spans="1:9" ht="18.75">
      <c r="A2" s="309"/>
      <c r="B2" s="731" t="s">
        <v>670</v>
      </c>
      <c r="C2" s="731"/>
      <c r="D2" s="731"/>
      <c r="E2" s="731"/>
      <c r="F2" s="731"/>
      <c r="G2" s="731"/>
      <c r="H2" s="731"/>
      <c r="I2" s="731"/>
    </row>
    <row r="3" spans="1:9" ht="18">
      <c r="A3" s="310"/>
      <c r="B3" s="729" t="str">
        <f>'EU OV1'!B3</f>
        <v>31.12.2024 - in EUR million</v>
      </c>
      <c r="C3" s="730"/>
      <c r="D3" s="311"/>
      <c r="E3" s="310"/>
    </row>
    <row r="4" spans="1:9" ht="18">
      <c r="A4" s="310"/>
      <c r="B4" s="43"/>
      <c r="C4" s="310"/>
      <c r="D4" s="311"/>
      <c r="E4" s="310"/>
    </row>
    <row r="5" spans="1:9" ht="18">
      <c r="A5" s="310"/>
      <c r="B5" s="312"/>
      <c r="C5" s="312"/>
      <c r="D5" s="313" t="s">
        <v>102</v>
      </c>
      <c r="E5" s="43"/>
    </row>
    <row r="6" spans="1:9" ht="18">
      <c r="A6" s="310"/>
      <c r="B6" s="312"/>
      <c r="C6" s="312"/>
      <c r="D6" s="314" t="s">
        <v>671</v>
      </c>
      <c r="E6" s="310"/>
    </row>
    <row r="7" spans="1:9" ht="18">
      <c r="A7" s="310"/>
      <c r="B7" s="315">
        <v>1</v>
      </c>
      <c r="C7" s="91" t="s">
        <v>672</v>
      </c>
      <c r="D7" s="389">
        <v>6408934276.0500002</v>
      </c>
      <c r="E7" s="316"/>
    </row>
    <row r="8" spans="1:9" ht="49.5">
      <c r="A8" s="310"/>
      <c r="B8" s="315">
        <v>2</v>
      </c>
      <c r="C8" s="91" t="s">
        <v>673</v>
      </c>
      <c r="D8" s="389">
        <v>0</v>
      </c>
      <c r="E8" s="316"/>
    </row>
    <row r="9" spans="1:9" ht="49.5">
      <c r="A9" s="310"/>
      <c r="B9" s="315">
        <v>3</v>
      </c>
      <c r="C9" s="91" t="s">
        <v>674</v>
      </c>
      <c r="D9" s="389">
        <v>0</v>
      </c>
      <c r="E9" s="310"/>
    </row>
    <row r="10" spans="1:9" ht="33">
      <c r="A10" s="310"/>
      <c r="B10" s="315">
        <v>4</v>
      </c>
      <c r="C10" s="91" t="s">
        <v>675</v>
      </c>
      <c r="D10" s="389">
        <v>0</v>
      </c>
      <c r="E10" s="310"/>
    </row>
    <row r="11" spans="1:9" ht="82.5">
      <c r="A11" s="310"/>
      <c r="B11" s="315">
        <v>5</v>
      </c>
      <c r="C11" s="91" t="s">
        <v>676</v>
      </c>
      <c r="D11" s="389">
        <v>0</v>
      </c>
      <c r="E11" s="310"/>
    </row>
    <row r="12" spans="1:9" ht="33">
      <c r="A12" s="310"/>
      <c r="B12" s="315">
        <v>6</v>
      </c>
      <c r="C12" s="91" t="s">
        <v>677</v>
      </c>
      <c r="D12" s="389">
        <v>0</v>
      </c>
      <c r="E12" s="310"/>
    </row>
    <row r="13" spans="1:9" ht="18">
      <c r="A13" s="310"/>
      <c r="B13" s="315">
        <v>7</v>
      </c>
      <c r="C13" s="91" t="s">
        <v>678</v>
      </c>
      <c r="D13" s="389">
        <v>0</v>
      </c>
      <c r="E13" s="310"/>
    </row>
    <row r="14" spans="1:9" ht="18">
      <c r="A14" s="310"/>
      <c r="B14" s="315">
        <v>8</v>
      </c>
      <c r="C14" s="91" t="s">
        <v>679</v>
      </c>
      <c r="D14" s="389">
        <v>16008312.220000001</v>
      </c>
      <c r="E14" s="310"/>
    </row>
    <row r="15" spans="1:9" ht="33">
      <c r="A15" s="310"/>
      <c r="B15" s="315">
        <v>9</v>
      </c>
      <c r="C15" s="91" t="s">
        <v>680</v>
      </c>
      <c r="D15" s="389">
        <v>0</v>
      </c>
      <c r="E15" s="310"/>
    </row>
    <row r="16" spans="1:9" ht="49.5">
      <c r="A16" s="310"/>
      <c r="B16" s="315">
        <v>10</v>
      </c>
      <c r="C16" s="91" t="s">
        <v>681</v>
      </c>
      <c r="D16" s="389">
        <v>258793005.21000001</v>
      </c>
      <c r="E16" s="317"/>
    </row>
    <row r="17" spans="1:5" ht="49.5">
      <c r="A17" s="310"/>
      <c r="B17" s="315">
        <v>11</v>
      </c>
      <c r="C17" s="91" t="s">
        <v>682</v>
      </c>
      <c r="D17" s="389">
        <v>0</v>
      </c>
      <c r="E17" s="310"/>
    </row>
    <row r="18" spans="1:5" ht="49.5">
      <c r="A18" s="310"/>
      <c r="B18" s="315" t="s">
        <v>683</v>
      </c>
      <c r="C18" s="91" t="s">
        <v>684</v>
      </c>
      <c r="D18" s="389">
        <v>0</v>
      </c>
      <c r="E18" s="310"/>
    </row>
    <row r="19" spans="1:5" ht="49.5">
      <c r="A19" s="310"/>
      <c r="B19" s="315" t="s">
        <v>685</v>
      </c>
      <c r="C19" s="91" t="s">
        <v>686</v>
      </c>
      <c r="D19" s="389">
        <v>0</v>
      </c>
      <c r="E19" s="310"/>
    </row>
    <row r="20" spans="1:5" ht="18">
      <c r="A20" s="310"/>
      <c r="B20" s="315">
        <v>12</v>
      </c>
      <c r="C20" s="91" t="s">
        <v>687</v>
      </c>
      <c r="D20" s="389">
        <v>-30124875.200000498</v>
      </c>
      <c r="E20" s="310"/>
    </row>
    <row r="21" spans="1:5" ht="18">
      <c r="A21" s="310"/>
      <c r="B21" s="318">
        <v>13</v>
      </c>
      <c r="C21" s="319" t="s">
        <v>175</v>
      </c>
      <c r="D21" s="532">
        <v>6653610718.2799997</v>
      </c>
      <c r="E21" s="310"/>
    </row>
  </sheetData>
  <mergeCells count="2">
    <mergeCell ref="B3:C3"/>
    <mergeCell ref="B2:I2"/>
  </mergeCells>
  <pageMargins left="0.7" right="0.7" top="0.75" bottom="0.75" header="0.3" footer="0.3"/>
  <pageSetup paperSize="9" scale="74" orientation="landscape" r:id="rId1"/>
  <headerFooter>
    <oddFooter>&amp;C_x000D_&amp;1#&amp;"Calibri"&amp;10&amp;K000000 This document is classified as: 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M73"/>
  <sheetViews>
    <sheetView showGridLines="0" zoomScale="80" zoomScaleNormal="80" workbookViewId="0">
      <selection activeCell="F8" sqref="F8"/>
    </sheetView>
  </sheetViews>
  <sheetFormatPr defaultColWidth="9.140625" defaultRowHeight="16.5"/>
  <cols>
    <col min="1" max="1" width="5.140625" style="281" customWidth="1"/>
    <col min="2" max="2" width="9.5703125" style="280" customWidth="1"/>
    <col min="3" max="3" width="75.85546875" style="281" customWidth="1"/>
    <col min="4" max="4" width="22.28515625" style="414" customWidth="1"/>
    <col min="5" max="5" width="22.28515625" style="415" customWidth="1"/>
    <col min="6" max="6" width="44.42578125" style="281" customWidth="1"/>
    <col min="7" max="7" width="21.42578125" style="281" customWidth="1"/>
    <col min="8" max="16384" width="9.140625" style="281"/>
  </cols>
  <sheetData>
    <row r="1" spans="1:6">
      <c r="A1" s="279"/>
    </row>
    <row r="2" spans="1:6" ht="18.75">
      <c r="B2" s="104" t="s">
        <v>688</v>
      </c>
    </row>
    <row r="3" spans="1:6">
      <c r="B3" s="729" t="str">
        <f>'EU OV1'!B3</f>
        <v>31.12.2024 - in EUR million</v>
      </c>
      <c r="C3" s="730"/>
    </row>
    <row r="4" spans="1:6">
      <c r="B4" s="142"/>
      <c r="C4" s="43"/>
      <c r="D4" s="416"/>
      <c r="E4" s="416"/>
    </row>
    <row r="5" spans="1:6">
      <c r="B5" s="282"/>
      <c r="C5" s="283"/>
      <c r="D5" s="743" t="s">
        <v>689</v>
      </c>
      <c r="E5" s="743"/>
      <c r="F5" s="43"/>
    </row>
    <row r="6" spans="1:6">
      <c r="B6" s="744"/>
      <c r="C6" s="744"/>
      <c r="D6" s="90" t="s">
        <v>102</v>
      </c>
      <c r="E6" s="90" t="s">
        <v>103</v>
      </c>
    </row>
    <row r="7" spans="1:6">
      <c r="B7" s="744"/>
      <c r="C7" s="744"/>
      <c r="D7" s="284">
        <v>45657</v>
      </c>
      <c r="E7" s="284">
        <v>45291</v>
      </c>
    </row>
    <row r="8" spans="1:6">
      <c r="B8" s="732" t="s">
        <v>690</v>
      </c>
      <c r="C8" s="733"/>
      <c r="D8" s="733"/>
      <c r="E8" s="734"/>
    </row>
    <row r="9" spans="1:6" ht="33">
      <c r="B9" s="285">
        <v>1</v>
      </c>
      <c r="C9" s="286" t="s">
        <v>691</v>
      </c>
      <c r="D9" s="417">
        <v>6376235076.29</v>
      </c>
      <c r="E9" s="417">
        <v>6084613827</v>
      </c>
    </row>
    <row r="10" spans="1:6" ht="33">
      <c r="B10" s="287">
        <v>2</v>
      </c>
      <c r="C10" s="286" t="s">
        <v>692</v>
      </c>
      <c r="D10" s="417">
        <v>0</v>
      </c>
      <c r="E10" s="417">
        <v>0</v>
      </c>
    </row>
    <row r="11" spans="1:6" ht="33">
      <c r="B11" s="287">
        <v>3</v>
      </c>
      <c r="C11" s="286" t="s">
        <v>693</v>
      </c>
      <c r="D11" s="417">
        <v>0</v>
      </c>
      <c r="E11" s="417">
        <v>0</v>
      </c>
    </row>
    <row r="12" spans="1:6" ht="33">
      <c r="B12" s="287">
        <v>4</v>
      </c>
      <c r="C12" s="288" t="s">
        <v>694</v>
      </c>
      <c r="D12" s="417">
        <v>0</v>
      </c>
      <c r="E12" s="417">
        <v>0</v>
      </c>
    </row>
    <row r="13" spans="1:6">
      <c r="B13" s="287">
        <v>5</v>
      </c>
      <c r="C13" s="286" t="s">
        <v>695</v>
      </c>
      <c r="D13" s="417">
        <v>0</v>
      </c>
      <c r="E13" s="417">
        <v>0</v>
      </c>
    </row>
    <row r="14" spans="1:6">
      <c r="B14" s="285">
        <v>6</v>
      </c>
      <c r="C14" s="289" t="s">
        <v>696</v>
      </c>
      <c r="D14" s="417">
        <v>-33408531.190000001</v>
      </c>
      <c r="E14" s="417">
        <v>-32566750</v>
      </c>
    </row>
    <row r="15" spans="1:6">
      <c r="B15" s="290">
        <v>7</v>
      </c>
      <c r="C15" s="291" t="s">
        <v>697</v>
      </c>
      <c r="D15" s="418">
        <v>6342826545.1000004</v>
      </c>
      <c r="E15" s="418">
        <v>6052047077</v>
      </c>
    </row>
    <row r="16" spans="1:6">
      <c r="B16" s="732" t="s">
        <v>698</v>
      </c>
      <c r="C16" s="733"/>
      <c r="D16" s="733"/>
      <c r="E16" s="734"/>
    </row>
    <row r="17" spans="2:6" ht="33">
      <c r="B17" s="292">
        <v>8</v>
      </c>
      <c r="C17" s="286" t="s">
        <v>699</v>
      </c>
      <c r="D17" s="417">
        <v>0</v>
      </c>
      <c r="E17" s="417">
        <v>0</v>
      </c>
    </row>
    <row r="18" spans="2:6" ht="33">
      <c r="B18" s="292" t="s">
        <v>700</v>
      </c>
      <c r="C18" s="293" t="s">
        <v>701</v>
      </c>
      <c r="D18" s="417">
        <v>0</v>
      </c>
      <c r="E18" s="417">
        <v>0</v>
      </c>
    </row>
    <row r="19" spans="2:6" ht="33">
      <c r="B19" s="292">
        <v>9</v>
      </c>
      <c r="C19" s="294" t="s">
        <v>702</v>
      </c>
      <c r="D19" s="417">
        <v>0</v>
      </c>
      <c r="E19" s="417">
        <v>0</v>
      </c>
    </row>
    <row r="20" spans="2:6" ht="33">
      <c r="B20" s="287" t="s">
        <v>521</v>
      </c>
      <c r="C20" s="293" t="s">
        <v>703</v>
      </c>
      <c r="D20" s="417">
        <v>0</v>
      </c>
      <c r="E20" s="417">
        <v>0</v>
      </c>
    </row>
    <row r="21" spans="2:6">
      <c r="B21" s="53" t="s">
        <v>524</v>
      </c>
      <c r="C21" s="293" t="s">
        <v>704</v>
      </c>
      <c r="D21" s="417">
        <v>20910063.989999998</v>
      </c>
      <c r="E21" s="417">
        <v>23137261</v>
      </c>
    </row>
    <row r="22" spans="2:6">
      <c r="B22" s="287">
        <v>10</v>
      </c>
      <c r="C22" s="295" t="s">
        <v>705</v>
      </c>
      <c r="D22" s="417">
        <v>0</v>
      </c>
      <c r="E22" s="417">
        <v>0</v>
      </c>
    </row>
    <row r="23" spans="2:6" ht="33">
      <c r="B23" s="289" t="s">
        <v>706</v>
      </c>
      <c r="C23" s="295" t="s">
        <v>707</v>
      </c>
      <c r="D23" s="417">
        <v>0</v>
      </c>
      <c r="E23" s="417">
        <v>0</v>
      </c>
    </row>
    <row r="24" spans="2:6" ht="33">
      <c r="B24" s="289" t="s">
        <v>708</v>
      </c>
      <c r="C24" s="295" t="s">
        <v>709</v>
      </c>
      <c r="D24" s="417">
        <v>0</v>
      </c>
      <c r="E24" s="417">
        <v>0</v>
      </c>
    </row>
    <row r="25" spans="2:6">
      <c r="B25" s="287">
        <v>11</v>
      </c>
      <c r="C25" s="289" t="s">
        <v>710</v>
      </c>
      <c r="D25" s="417">
        <v>0</v>
      </c>
      <c r="E25" s="417">
        <v>0</v>
      </c>
      <c r="F25" s="296"/>
    </row>
    <row r="26" spans="2:6" ht="33">
      <c r="B26" s="287">
        <v>12</v>
      </c>
      <c r="C26" s="289" t="s">
        <v>711</v>
      </c>
      <c r="D26" s="417">
        <v>0</v>
      </c>
      <c r="E26" s="417">
        <v>0</v>
      </c>
      <c r="F26" s="296"/>
    </row>
    <row r="27" spans="2:6">
      <c r="B27" s="297">
        <v>13</v>
      </c>
      <c r="C27" s="298" t="s">
        <v>712</v>
      </c>
      <c r="D27" s="419">
        <v>20910063.989999998</v>
      </c>
      <c r="E27" s="419">
        <v>23137261</v>
      </c>
      <c r="F27" s="296"/>
    </row>
    <row r="28" spans="2:6">
      <c r="B28" s="732" t="s">
        <v>713</v>
      </c>
      <c r="C28" s="733"/>
      <c r="D28" s="735"/>
      <c r="E28" s="734"/>
      <c r="F28" s="296"/>
    </row>
    <row r="29" spans="2:6" ht="33">
      <c r="B29" s="285">
        <v>14</v>
      </c>
      <c r="C29" s="82" t="s">
        <v>714</v>
      </c>
      <c r="D29" s="417">
        <v>31081103.98</v>
      </c>
      <c r="E29" s="417">
        <v>61739324</v>
      </c>
      <c r="F29" s="296"/>
    </row>
    <row r="30" spans="2:6" ht="33">
      <c r="B30" s="285">
        <v>15</v>
      </c>
      <c r="C30" s="83" t="s">
        <v>715</v>
      </c>
      <c r="D30" s="417">
        <v>0</v>
      </c>
      <c r="E30" s="417">
        <v>0</v>
      </c>
      <c r="F30" s="296"/>
    </row>
    <row r="31" spans="2:6">
      <c r="B31" s="285">
        <v>16</v>
      </c>
      <c r="C31" s="83" t="s">
        <v>716</v>
      </c>
      <c r="D31" s="417">
        <v>0</v>
      </c>
      <c r="E31" s="417">
        <v>0</v>
      </c>
      <c r="F31" s="296"/>
    </row>
    <row r="32" spans="2:6" ht="33">
      <c r="B32" s="287" t="s">
        <v>717</v>
      </c>
      <c r="C32" s="83" t="s">
        <v>718</v>
      </c>
      <c r="D32" s="417">
        <v>0</v>
      </c>
      <c r="E32" s="417">
        <v>0</v>
      </c>
      <c r="F32" s="296"/>
    </row>
    <row r="33" spans="2:6">
      <c r="B33" s="287">
        <v>17</v>
      </c>
      <c r="C33" s="83" t="s">
        <v>719</v>
      </c>
      <c r="D33" s="417">
        <v>0</v>
      </c>
      <c r="E33" s="417">
        <v>0</v>
      </c>
      <c r="F33" s="296"/>
    </row>
    <row r="34" spans="2:6">
      <c r="B34" s="287" t="s">
        <v>720</v>
      </c>
      <c r="C34" s="83" t="s">
        <v>721</v>
      </c>
      <c r="D34" s="417">
        <v>0</v>
      </c>
      <c r="E34" s="417">
        <v>0</v>
      </c>
      <c r="F34" s="296"/>
    </row>
    <row r="35" spans="2:6">
      <c r="B35" s="297">
        <v>18</v>
      </c>
      <c r="C35" s="299" t="s">
        <v>722</v>
      </c>
      <c r="D35" s="419">
        <v>31081103.98</v>
      </c>
      <c r="E35" s="419">
        <v>61739324</v>
      </c>
      <c r="F35" s="296"/>
    </row>
    <row r="36" spans="2:6">
      <c r="B36" s="732" t="s">
        <v>723</v>
      </c>
      <c r="C36" s="733"/>
      <c r="D36" s="735"/>
      <c r="E36" s="734"/>
      <c r="F36" s="296"/>
    </row>
    <row r="37" spans="2:6">
      <c r="B37" s="285">
        <v>19</v>
      </c>
      <c r="C37" s="286" t="s">
        <v>724</v>
      </c>
      <c r="D37" s="420">
        <v>833096284.24000001</v>
      </c>
      <c r="E37" s="420">
        <v>878594466</v>
      </c>
      <c r="F37" s="296"/>
    </row>
    <row r="38" spans="2:6">
      <c r="B38" s="285">
        <v>20</v>
      </c>
      <c r="C38" s="286" t="s">
        <v>725</v>
      </c>
      <c r="D38" s="420">
        <v>-574303279.02999997</v>
      </c>
      <c r="E38" s="420">
        <v>-593699098</v>
      </c>
      <c r="F38" s="296"/>
    </row>
    <row r="39" spans="2:6" ht="33">
      <c r="B39" s="285">
        <v>21</v>
      </c>
      <c r="C39" s="286" t="s">
        <v>726</v>
      </c>
      <c r="D39" s="421"/>
      <c r="E39" s="421"/>
      <c r="F39" s="296"/>
    </row>
    <row r="40" spans="2:6">
      <c r="B40" s="297">
        <v>22</v>
      </c>
      <c r="C40" s="299" t="s">
        <v>727</v>
      </c>
      <c r="D40" s="419">
        <v>258793005.21000001</v>
      </c>
      <c r="E40" s="419">
        <v>284895368</v>
      </c>
      <c r="F40" s="296"/>
    </row>
    <row r="41" spans="2:6">
      <c r="B41" s="748" t="s">
        <v>728</v>
      </c>
      <c r="C41" s="749"/>
      <c r="D41" s="750"/>
      <c r="E41" s="751"/>
      <c r="F41" s="296"/>
    </row>
    <row r="42" spans="2:6" ht="33">
      <c r="B42" s="292" t="s">
        <v>729</v>
      </c>
      <c r="C42" s="91" t="s">
        <v>701</v>
      </c>
      <c r="D42" s="422">
        <v>0</v>
      </c>
      <c r="E42" s="422">
        <v>0</v>
      </c>
      <c r="F42" s="296"/>
    </row>
    <row r="43" spans="2:6" ht="33">
      <c r="B43" s="292" t="s">
        <v>730</v>
      </c>
      <c r="C43" s="91" t="s">
        <v>731</v>
      </c>
      <c r="D43" s="422">
        <v>0</v>
      </c>
      <c r="E43" s="422">
        <v>0</v>
      </c>
      <c r="F43" s="296"/>
    </row>
    <row r="44" spans="2:6" ht="33">
      <c r="B44" s="285" t="s">
        <v>732</v>
      </c>
      <c r="C44" s="293" t="s">
        <v>733</v>
      </c>
      <c r="D44" s="422">
        <v>0</v>
      </c>
      <c r="E44" s="422">
        <v>0</v>
      </c>
      <c r="F44" s="296"/>
    </row>
    <row r="45" spans="2:6" ht="33">
      <c r="B45" s="285" t="s">
        <v>734</v>
      </c>
      <c r="C45" s="300" t="s">
        <v>735</v>
      </c>
      <c r="D45" s="422">
        <v>0</v>
      </c>
      <c r="E45" s="422">
        <v>0</v>
      </c>
      <c r="F45" s="296"/>
    </row>
    <row r="46" spans="2:6" ht="33">
      <c r="B46" s="285" t="s">
        <v>736</v>
      </c>
      <c r="C46" s="301" t="s">
        <v>737</v>
      </c>
      <c r="D46" s="422">
        <v>0</v>
      </c>
      <c r="E46" s="422">
        <v>0</v>
      </c>
      <c r="F46" s="296"/>
    </row>
    <row r="47" spans="2:6">
      <c r="B47" s="285" t="s">
        <v>738</v>
      </c>
      <c r="C47" s="293" t="s">
        <v>739</v>
      </c>
      <c r="D47" s="422">
        <v>0</v>
      </c>
      <c r="E47" s="422">
        <v>0</v>
      </c>
      <c r="F47" s="296"/>
    </row>
    <row r="48" spans="2:6">
      <c r="B48" s="285" t="s">
        <v>740</v>
      </c>
      <c r="C48" s="293" t="s">
        <v>741</v>
      </c>
      <c r="D48" s="422">
        <v>0</v>
      </c>
      <c r="E48" s="422">
        <v>0</v>
      </c>
      <c r="F48" s="296"/>
    </row>
    <row r="49" spans="2:7" ht="33">
      <c r="B49" s="285" t="s">
        <v>742</v>
      </c>
      <c r="C49" s="302" t="s">
        <v>743</v>
      </c>
      <c r="D49" s="422">
        <v>0</v>
      </c>
      <c r="E49" s="422">
        <v>0</v>
      </c>
      <c r="F49" s="296"/>
      <c r="G49" s="303"/>
    </row>
    <row r="50" spans="2:7" ht="33">
      <c r="B50" s="285" t="s">
        <v>744</v>
      </c>
      <c r="C50" s="302" t="s">
        <v>745</v>
      </c>
      <c r="D50" s="422">
        <v>0</v>
      </c>
      <c r="E50" s="422">
        <v>0</v>
      </c>
      <c r="F50" s="296"/>
      <c r="G50" s="303"/>
    </row>
    <row r="51" spans="2:7">
      <c r="B51" s="285" t="s">
        <v>746</v>
      </c>
      <c r="C51" s="293" t="s">
        <v>747</v>
      </c>
      <c r="D51" s="422">
        <v>0</v>
      </c>
      <c r="E51" s="422">
        <v>0</v>
      </c>
      <c r="F51" s="296"/>
    </row>
    <row r="52" spans="2:7">
      <c r="B52" s="290" t="s">
        <v>748</v>
      </c>
      <c r="C52" s="304" t="s">
        <v>749</v>
      </c>
      <c r="D52" s="423">
        <v>0</v>
      </c>
      <c r="E52" s="423">
        <v>0</v>
      </c>
      <c r="F52" s="296"/>
    </row>
    <row r="53" spans="2:7">
      <c r="B53" s="736" t="s">
        <v>750</v>
      </c>
      <c r="C53" s="737"/>
      <c r="D53" s="738"/>
      <c r="E53" s="739"/>
      <c r="F53" s="296"/>
    </row>
    <row r="54" spans="2:7">
      <c r="B54" s="285">
        <v>23</v>
      </c>
      <c r="C54" s="305" t="s">
        <v>207</v>
      </c>
      <c r="D54" s="424">
        <v>809021085.73000002</v>
      </c>
      <c r="E54" s="424">
        <v>746138444</v>
      </c>
      <c r="F54" s="296"/>
    </row>
    <row r="55" spans="2:7">
      <c r="B55" s="290">
        <v>24</v>
      </c>
      <c r="C55" s="306" t="s">
        <v>175</v>
      </c>
      <c r="D55" s="425">
        <v>6653610718.2799997</v>
      </c>
      <c r="E55" s="425">
        <v>6421819030</v>
      </c>
      <c r="F55" s="296"/>
    </row>
    <row r="56" spans="2:7">
      <c r="B56" s="732" t="s">
        <v>174</v>
      </c>
      <c r="C56" s="733"/>
      <c r="D56" s="735"/>
      <c r="E56" s="734"/>
      <c r="F56" s="296"/>
    </row>
    <row r="57" spans="2:7">
      <c r="B57" s="285">
        <v>25</v>
      </c>
      <c r="C57" s="307" t="s">
        <v>176</v>
      </c>
      <c r="D57" s="426">
        <v>0.121591286293217</v>
      </c>
      <c r="E57" s="426">
        <v>0.116188020950818</v>
      </c>
      <c r="F57" s="296"/>
    </row>
    <row r="58" spans="2:7" ht="33">
      <c r="B58" s="53" t="s">
        <v>751</v>
      </c>
      <c r="C58" s="91" t="s">
        <v>752</v>
      </c>
      <c r="D58" s="426">
        <v>0.121591286293217</v>
      </c>
      <c r="E58" s="426">
        <v>0.116188020950818</v>
      </c>
      <c r="F58" s="296"/>
    </row>
    <row r="59" spans="2:7" ht="33">
      <c r="B59" s="292" t="s">
        <v>753</v>
      </c>
      <c r="C59" s="286" t="s">
        <v>754</v>
      </c>
      <c r="D59" s="426">
        <v>0.121591286293217</v>
      </c>
      <c r="E59" s="426">
        <v>0.11618802095191599</v>
      </c>
      <c r="F59" s="296"/>
    </row>
    <row r="60" spans="2:7">
      <c r="B60" s="292">
        <v>26</v>
      </c>
      <c r="C60" s="91" t="s">
        <v>755</v>
      </c>
      <c r="D60" s="426">
        <v>0.03</v>
      </c>
      <c r="E60" s="426">
        <v>0.03</v>
      </c>
      <c r="F60" s="296"/>
    </row>
    <row r="61" spans="2:7" ht="33">
      <c r="B61" s="292" t="s">
        <v>756</v>
      </c>
      <c r="C61" s="91" t="s">
        <v>179</v>
      </c>
      <c r="D61" s="426">
        <v>0</v>
      </c>
      <c r="E61" s="426">
        <v>0</v>
      </c>
      <c r="F61" s="296"/>
    </row>
    <row r="62" spans="2:7">
      <c r="B62" s="292" t="s">
        <v>757</v>
      </c>
      <c r="C62" s="91" t="s">
        <v>758</v>
      </c>
      <c r="D62" s="426">
        <v>0</v>
      </c>
      <c r="E62" s="426">
        <v>0</v>
      </c>
      <c r="F62" s="296"/>
    </row>
    <row r="63" spans="2:7">
      <c r="B63" s="53">
        <v>27</v>
      </c>
      <c r="C63" s="91" t="s">
        <v>185</v>
      </c>
      <c r="D63" s="426">
        <v>0</v>
      </c>
      <c r="E63" s="426">
        <v>0</v>
      </c>
      <c r="F63" s="296"/>
    </row>
    <row r="64" spans="2:7">
      <c r="B64" s="292" t="s">
        <v>759</v>
      </c>
      <c r="C64" s="91" t="s">
        <v>760</v>
      </c>
      <c r="D64" s="426">
        <v>0.03</v>
      </c>
      <c r="E64" s="426">
        <v>0.03</v>
      </c>
      <c r="F64" s="296"/>
    </row>
    <row r="65" spans="2:13">
      <c r="B65" s="745" t="s">
        <v>761</v>
      </c>
      <c r="C65" s="746"/>
      <c r="D65" s="746"/>
      <c r="E65" s="747"/>
    </row>
    <row r="66" spans="2:13" ht="33">
      <c r="B66" s="287" t="s">
        <v>762</v>
      </c>
      <c r="C66" s="289" t="s">
        <v>763</v>
      </c>
      <c r="D66" s="427" t="s">
        <v>764</v>
      </c>
      <c r="E66" s="427" t="s">
        <v>764</v>
      </c>
      <c r="L66" s="279"/>
    </row>
    <row r="67" spans="2:13" s="43" customFormat="1">
      <c r="B67" s="740" t="s">
        <v>765</v>
      </c>
      <c r="C67" s="741"/>
      <c r="D67" s="741"/>
      <c r="E67" s="742"/>
    </row>
    <row r="68" spans="2:13" s="43" customFormat="1" ht="49.5">
      <c r="B68" s="53">
        <v>28</v>
      </c>
      <c r="C68" s="91" t="s">
        <v>766</v>
      </c>
      <c r="D68" s="428"/>
      <c r="E68" s="428"/>
      <c r="M68" s="308"/>
    </row>
    <row r="69" spans="2:13" s="43" customFormat="1" ht="49.5">
      <c r="B69" s="53">
        <v>29</v>
      </c>
      <c r="C69" s="91" t="s">
        <v>767</v>
      </c>
      <c r="D69" s="428">
        <v>31081103.98</v>
      </c>
      <c r="E69" s="428">
        <v>61739324</v>
      </c>
      <c r="M69" s="308"/>
    </row>
    <row r="70" spans="2:13" s="43" customFormat="1" ht="66">
      <c r="B70" s="53">
        <v>30</v>
      </c>
      <c r="C70" s="91" t="s">
        <v>768</v>
      </c>
      <c r="D70" s="428"/>
      <c r="E70" s="428"/>
      <c r="M70" s="308"/>
    </row>
    <row r="71" spans="2:13" s="43" customFormat="1" ht="66">
      <c r="B71" s="53" t="s">
        <v>769</v>
      </c>
      <c r="C71" s="91" t="s">
        <v>770</v>
      </c>
      <c r="D71" s="428"/>
      <c r="E71" s="428"/>
      <c r="M71" s="308"/>
    </row>
    <row r="72" spans="2:13" s="43" customFormat="1" ht="66">
      <c r="B72" s="53">
        <v>31</v>
      </c>
      <c r="C72" s="91" t="s">
        <v>771</v>
      </c>
      <c r="D72" s="429"/>
      <c r="E72" s="429"/>
      <c r="M72" s="308"/>
    </row>
    <row r="73" spans="2:13" s="43" customFormat="1" ht="66">
      <c r="B73" s="53" t="s">
        <v>772</v>
      </c>
      <c r="C73" s="91" t="s">
        <v>773</v>
      </c>
      <c r="D73" s="429"/>
      <c r="E73" s="429"/>
      <c r="M73" s="308"/>
    </row>
  </sheetData>
  <mergeCells count="12">
    <mergeCell ref="B67:E67"/>
    <mergeCell ref="D5:E5"/>
    <mergeCell ref="B6:C7"/>
    <mergeCell ref="B56:E56"/>
    <mergeCell ref="B65:E65"/>
    <mergeCell ref="B36:E36"/>
    <mergeCell ref="B41:E41"/>
    <mergeCell ref="B3:C3"/>
    <mergeCell ref="B8:E8"/>
    <mergeCell ref="B16:E16"/>
    <mergeCell ref="B28:E28"/>
    <mergeCell ref="B53:E53"/>
  </mergeCells>
  <pageMargins left="0.51181102362204722" right="0.51181102362204722" top="0.74803149606299213" bottom="0.74803149606299213" header="0.31496062992125984" footer="0.31496062992125984"/>
  <pageSetup paperSize="9" scale="68" fitToHeight="0" orientation="portrait" r:id="rId1"/>
  <headerFooter>
    <oddFooter>&amp;C_x000D_&amp;1#&amp;"Calibri"&amp;10&amp;K000000 This document is classified as: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D21"/>
  <sheetViews>
    <sheetView showGridLines="0" zoomScale="80" zoomScaleNormal="80" workbookViewId="0">
      <selection activeCell="C26" sqref="C26"/>
    </sheetView>
  </sheetViews>
  <sheetFormatPr defaultColWidth="9.140625" defaultRowHeight="16.5"/>
  <cols>
    <col min="1" max="1" width="4.42578125" style="36" customWidth="1"/>
    <col min="2" max="2" width="9.140625" style="36"/>
    <col min="3" max="3" width="109.28515625" style="36" customWidth="1"/>
    <col min="4" max="4" width="31.140625" style="36" customWidth="1"/>
    <col min="5" max="16384" width="9.140625" style="36"/>
  </cols>
  <sheetData>
    <row r="2" spans="1:4" ht="18.75" customHeight="1">
      <c r="A2" s="271"/>
      <c r="B2" s="752" t="s">
        <v>774</v>
      </c>
      <c r="C2" s="752"/>
      <c r="D2" s="752"/>
    </row>
    <row r="3" spans="1:4" ht="22.5" customHeight="1">
      <c r="A3" s="271"/>
      <c r="B3" s="752"/>
      <c r="C3" s="752"/>
      <c r="D3" s="752"/>
    </row>
    <row r="4" spans="1:4" ht="17.25" customHeight="1">
      <c r="A4" s="271"/>
      <c r="B4" s="36" t="str">
        <f>'EU OV1'!B3</f>
        <v>31.12.2024 - in EUR million</v>
      </c>
    </row>
    <row r="5" spans="1:4" ht="17.25" customHeight="1">
      <c r="A5" s="271"/>
      <c r="B5" s="43"/>
      <c r="C5" s="272"/>
      <c r="D5" s="272"/>
    </row>
    <row r="6" spans="1:4" ht="17.25" customHeight="1">
      <c r="D6" s="223" t="s">
        <v>102</v>
      </c>
    </row>
    <row r="7" spans="1:4" ht="33.75" customHeight="1">
      <c r="B7" s="273"/>
      <c r="C7" s="273"/>
      <c r="D7" s="79" t="s">
        <v>689</v>
      </c>
    </row>
    <row r="8" spans="1:4">
      <c r="B8" s="274" t="s">
        <v>775</v>
      </c>
      <c r="C8" s="275" t="s">
        <v>776</v>
      </c>
      <c r="D8" s="533">
        <v>6376235076.289999</v>
      </c>
    </row>
    <row r="9" spans="1:4">
      <c r="B9" s="276" t="s">
        <v>777</v>
      </c>
      <c r="C9" s="277" t="s">
        <v>778</v>
      </c>
      <c r="D9" s="534">
        <v>9455911.0299999993</v>
      </c>
    </row>
    <row r="10" spans="1:4">
      <c r="B10" s="276" t="s">
        <v>779</v>
      </c>
      <c r="C10" s="277" t="s">
        <v>780</v>
      </c>
      <c r="D10" s="535">
        <v>6366779165.2599993</v>
      </c>
    </row>
    <row r="11" spans="1:4">
      <c r="B11" s="276" t="s">
        <v>781</v>
      </c>
      <c r="C11" s="277" t="s">
        <v>782</v>
      </c>
      <c r="D11" s="534">
        <v>0</v>
      </c>
    </row>
    <row r="12" spans="1:4">
      <c r="B12" s="276" t="s">
        <v>783</v>
      </c>
      <c r="C12" s="277" t="s">
        <v>784</v>
      </c>
      <c r="D12" s="534">
        <v>2344185152.1799998</v>
      </c>
    </row>
    <row r="13" spans="1:4">
      <c r="B13" s="276" t="s">
        <v>785</v>
      </c>
      <c r="C13" s="277" t="s">
        <v>786</v>
      </c>
      <c r="D13" s="534">
        <v>10354548.09</v>
      </c>
    </row>
    <row r="14" spans="1:4">
      <c r="B14" s="276" t="s">
        <v>787</v>
      </c>
      <c r="C14" s="277" t="s">
        <v>788</v>
      </c>
      <c r="D14" s="534">
        <v>225841548.31999999</v>
      </c>
    </row>
    <row r="15" spans="1:4">
      <c r="B15" s="276" t="s">
        <v>789</v>
      </c>
      <c r="C15" s="277" t="s">
        <v>790</v>
      </c>
      <c r="D15" s="534">
        <v>235920488.22</v>
      </c>
    </row>
    <row r="16" spans="1:4">
      <c r="B16" s="276" t="s">
        <v>791</v>
      </c>
      <c r="C16" s="277" t="s">
        <v>792</v>
      </c>
      <c r="D16" s="534">
        <v>2995165504.8899999</v>
      </c>
    </row>
    <row r="17" spans="2:4">
      <c r="B17" s="276" t="s">
        <v>793</v>
      </c>
      <c r="C17" s="278" t="s">
        <v>794</v>
      </c>
      <c r="D17" s="534">
        <v>243761388.91</v>
      </c>
    </row>
    <row r="18" spans="2:4">
      <c r="B18" s="276" t="s">
        <v>795</v>
      </c>
      <c r="C18" s="277" t="s">
        <v>796</v>
      </c>
      <c r="D18" s="534">
        <v>28349358.289999999</v>
      </c>
    </row>
    <row r="19" spans="2:4">
      <c r="B19" s="276" t="s">
        <v>797</v>
      </c>
      <c r="C19" s="277" t="s">
        <v>798</v>
      </c>
      <c r="D19" s="534">
        <v>283201176.36000001</v>
      </c>
    </row>
    <row r="20" spans="2:4">
      <c r="D20" s="413"/>
    </row>
    <row r="21" spans="2:4">
      <c r="D21" s="413"/>
    </row>
  </sheetData>
  <mergeCells count="1">
    <mergeCell ref="B2:D3"/>
  </mergeCells>
  <pageMargins left="0.7" right="0.7" top="0.75" bottom="0.75" header="0.3" footer="0.3"/>
  <pageSetup paperSize="9" scale="56" orientation="landscape" r:id="rId1"/>
  <headerFooter>
    <oddFooter>&amp;C_x000D_&amp;1#&amp;"Calibri"&amp;10&amp;K000000 This document is classified as: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U45"/>
  <sheetViews>
    <sheetView showGridLines="0" topLeftCell="A2" zoomScale="80" zoomScaleNormal="80" zoomScaleSheetLayoutView="20" zoomScalePageLayoutView="80" workbookViewId="0">
      <selection activeCell="V32" sqref="V32"/>
    </sheetView>
  </sheetViews>
  <sheetFormatPr defaultColWidth="9.140625" defaultRowHeight="16.5"/>
  <cols>
    <col min="1" max="1" width="4.28515625" style="2" customWidth="1"/>
    <col min="2" max="2" width="10.28515625" style="2" customWidth="1"/>
    <col min="3" max="3" width="43.5703125" style="448" customWidth="1"/>
    <col min="4" max="11" width="13.5703125" style="2" customWidth="1"/>
    <col min="12" max="16384" width="9.140625" style="2"/>
  </cols>
  <sheetData>
    <row r="1" spans="1:11" ht="18">
      <c r="A1" s="269"/>
      <c r="B1" s="43"/>
      <c r="C1" s="326"/>
      <c r="D1" s="43"/>
      <c r="E1" s="43"/>
      <c r="F1" s="43"/>
      <c r="G1" s="43"/>
      <c r="H1" s="43"/>
      <c r="I1" s="43"/>
      <c r="J1" s="43"/>
      <c r="K1" s="43"/>
    </row>
    <row r="2" spans="1:11" ht="18.75">
      <c r="A2" s="43"/>
      <c r="B2" s="104" t="s">
        <v>799</v>
      </c>
      <c r="C2" s="326"/>
      <c r="D2" s="43"/>
      <c r="E2" s="43"/>
      <c r="F2" s="43"/>
      <c r="G2" s="43"/>
      <c r="H2" s="43"/>
      <c r="I2" s="43"/>
      <c r="J2" s="43"/>
      <c r="K2" s="43"/>
    </row>
    <row r="3" spans="1:11">
      <c r="A3" s="43"/>
      <c r="B3" s="36" t="str">
        <f>'EU OV1'!B3</f>
        <v>31.12.2024 - in EUR million</v>
      </c>
      <c r="C3" s="326"/>
      <c r="D3" s="43"/>
      <c r="E3" s="43"/>
      <c r="F3" s="43"/>
      <c r="G3" s="43"/>
      <c r="H3" s="43"/>
      <c r="I3" s="43"/>
      <c r="J3" s="43"/>
      <c r="K3" s="43"/>
    </row>
    <row r="4" spans="1:11">
      <c r="A4" s="43"/>
      <c r="C4" s="447"/>
    </row>
    <row r="5" spans="1:11">
      <c r="A5" s="43"/>
      <c r="B5" s="230"/>
      <c r="D5" s="224" t="s">
        <v>102</v>
      </c>
      <c r="E5" s="224" t="s">
        <v>103</v>
      </c>
      <c r="F5" s="224" t="s">
        <v>104</v>
      </c>
      <c r="G5" s="224" t="s">
        <v>234</v>
      </c>
      <c r="H5" s="224" t="s">
        <v>141</v>
      </c>
      <c r="I5" s="224" t="s">
        <v>235</v>
      </c>
      <c r="J5" s="224" t="s">
        <v>236</v>
      </c>
      <c r="K5" s="224" t="s">
        <v>287</v>
      </c>
    </row>
    <row r="6" spans="1:11" ht="25.5" customHeight="1">
      <c r="A6" s="43"/>
      <c r="D6" s="766" t="s">
        <v>800</v>
      </c>
      <c r="E6" s="766"/>
      <c r="F6" s="766"/>
      <c r="G6" s="766"/>
      <c r="H6" s="767" t="s">
        <v>801</v>
      </c>
      <c r="I6" s="768"/>
      <c r="J6" s="768"/>
      <c r="K6" s="769"/>
    </row>
    <row r="7" spans="1:11">
      <c r="A7" s="43"/>
      <c r="B7" s="231" t="s">
        <v>802</v>
      </c>
      <c r="C7" s="449" t="s">
        <v>803</v>
      </c>
      <c r="D7" s="270">
        <v>45657</v>
      </c>
      <c r="E7" s="270">
        <v>45565</v>
      </c>
      <c r="F7" s="270">
        <v>45473</v>
      </c>
      <c r="G7" s="270">
        <v>45382</v>
      </c>
      <c r="H7" s="270">
        <v>45657</v>
      </c>
      <c r="I7" s="270">
        <v>45565</v>
      </c>
      <c r="J7" s="270">
        <v>45473</v>
      </c>
      <c r="K7" s="270">
        <v>45382</v>
      </c>
    </row>
    <row r="8" spans="1:11" ht="33">
      <c r="A8" s="43"/>
      <c r="B8" s="407" t="s">
        <v>804</v>
      </c>
      <c r="C8" s="449" t="s">
        <v>805</v>
      </c>
      <c r="D8" s="536">
        <v>12</v>
      </c>
      <c r="E8" s="536">
        <v>12</v>
      </c>
      <c r="F8" s="536">
        <v>12</v>
      </c>
      <c r="G8" s="536">
        <v>12</v>
      </c>
      <c r="H8" s="536">
        <v>12</v>
      </c>
      <c r="I8" s="536">
        <v>12</v>
      </c>
      <c r="J8" s="536">
        <v>12</v>
      </c>
      <c r="K8" s="536">
        <v>12</v>
      </c>
    </row>
    <row r="9" spans="1:11">
      <c r="A9" s="43"/>
      <c r="B9" s="756" t="s">
        <v>806</v>
      </c>
      <c r="C9" s="756"/>
      <c r="D9" s="770"/>
      <c r="E9" s="770"/>
      <c r="F9" s="770"/>
      <c r="G9" s="770"/>
      <c r="H9" s="770"/>
      <c r="I9" s="770"/>
      <c r="J9" s="770"/>
      <c r="K9" s="770"/>
    </row>
    <row r="10" spans="1:11">
      <c r="A10" s="43"/>
      <c r="B10" s="408">
        <v>1</v>
      </c>
      <c r="C10" s="449" t="s">
        <v>807</v>
      </c>
      <c r="D10" s="771" t="s">
        <v>200</v>
      </c>
      <c r="E10" s="771"/>
      <c r="F10" s="771"/>
      <c r="G10" s="771"/>
      <c r="H10" s="537">
        <v>1959026354.7837498</v>
      </c>
      <c r="I10" s="537">
        <v>1913422973.0179169</v>
      </c>
      <c r="J10" s="537">
        <v>1912144593.0616667</v>
      </c>
      <c r="K10" s="537">
        <v>1890977873.3383338</v>
      </c>
    </row>
    <row r="11" spans="1:11">
      <c r="A11" s="43"/>
      <c r="B11" s="756" t="s">
        <v>808</v>
      </c>
      <c r="C11" s="756"/>
      <c r="D11" s="757"/>
      <c r="E11" s="757"/>
      <c r="F11" s="757"/>
      <c r="G11" s="757"/>
      <c r="H11" s="757"/>
      <c r="I11" s="757"/>
      <c r="J11" s="757"/>
      <c r="K11" s="757"/>
    </row>
    <row r="12" spans="1:11" ht="33">
      <c r="A12" s="43"/>
      <c r="B12" s="409">
        <v>2</v>
      </c>
      <c r="C12" s="450" t="s">
        <v>809</v>
      </c>
      <c r="D12" s="538">
        <v>3166122889.2150002</v>
      </c>
      <c r="E12" s="538">
        <v>3230713929.5200005</v>
      </c>
      <c r="F12" s="538">
        <v>3265523299.6541672</v>
      </c>
      <c r="G12" s="538">
        <v>3321862787.855</v>
      </c>
      <c r="H12" s="538">
        <v>276984539.44919509</v>
      </c>
      <c r="I12" s="538">
        <v>287824483.26535946</v>
      </c>
      <c r="J12" s="538">
        <v>287578899.77056581</v>
      </c>
      <c r="K12" s="538">
        <v>293243832.66065407</v>
      </c>
    </row>
    <row r="13" spans="1:11">
      <c r="A13" s="43"/>
      <c r="B13" s="409">
        <v>3</v>
      </c>
      <c r="C13" s="451" t="s">
        <v>810</v>
      </c>
      <c r="D13" s="538">
        <v>1810155910.1249998</v>
      </c>
      <c r="E13" s="538">
        <v>1839228067.0183334</v>
      </c>
      <c r="F13" s="538">
        <v>1896332253.1116667</v>
      </c>
      <c r="G13" s="538">
        <v>1949372150.0641668</v>
      </c>
      <c r="H13" s="538">
        <v>90507795.506250009</v>
      </c>
      <c r="I13" s="538">
        <v>91961403.350916684</v>
      </c>
      <c r="J13" s="538">
        <v>94816612.655583337</v>
      </c>
      <c r="K13" s="538">
        <v>97468607.503208339</v>
      </c>
    </row>
    <row r="14" spans="1:11">
      <c r="A14" s="43"/>
      <c r="B14" s="409">
        <v>4</v>
      </c>
      <c r="C14" s="451" t="s">
        <v>811</v>
      </c>
      <c r="D14" s="538">
        <v>1344062762.9441669</v>
      </c>
      <c r="E14" s="538">
        <v>1375197604.5433333</v>
      </c>
      <c r="F14" s="538">
        <v>1354075573.7049999</v>
      </c>
      <c r="G14" s="538">
        <v>1356672553.8508332</v>
      </c>
      <c r="H14" s="538">
        <v>174572527.79711172</v>
      </c>
      <c r="I14" s="538">
        <v>179574821.9561094</v>
      </c>
      <c r="J14" s="538">
        <v>177646814.27748248</v>
      </c>
      <c r="K14" s="538">
        <v>179957141.21744576</v>
      </c>
    </row>
    <row r="15" spans="1:11">
      <c r="A15" s="43"/>
      <c r="B15" s="409">
        <v>5</v>
      </c>
      <c r="C15" s="450" t="s">
        <v>812</v>
      </c>
      <c r="D15" s="538">
        <v>890604141.38833332</v>
      </c>
      <c r="E15" s="538">
        <v>877599780.05916655</v>
      </c>
      <c r="F15" s="538">
        <v>869013573.55000007</v>
      </c>
      <c r="G15" s="538">
        <v>849950776.85250008</v>
      </c>
      <c r="H15" s="538">
        <v>461638288.62949991</v>
      </c>
      <c r="I15" s="538">
        <v>450493813.99833339</v>
      </c>
      <c r="J15" s="538">
        <v>447490333.47133332</v>
      </c>
      <c r="K15" s="538">
        <v>433537556.2421667</v>
      </c>
    </row>
    <row r="16" spans="1:11" ht="49.5">
      <c r="A16" s="43"/>
      <c r="B16" s="409">
        <v>6</v>
      </c>
      <c r="C16" s="451" t="s">
        <v>813</v>
      </c>
      <c r="D16" s="538">
        <v>0</v>
      </c>
      <c r="E16" s="538">
        <v>0</v>
      </c>
      <c r="F16" s="538">
        <v>0</v>
      </c>
      <c r="G16" s="538">
        <v>0</v>
      </c>
      <c r="H16" s="538">
        <v>0</v>
      </c>
      <c r="I16" s="538">
        <v>0</v>
      </c>
      <c r="J16" s="538">
        <v>0</v>
      </c>
      <c r="K16" s="538">
        <v>0</v>
      </c>
    </row>
    <row r="17" spans="1:21" ht="33">
      <c r="A17" s="43"/>
      <c r="B17" s="409">
        <v>7</v>
      </c>
      <c r="C17" s="451" t="s">
        <v>814</v>
      </c>
      <c r="D17" s="538">
        <v>890604141.38833332</v>
      </c>
      <c r="E17" s="538">
        <v>877599780.05916655</v>
      </c>
      <c r="F17" s="538">
        <v>869013573.55000007</v>
      </c>
      <c r="G17" s="538">
        <v>849950776.85250008</v>
      </c>
      <c r="H17" s="538">
        <v>461638288.62949991</v>
      </c>
      <c r="I17" s="538">
        <v>450493813.99833339</v>
      </c>
      <c r="J17" s="538">
        <v>447490333.47133332</v>
      </c>
      <c r="K17" s="538">
        <v>433537556.2421667</v>
      </c>
    </row>
    <row r="18" spans="1:21">
      <c r="A18" s="43"/>
      <c r="B18" s="409">
        <v>8</v>
      </c>
      <c r="C18" s="451" t="s">
        <v>815</v>
      </c>
      <c r="D18" s="538">
        <v>0</v>
      </c>
      <c r="E18" s="538">
        <v>0</v>
      </c>
      <c r="F18" s="538">
        <v>0</v>
      </c>
      <c r="G18" s="538">
        <v>0</v>
      </c>
      <c r="H18" s="538">
        <v>0</v>
      </c>
      <c r="I18" s="538">
        <v>0</v>
      </c>
      <c r="J18" s="538">
        <v>0</v>
      </c>
      <c r="K18" s="538">
        <v>0</v>
      </c>
    </row>
    <row r="19" spans="1:21">
      <c r="A19" s="43"/>
      <c r="B19" s="409">
        <v>9</v>
      </c>
      <c r="C19" s="451" t="s">
        <v>816</v>
      </c>
      <c r="D19" s="765"/>
      <c r="E19" s="765"/>
      <c r="F19" s="765"/>
      <c r="G19" s="765"/>
      <c r="H19" s="538">
        <v>0</v>
      </c>
      <c r="I19" s="538">
        <v>0</v>
      </c>
      <c r="J19" s="538">
        <v>0</v>
      </c>
      <c r="K19" s="538">
        <v>0</v>
      </c>
    </row>
    <row r="20" spans="1:21">
      <c r="A20" s="43"/>
      <c r="B20" s="409">
        <v>10</v>
      </c>
      <c r="C20" s="450" t="s">
        <v>817</v>
      </c>
      <c r="D20" s="538">
        <v>390903935.36916667</v>
      </c>
      <c r="E20" s="538">
        <v>386686950.92833328</v>
      </c>
      <c r="F20" s="538">
        <v>375634335.4666667</v>
      </c>
      <c r="G20" s="538">
        <v>366335551.46000004</v>
      </c>
      <c r="H20" s="538">
        <v>24959689.274811771</v>
      </c>
      <c r="I20" s="538">
        <v>24743288.615586709</v>
      </c>
      <c r="J20" s="538">
        <v>24217101.210749999</v>
      </c>
      <c r="K20" s="538">
        <v>23688875.765208334</v>
      </c>
    </row>
    <row r="21" spans="1:21" ht="33">
      <c r="A21" s="43"/>
      <c r="B21" s="409">
        <v>11</v>
      </c>
      <c r="C21" s="451" t="s">
        <v>818</v>
      </c>
      <c r="D21" s="538">
        <v>351633.75166666665</v>
      </c>
      <c r="E21" s="538">
        <v>477968.34333333327</v>
      </c>
      <c r="F21" s="538">
        <v>491087.24</v>
      </c>
      <c r="G21" s="538">
        <v>391345.3608333334</v>
      </c>
      <c r="H21" s="538">
        <v>351633.75166666665</v>
      </c>
      <c r="I21" s="538">
        <v>477968.34333333327</v>
      </c>
      <c r="J21" s="538">
        <v>491087.24</v>
      </c>
      <c r="K21" s="538">
        <v>391345.3608333334</v>
      </c>
    </row>
    <row r="22" spans="1:21" ht="33">
      <c r="A22" s="43"/>
      <c r="B22" s="409">
        <v>12</v>
      </c>
      <c r="C22" s="451" t="s">
        <v>819</v>
      </c>
      <c r="D22" s="538">
        <v>0</v>
      </c>
      <c r="E22" s="538">
        <v>0</v>
      </c>
      <c r="F22" s="538">
        <v>0</v>
      </c>
      <c r="G22" s="538">
        <v>0</v>
      </c>
      <c r="H22" s="538">
        <v>0</v>
      </c>
      <c r="I22" s="538">
        <v>0</v>
      </c>
      <c r="J22" s="538">
        <v>0</v>
      </c>
      <c r="K22" s="538">
        <v>0</v>
      </c>
    </row>
    <row r="23" spans="1:21">
      <c r="A23" s="43"/>
      <c r="B23" s="409">
        <v>13</v>
      </c>
      <c r="C23" s="451" t="s">
        <v>820</v>
      </c>
      <c r="D23" s="538">
        <v>390552301.61750001</v>
      </c>
      <c r="E23" s="538">
        <v>386208982.58500004</v>
      </c>
      <c r="F23" s="538">
        <v>375143248.22666669</v>
      </c>
      <c r="G23" s="538">
        <v>365944206.09916669</v>
      </c>
      <c r="H23" s="538">
        <v>24608055.523145106</v>
      </c>
      <c r="I23" s="538">
        <v>24265320.272253376</v>
      </c>
      <c r="J23" s="538">
        <v>23726013.97075</v>
      </c>
      <c r="K23" s="538">
        <v>23297530.404374998</v>
      </c>
    </row>
    <row r="24" spans="1:21">
      <c r="A24" s="43"/>
      <c r="B24" s="409">
        <v>14</v>
      </c>
      <c r="C24" s="450" t="s">
        <v>821</v>
      </c>
      <c r="D24" s="538">
        <v>0</v>
      </c>
      <c r="E24" s="538">
        <v>0</v>
      </c>
      <c r="F24" s="538">
        <v>0</v>
      </c>
      <c r="G24" s="538">
        <v>1962722.1441666668</v>
      </c>
      <c r="H24" s="538">
        <v>0</v>
      </c>
      <c r="I24" s="538">
        <v>0</v>
      </c>
      <c r="J24" s="538">
        <v>0</v>
      </c>
      <c r="K24" s="538">
        <v>1962722.1441666668</v>
      </c>
      <c r="L24" s="772"/>
      <c r="M24" s="772"/>
      <c r="N24" s="772"/>
      <c r="O24" s="772"/>
      <c r="P24" s="772"/>
      <c r="Q24" s="772"/>
      <c r="R24" s="772"/>
      <c r="S24" s="772"/>
      <c r="T24" s="772"/>
      <c r="U24" s="772"/>
    </row>
    <row r="25" spans="1:21">
      <c r="A25" s="43"/>
      <c r="B25" s="409">
        <v>15</v>
      </c>
      <c r="C25" s="450" t="s">
        <v>822</v>
      </c>
      <c r="D25" s="538">
        <v>398138773.14083338</v>
      </c>
      <c r="E25" s="538">
        <v>404831721.60500002</v>
      </c>
      <c r="F25" s="538">
        <v>409254590.55416673</v>
      </c>
      <c r="G25" s="538">
        <v>411466233.62666672</v>
      </c>
      <c r="H25" s="538">
        <v>19435181.766485214</v>
      </c>
      <c r="I25" s="538">
        <v>19986906.339695685</v>
      </c>
      <c r="J25" s="538">
        <v>20521628.032886893</v>
      </c>
      <c r="K25" s="538">
        <v>21040839.328714132</v>
      </c>
    </row>
    <row r="26" spans="1:21">
      <c r="A26" s="43"/>
      <c r="B26" s="411">
        <v>16</v>
      </c>
      <c r="C26" s="452" t="s">
        <v>823</v>
      </c>
      <c r="D26" s="765"/>
      <c r="E26" s="765"/>
      <c r="F26" s="765"/>
      <c r="G26" s="765"/>
      <c r="H26" s="538">
        <v>783017699.1199919</v>
      </c>
      <c r="I26" s="538">
        <v>783048492.21897507</v>
      </c>
      <c r="J26" s="538">
        <v>779807962.4855361</v>
      </c>
      <c r="K26" s="538">
        <v>773473826.14091003</v>
      </c>
    </row>
    <row r="27" spans="1:21">
      <c r="A27" s="43"/>
      <c r="B27" s="756" t="s">
        <v>824</v>
      </c>
      <c r="C27" s="756"/>
      <c r="D27" s="756"/>
      <c r="E27" s="756"/>
      <c r="F27" s="756"/>
      <c r="G27" s="756"/>
      <c r="H27" s="756"/>
      <c r="I27" s="756"/>
      <c r="J27" s="756"/>
      <c r="K27" s="756"/>
    </row>
    <row r="28" spans="1:21">
      <c r="A28" s="43"/>
      <c r="B28" s="409">
        <v>17</v>
      </c>
      <c r="C28" s="453" t="s">
        <v>825</v>
      </c>
      <c r="D28" s="538">
        <v>0</v>
      </c>
      <c r="E28" s="538">
        <v>0</v>
      </c>
      <c r="F28" s="538">
        <v>0</v>
      </c>
      <c r="G28" s="538">
        <v>0</v>
      </c>
      <c r="H28" s="538">
        <v>0</v>
      </c>
      <c r="I28" s="538">
        <v>0</v>
      </c>
      <c r="J28" s="538">
        <v>0</v>
      </c>
      <c r="K28" s="538">
        <v>0</v>
      </c>
    </row>
    <row r="29" spans="1:21">
      <c r="A29" s="43"/>
      <c r="B29" s="409">
        <v>18</v>
      </c>
      <c r="C29" s="453" t="s">
        <v>826</v>
      </c>
      <c r="D29" s="538">
        <v>285874644.68333334</v>
      </c>
      <c r="E29" s="538">
        <v>274903750.8175</v>
      </c>
      <c r="F29" s="538">
        <v>254256776.83166668</v>
      </c>
      <c r="G29" s="538">
        <v>237301379.67583334</v>
      </c>
      <c r="H29" s="538">
        <v>247431641.81874999</v>
      </c>
      <c r="I29" s="538">
        <v>236150883.65041664</v>
      </c>
      <c r="J29" s="538">
        <v>216314727.63666666</v>
      </c>
      <c r="K29" s="538">
        <v>199654065.53833333</v>
      </c>
    </row>
    <row r="30" spans="1:21">
      <c r="A30" s="43"/>
      <c r="B30" s="409">
        <v>19</v>
      </c>
      <c r="C30" s="453" t="s">
        <v>827</v>
      </c>
      <c r="D30" s="538">
        <v>13969082.015833333</v>
      </c>
      <c r="E30" s="538">
        <v>10861175.539166667</v>
      </c>
      <c r="F30" s="538">
        <v>15484635.675833331</v>
      </c>
      <c r="G30" s="538">
        <v>35352423.87083333</v>
      </c>
      <c r="H30" s="538">
        <v>9136900.5724999998</v>
      </c>
      <c r="I30" s="538">
        <v>6629009.4484999999</v>
      </c>
      <c r="J30" s="538">
        <v>4781261.0551666664</v>
      </c>
      <c r="K30" s="538">
        <v>7408032.0528333327</v>
      </c>
    </row>
    <row r="31" spans="1:21">
      <c r="A31" s="43"/>
      <c r="B31" s="773" t="s">
        <v>828</v>
      </c>
      <c r="C31" s="758" t="s">
        <v>829</v>
      </c>
      <c r="D31" s="759"/>
      <c r="E31" s="760"/>
      <c r="F31" s="760"/>
      <c r="G31" s="761"/>
      <c r="H31" s="755">
        <v>0</v>
      </c>
      <c r="I31" s="753">
        <v>0</v>
      </c>
      <c r="J31" s="753">
        <v>0</v>
      </c>
      <c r="K31" s="753">
        <v>0</v>
      </c>
    </row>
    <row r="32" spans="1:21" ht="68.25" customHeight="1">
      <c r="A32" s="43"/>
      <c r="B32" s="773"/>
      <c r="C32" s="758"/>
      <c r="D32" s="762"/>
      <c r="E32" s="763"/>
      <c r="F32" s="763"/>
      <c r="G32" s="764"/>
      <c r="H32" s="754"/>
      <c r="I32" s="754"/>
      <c r="J32" s="754"/>
      <c r="K32" s="754"/>
    </row>
    <row r="33" spans="1:11">
      <c r="A33" s="43"/>
      <c r="B33" s="773" t="s">
        <v>830</v>
      </c>
      <c r="C33" s="758" t="s">
        <v>831</v>
      </c>
      <c r="D33" s="759"/>
      <c r="E33" s="760"/>
      <c r="F33" s="760"/>
      <c r="G33" s="761"/>
      <c r="H33" s="755">
        <v>0</v>
      </c>
      <c r="I33" s="753">
        <v>0</v>
      </c>
      <c r="J33" s="753">
        <v>0</v>
      </c>
      <c r="K33" s="753">
        <v>0</v>
      </c>
    </row>
    <row r="34" spans="1:11">
      <c r="A34" s="43"/>
      <c r="B34" s="773"/>
      <c r="C34" s="758"/>
      <c r="D34" s="762"/>
      <c r="E34" s="763"/>
      <c r="F34" s="763"/>
      <c r="G34" s="764"/>
      <c r="H34" s="754"/>
      <c r="I34" s="754"/>
      <c r="J34" s="754"/>
      <c r="K34" s="754"/>
    </row>
    <row r="35" spans="1:11">
      <c r="A35" s="43"/>
      <c r="B35" s="410">
        <v>20</v>
      </c>
      <c r="C35" s="450" t="s">
        <v>832</v>
      </c>
      <c r="D35" s="538">
        <v>299843726.69916666</v>
      </c>
      <c r="E35" s="538">
        <v>285764926.35666668</v>
      </c>
      <c r="F35" s="538">
        <v>269741412.50749999</v>
      </c>
      <c r="G35" s="538">
        <v>272653803.54666668</v>
      </c>
      <c r="H35" s="538">
        <v>256568542.39125004</v>
      </c>
      <c r="I35" s="538">
        <v>242779893.09891665</v>
      </c>
      <c r="J35" s="538">
        <v>221095988.69183335</v>
      </c>
      <c r="K35" s="538">
        <v>207062097.5911667</v>
      </c>
    </row>
    <row r="36" spans="1:11">
      <c r="A36" s="43"/>
      <c r="B36" s="773" t="s">
        <v>338</v>
      </c>
      <c r="C36" s="774" t="s">
        <v>833</v>
      </c>
      <c r="D36" s="753">
        <v>0</v>
      </c>
      <c r="E36" s="753">
        <v>1</v>
      </c>
      <c r="F36" s="753">
        <v>2</v>
      </c>
      <c r="G36" s="753">
        <v>3</v>
      </c>
      <c r="H36" s="753">
        <v>4</v>
      </c>
      <c r="I36" s="753">
        <v>5</v>
      </c>
      <c r="J36" s="753">
        <v>6</v>
      </c>
      <c r="K36" s="753">
        <v>7</v>
      </c>
    </row>
    <row r="37" spans="1:11">
      <c r="A37" s="43"/>
      <c r="B37" s="773"/>
      <c r="C37" s="774"/>
      <c r="D37" s="754"/>
      <c r="E37" s="754"/>
      <c r="F37" s="754"/>
      <c r="G37" s="754"/>
      <c r="H37" s="754"/>
      <c r="I37" s="754"/>
      <c r="J37" s="754"/>
      <c r="K37" s="754"/>
    </row>
    <row r="38" spans="1:11">
      <c r="A38" s="43"/>
      <c r="B38" s="773" t="s">
        <v>340</v>
      </c>
      <c r="C38" s="774" t="s">
        <v>834</v>
      </c>
      <c r="D38" s="753">
        <v>0</v>
      </c>
      <c r="E38" s="753">
        <v>1</v>
      </c>
      <c r="F38" s="753">
        <v>2</v>
      </c>
      <c r="G38" s="753">
        <v>3</v>
      </c>
      <c r="H38" s="753">
        <v>4</v>
      </c>
      <c r="I38" s="753">
        <v>5</v>
      </c>
      <c r="J38" s="753">
        <v>6</v>
      </c>
      <c r="K38" s="753">
        <v>7</v>
      </c>
    </row>
    <row r="39" spans="1:11">
      <c r="A39" s="43"/>
      <c r="B39" s="773"/>
      <c r="C39" s="774"/>
      <c r="D39" s="754"/>
      <c r="E39" s="754"/>
      <c r="F39" s="754"/>
      <c r="G39" s="754"/>
      <c r="H39" s="754"/>
      <c r="I39" s="754"/>
      <c r="J39" s="754"/>
      <c r="K39" s="754"/>
    </row>
    <row r="40" spans="1:11">
      <c r="A40" s="43"/>
      <c r="B40" s="773" t="s">
        <v>342</v>
      </c>
      <c r="C40" s="774" t="s">
        <v>835</v>
      </c>
      <c r="D40" s="755">
        <f>D35</f>
        <v>299843726.69916666</v>
      </c>
      <c r="E40" s="755">
        <f t="shared" ref="E40:K40" si="0">E35</f>
        <v>285764926.35666668</v>
      </c>
      <c r="F40" s="755">
        <f t="shared" si="0"/>
        <v>269741412.50749999</v>
      </c>
      <c r="G40" s="755">
        <f t="shared" si="0"/>
        <v>272653803.54666668</v>
      </c>
      <c r="H40" s="755">
        <f t="shared" si="0"/>
        <v>256568542.39125004</v>
      </c>
      <c r="I40" s="755">
        <f t="shared" si="0"/>
        <v>242779893.09891665</v>
      </c>
      <c r="J40" s="755">
        <f t="shared" si="0"/>
        <v>221095988.69183335</v>
      </c>
      <c r="K40" s="755">
        <f t="shared" si="0"/>
        <v>207062097.5911667</v>
      </c>
    </row>
    <row r="41" spans="1:11">
      <c r="A41" s="43"/>
      <c r="B41" s="773"/>
      <c r="C41" s="774"/>
      <c r="D41" s="754"/>
      <c r="E41" s="754"/>
      <c r="F41" s="754"/>
      <c r="G41" s="754"/>
      <c r="H41" s="754"/>
      <c r="I41" s="754"/>
      <c r="J41" s="754"/>
      <c r="K41" s="754"/>
    </row>
    <row r="42" spans="1:11">
      <c r="A42" s="43"/>
      <c r="B42" s="776" t="s">
        <v>836</v>
      </c>
      <c r="C42" s="776"/>
      <c r="D42" s="776"/>
      <c r="E42" s="776"/>
      <c r="F42" s="776"/>
      <c r="G42" s="776"/>
      <c r="H42" s="776"/>
      <c r="I42" s="776"/>
      <c r="J42" s="776"/>
      <c r="K42" s="776"/>
    </row>
    <row r="43" spans="1:11">
      <c r="A43" s="43"/>
      <c r="B43" s="412">
        <v>21</v>
      </c>
      <c r="C43" s="454" t="s">
        <v>837</v>
      </c>
      <c r="D43" s="777"/>
      <c r="E43" s="777"/>
      <c r="F43" s="777"/>
      <c r="G43" s="777"/>
      <c r="H43" s="538">
        <v>1959026354.7837498</v>
      </c>
      <c r="I43" s="538">
        <v>1913422973.0179169</v>
      </c>
      <c r="J43" s="538">
        <v>1912144593.0620832</v>
      </c>
      <c r="K43" s="538">
        <v>1890977873.3387506</v>
      </c>
    </row>
    <row r="44" spans="1:11">
      <c r="A44" s="43"/>
      <c r="B44" s="412">
        <v>22</v>
      </c>
      <c r="C44" s="450" t="s">
        <v>838</v>
      </c>
      <c r="D44" s="775"/>
      <c r="E44" s="775"/>
      <c r="F44" s="775"/>
      <c r="G44" s="775"/>
      <c r="H44" s="538">
        <v>526449156.72665876</v>
      </c>
      <c r="I44" s="538">
        <v>540268599.11897516</v>
      </c>
      <c r="J44" s="538">
        <v>558711973.79220271</v>
      </c>
      <c r="K44" s="538">
        <v>566411728.54924333</v>
      </c>
    </row>
    <row r="45" spans="1:11">
      <c r="A45" s="43"/>
      <c r="B45" s="412">
        <v>23</v>
      </c>
      <c r="C45" s="450" t="s">
        <v>839</v>
      </c>
      <c r="D45" s="775"/>
      <c r="E45" s="775"/>
      <c r="F45" s="775"/>
      <c r="G45" s="775"/>
      <c r="H45" s="539">
        <v>3.730417714731765</v>
      </c>
      <c r="I45" s="539">
        <v>3.5787378261592342</v>
      </c>
      <c r="J45" s="539">
        <v>3.4530050240476449</v>
      </c>
      <c r="K45" s="539">
        <v>3.3661138206039589</v>
      </c>
    </row>
  </sheetData>
  <mergeCells count="59">
    <mergeCell ref="D44:G44"/>
    <mergeCell ref="D45:G45"/>
    <mergeCell ref="H40:H41"/>
    <mergeCell ref="I40:I41"/>
    <mergeCell ref="J40:J41"/>
    <mergeCell ref="B42:K42"/>
    <mergeCell ref="K40:K41"/>
    <mergeCell ref="D43:G43"/>
    <mergeCell ref="B40:B41"/>
    <mergeCell ref="C40:C41"/>
    <mergeCell ref="D40:D41"/>
    <mergeCell ref="E40:E41"/>
    <mergeCell ref="F40:F41"/>
    <mergeCell ref="G40:G41"/>
    <mergeCell ref="J36:J37"/>
    <mergeCell ref="K36:K37"/>
    <mergeCell ref="D38:D39"/>
    <mergeCell ref="E38:E39"/>
    <mergeCell ref="B33:B34"/>
    <mergeCell ref="K38:K39"/>
    <mergeCell ref="F38:F39"/>
    <mergeCell ref="G38:G39"/>
    <mergeCell ref="H38:H39"/>
    <mergeCell ref="I38:I39"/>
    <mergeCell ref="J38:J39"/>
    <mergeCell ref="E36:E37"/>
    <mergeCell ref="F36:F37"/>
    <mergeCell ref="G36:G37"/>
    <mergeCell ref="H36:H37"/>
    <mergeCell ref="I36:I37"/>
    <mergeCell ref="B38:B39"/>
    <mergeCell ref="C38:C39"/>
    <mergeCell ref="B36:B37"/>
    <mergeCell ref="C36:C37"/>
    <mergeCell ref="D36:D37"/>
    <mergeCell ref="L24:U24"/>
    <mergeCell ref="D26:G26"/>
    <mergeCell ref="B27:K27"/>
    <mergeCell ref="B31:B32"/>
    <mergeCell ref="C31:C32"/>
    <mergeCell ref="D31:G32"/>
    <mergeCell ref="H31:H32"/>
    <mergeCell ref="I31:I32"/>
    <mergeCell ref="J31:J32"/>
    <mergeCell ref="K31:K32"/>
    <mergeCell ref="D6:G6"/>
    <mergeCell ref="H6:K6"/>
    <mergeCell ref="B9:C9"/>
    <mergeCell ref="D9:K9"/>
    <mergeCell ref="D10:G10"/>
    <mergeCell ref="J33:J34"/>
    <mergeCell ref="I33:I34"/>
    <mergeCell ref="H33:H34"/>
    <mergeCell ref="B11:C11"/>
    <mergeCell ref="D11:K11"/>
    <mergeCell ref="C33:C34"/>
    <mergeCell ref="D33:G34"/>
    <mergeCell ref="D19:G19"/>
    <mergeCell ref="K33:K34"/>
  </mergeCells>
  <pageMargins left="0.7" right="0.7" top="0.75" bottom="0.75" header="0.3" footer="0.3"/>
  <pageSetup paperSize="9" scale="54" orientation="landscape" verticalDpi="90" r:id="rId1"/>
  <headerFooter>
    <oddFooter>&amp;C_x000D_&amp;1#&amp;"Calibri"&amp;10&amp;K000000 This document is classified as: INTERNAL</oddFooter>
  </headerFooter>
  <colBreaks count="1" manualBreakCount="1">
    <brk id="1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6F65-EA55-425F-8945-CD530E8DF46E}">
  <dimension ref="B2:H179"/>
  <sheetViews>
    <sheetView showGridLines="0" topLeftCell="C1" zoomScale="80" zoomScaleNormal="80" workbookViewId="0">
      <selection activeCell="AC28" sqref="AC28"/>
    </sheetView>
  </sheetViews>
  <sheetFormatPr defaultColWidth="9.140625" defaultRowHeight="16.5"/>
  <cols>
    <col min="1" max="1" width="3.7109375" style="2" customWidth="1"/>
    <col min="2" max="2" width="10.28515625" style="2" customWidth="1"/>
    <col min="3" max="3" width="39.28515625" style="2" customWidth="1"/>
    <col min="4" max="4" width="13.85546875" style="2" customWidth="1"/>
    <col min="5" max="5" width="16" style="2" customWidth="1"/>
    <col min="6" max="6" width="18.28515625" style="2" customWidth="1"/>
    <col min="7" max="7" width="12.5703125" style="2" customWidth="1"/>
    <col min="8" max="8" width="17.85546875" style="2" customWidth="1"/>
    <col min="9" max="9" width="16.85546875" style="2" customWidth="1"/>
    <col min="10" max="10" width="18.5703125" style="2" customWidth="1"/>
    <col min="11" max="16384" width="9.140625" style="2"/>
  </cols>
  <sheetData>
    <row r="2" spans="2:8">
      <c r="B2" s="230" t="s">
        <v>840</v>
      </c>
    </row>
    <row r="3" spans="2:8">
      <c r="B3" s="36" t="str">
        <f>'EU OV1'!B3</f>
        <v>31.12.2024 - in EUR million</v>
      </c>
    </row>
    <row r="4" spans="2:8" s="70" customFormat="1"/>
    <row r="5" spans="2:8">
      <c r="B5" s="778"/>
      <c r="C5" s="778"/>
      <c r="D5" s="200" t="s">
        <v>102</v>
      </c>
      <c r="E5" s="200" t="s">
        <v>103</v>
      </c>
      <c r="F5" s="200" t="s">
        <v>104</v>
      </c>
      <c r="G5" s="200" t="s">
        <v>234</v>
      </c>
      <c r="H5" s="231" t="s">
        <v>141</v>
      </c>
    </row>
    <row r="6" spans="2:8" ht="15.75" customHeight="1">
      <c r="B6" s="779" t="s">
        <v>841</v>
      </c>
      <c r="C6" s="779"/>
      <c r="D6" s="780" t="s">
        <v>842</v>
      </c>
      <c r="E6" s="780"/>
      <c r="F6" s="780"/>
      <c r="G6" s="780"/>
      <c r="H6" s="780" t="s">
        <v>843</v>
      </c>
    </row>
    <row r="7" spans="2:8" ht="15" customHeight="1">
      <c r="B7" s="779"/>
      <c r="C7" s="779"/>
      <c r="D7" s="232" t="s">
        <v>532</v>
      </c>
      <c r="E7" s="232" t="s">
        <v>844</v>
      </c>
      <c r="F7" s="232" t="s">
        <v>845</v>
      </c>
      <c r="G7" s="232" t="s">
        <v>846</v>
      </c>
      <c r="H7" s="780"/>
    </row>
    <row r="8" spans="2:8">
      <c r="B8" s="233" t="s">
        <v>847</v>
      </c>
      <c r="C8" s="233"/>
      <c r="D8" s="233"/>
      <c r="E8" s="234"/>
      <c r="F8" s="233"/>
      <c r="G8" s="233"/>
      <c r="H8" s="233"/>
    </row>
    <row r="9" spans="2:8">
      <c r="B9" s="235">
        <v>1</v>
      </c>
      <c r="C9" s="236" t="s">
        <v>848</v>
      </c>
      <c r="D9" s="538">
        <v>839524425.13</v>
      </c>
      <c r="E9" s="538">
        <v>0</v>
      </c>
      <c r="F9" s="538">
        <v>0</v>
      </c>
      <c r="G9" s="538">
        <v>0</v>
      </c>
      <c r="H9" s="538">
        <v>839524425.13</v>
      </c>
    </row>
    <row r="10" spans="2:8">
      <c r="B10" s="161">
        <v>2</v>
      </c>
      <c r="C10" s="237" t="s">
        <v>849</v>
      </c>
      <c r="D10" s="538">
        <v>839524425.13</v>
      </c>
      <c r="E10" s="538">
        <v>0</v>
      </c>
      <c r="F10" s="538">
        <v>0</v>
      </c>
      <c r="G10" s="538">
        <v>0</v>
      </c>
      <c r="H10" s="538">
        <v>839524425.13</v>
      </c>
    </row>
    <row r="11" spans="2:8">
      <c r="B11" s="161">
        <v>3</v>
      </c>
      <c r="C11" s="237" t="s">
        <v>850</v>
      </c>
      <c r="D11" s="238"/>
      <c r="E11" s="541">
        <v>0</v>
      </c>
      <c r="F11" s="541">
        <v>0</v>
      </c>
      <c r="G11" s="541">
        <v>0</v>
      </c>
      <c r="H11" s="541">
        <v>0</v>
      </c>
    </row>
    <row r="12" spans="2:8">
      <c r="B12" s="239">
        <v>4</v>
      </c>
      <c r="C12" s="236" t="s">
        <v>851</v>
      </c>
      <c r="D12" s="238"/>
      <c r="E12" s="540">
        <v>3583372726.5700002</v>
      </c>
      <c r="F12" s="540">
        <v>415546953.13999999</v>
      </c>
      <c r="G12" s="540">
        <v>142378895.77000001</v>
      </c>
      <c r="H12" s="540">
        <v>3843826711.3814998</v>
      </c>
    </row>
    <row r="13" spans="2:8">
      <c r="B13" s="161">
        <v>5</v>
      </c>
      <c r="C13" s="237" t="s">
        <v>810</v>
      </c>
      <c r="D13" s="238"/>
      <c r="E13" s="541">
        <v>1947067353.5599999</v>
      </c>
      <c r="F13" s="541">
        <v>101334723.89</v>
      </c>
      <c r="G13" s="541">
        <v>30696523.91</v>
      </c>
      <c r="H13" s="541">
        <v>1976678497.4875</v>
      </c>
    </row>
    <row r="14" spans="2:8">
      <c r="B14" s="161">
        <v>6</v>
      </c>
      <c r="C14" s="237" t="s">
        <v>811</v>
      </c>
      <c r="D14" s="238"/>
      <c r="E14" s="541">
        <v>1636305373.01</v>
      </c>
      <c r="F14" s="541">
        <v>314212229.25</v>
      </c>
      <c r="G14" s="541">
        <v>111682371.86</v>
      </c>
      <c r="H14" s="541">
        <v>1867148213.8940001</v>
      </c>
    </row>
    <row r="15" spans="2:8">
      <c r="B15" s="239">
        <v>7</v>
      </c>
      <c r="C15" s="236" t="s">
        <v>852</v>
      </c>
      <c r="D15" s="238"/>
      <c r="E15" s="540">
        <v>1017397309.72</v>
      </c>
      <c r="F15" s="540">
        <v>115212244.61</v>
      </c>
      <c r="G15" s="540">
        <v>92413285.840000004</v>
      </c>
      <c r="H15" s="540">
        <v>551170193.29999995</v>
      </c>
    </row>
    <row r="16" spans="2:8">
      <c r="B16" s="161">
        <v>8</v>
      </c>
      <c r="C16" s="237" t="s">
        <v>853</v>
      </c>
      <c r="D16" s="238"/>
      <c r="E16" s="541">
        <v>0</v>
      </c>
      <c r="F16" s="541">
        <v>0</v>
      </c>
      <c r="G16" s="541">
        <v>0</v>
      </c>
      <c r="H16" s="541">
        <v>0</v>
      </c>
    </row>
    <row r="17" spans="2:8">
      <c r="B17" s="161">
        <v>9</v>
      </c>
      <c r="C17" s="237" t="s">
        <v>854</v>
      </c>
      <c r="D17" s="238"/>
      <c r="E17" s="541">
        <v>1017397309.72</v>
      </c>
      <c r="F17" s="541">
        <v>115212244.61</v>
      </c>
      <c r="G17" s="541">
        <v>92413285.840000004</v>
      </c>
      <c r="H17" s="541">
        <v>551170193.29999995</v>
      </c>
    </row>
    <row r="18" spans="2:8">
      <c r="B18" s="239">
        <v>10</v>
      </c>
      <c r="C18" s="236" t="s">
        <v>855</v>
      </c>
      <c r="D18" s="238"/>
      <c r="E18" s="540">
        <v>0</v>
      </c>
      <c r="F18" s="540">
        <v>0</v>
      </c>
      <c r="G18" s="540">
        <v>0</v>
      </c>
      <c r="H18" s="540">
        <v>0</v>
      </c>
    </row>
    <row r="19" spans="2:8">
      <c r="B19" s="239">
        <v>11</v>
      </c>
      <c r="C19" s="236" t="s">
        <v>856</v>
      </c>
      <c r="D19" s="540">
        <v>1230766.9099999999</v>
      </c>
      <c r="E19" s="540">
        <v>107447321.53</v>
      </c>
      <c r="F19" s="540">
        <v>0</v>
      </c>
      <c r="G19" s="540">
        <v>0</v>
      </c>
      <c r="H19" s="540">
        <v>0</v>
      </c>
    </row>
    <row r="20" spans="2:8">
      <c r="B20" s="161">
        <v>12</v>
      </c>
      <c r="C20" s="237" t="s">
        <v>857</v>
      </c>
      <c r="D20" s="541">
        <v>1230766.9099999999</v>
      </c>
      <c r="E20" s="238"/>
      <c r="F20" s="238"/>
      <c r="G20" s="240"/>
      <c r="H20" s="241"/>
    </row>
    <row r="21" spans="2:8" ht="48.75" customHeight="1">
      <c r="B21" s="161">
        <v>13</v>
      </c>
      <c r="C21" s="237" t="s">
        <v>858</v>
      </c>
      <c r="D21" s="238"/>
      <c r="E21" s="541">
        <v>107447321.53</v>
      </c>
      <c r="F21" s="541">
        <v>0</v>
      </c>
      <c r="G21" s="541">
        <v>0</v>
      </c>
      <c r="H21" s="541">
        <v>0</v>
      </c>
    </row>
    <row r="22" spans="2:8">
      <c r="B22" s="164">
        <v>14</v>
      </c>
      <c r="C22" s="218" t="s">
        <v>859</v>
      </c>
      <c r="D22" s="242"/>
      <c r="E22" s="242"/>
      <c r="F22" s="242"/>
      <c r="G22" s="242"/>
      <c r="H22" s="542">
        <v>5234521329.8114996</v>
      </c>
    </row>
    <row r="23" spans="2:8" ht="23.25" customHeight="1">
      <c r="B23" s="781" t="s">
        <v>860</v>
      </c>
      <c r="C23" s="781"/>
      <c r="D23" s="781"/>
      <c r="E23" s="781"/>
      <c r="F23" s="781"/>
      <c r="G23" s="781"/>
      <c r="H23" s="781"/>
    </row>
    <row r="24" spans="2:8">
      <c r="B24" s="239">
        <v>15</v>
      </c>
      <c r="C24" s="236" t="s">
        <v>807</v>
      </c>
      <c r="D24" s="243"/>
      <c r="E24" s="244"/>
      <c r="F24" s="244"/>
      <c r="G24" s="245"/>
      <c r="H24" s="540">
        <v>10191270.51</v>
      </c>
    </row>
    <row r="25" spans="2:8" ht="49.5">
      <c r="B25" s="239" t="s">
        <v>861</v>
      </c>
      <c r="C25" s="236" t="s">
        <v>862</v>
      </c>
      <c r="D25" s="246"/>
      <c r="E25" s="540">
        <v>0</v>
      </c>
      <c r="F25" s="540">
        <v>0</v>
      </c>
      <c r="G25" s="540">
        <v>0</v>
      </c>
      <c r="H25" s="540">
        <v>0</v>
      </c>
    </row>
    <row r="26" spans="2:8" ht="33">
      <c r="B26" s="239">
        <v>16</v>
      </c>
      <c r="C26" s="236" t="s">
        <v>863</v>
      </c>
      <c r="D26" s="243"/>
      <c r="E26" s="540">
        <v>0</v>
      </c>
      <c r="F26" s="540">
        <v>0</v>
      </c>
      <c r="G26" s="540">
        <v>0</v>
      </c>
      <c r="H26" s="540">
        <v>0</v>
      </c>
    </row>
    <row r="27" spans="2:8">
      <c r="B27" s="239">
        <v>17</v>
      </c>
      <c r="C27" s="236" t="s">
        <v>864</v>
      </c>
      <c r="D27" s="243"/>
      <c r="E27" s="540">
        <v>901630461.82000005</v>
      </c>
      <c r="F27" s="540">
        <v>430722897.81999999</v>
      </c>
      <c r="G27" s="540">
        <v>2500936278.9200001</v>
      </c>
      <c r="H27" s="540">
        <v>2701417696.9039998</v>
      </c>
    </row>
    <row r="28" spans="2:8" ht="60" customHeight="1">
      <c r="B28" s="161">
        <v>18</v>
      </c>
      <c r="C28" s="237" t="s">
        <v>865</v>
      </c>
      <c r="D28" s="243"/>
      <c r="E28" s="541">
        <v>0</v>
      </c>
      <c r="F28" s="541">
        <v>0</v>
      </c>
      <c r="G28" s="541">
        <v>0</v>
      </c>
      <c r="H28" s="541">
        <v>0</v>
      </c>
    </row>
    <row r="29" spans="2:8" ht="82.5">
      <c r="B29" s="161">
        <v>19</v>
      </c>
      <c r="C29" s="237" t="s">
        <v>866</v>
      </c>
      <c r="D29" s="243"/>
      <c r="E29" s="541">
        <v>142413236.38</v>
      </c>
      <c r="F29" s="541">
        <v>2513932.0699999998</v>
      </c>
      <c r="G29" s="541">
        <v>2754662.65</v>
      </c>
      <c r="H29" s="541">
        <v>18252952.322999999</v>
      </c>
    </row>
    <row r="30" spans="2:8" ht="82.5">
      <c r="B30" s="161">
        <v>20</v>
      </c>
      <c r="C30" s="237" t="s">
        <v>867</v>
      </c>
      <c r="D30" s="243"/>
      <c r="E30" s="541">
        <v>736477111.91999996</v>
      </c>
      <c r="F30" s="541">
        <v>419322351.51999998</v>
      </c>
      <c r="G30" s="541">
        <v>2325645178.21</v>
      </c>
      <c r="H30" s="541">
        <v>2518536923.8395</v>
      </c>
    </row>
    <row r="31" spans="2:8" ht="45" customHeight="1">
      <c r="B31" s="161">
        <v>21</v>
      </c>
      <c r="C31" s="247" t="s">
        <v>868</v>
      </c>
      <c r="D31" s="243"/>
      <c r="E31" s="541">
        <v>11684649.859999999</v>
      </c>
      <c r="F31" s="541">
        <v>11133577.439999999</v>
      </c>
      <c r="G31" s="541">
        <v>185271564.91999999</v>
      </c>
      <c r="H31" s="541">
        <v>131835630.848</v>
      </c>
    </row>
    <row r="32" spans="2:8" ht="30" customHeight="1">
      <c r="B32" s="161">
        <v>22</v>
      </c>
      <c r="C32" s="237" t="s">
        <v>869</v>
      </c>
      <c r="D32" s="243"/>
      <c r="E32" s="541">
        <v>0</v>
      </c>
      <c r="F32" s="541">
        <v>0</v>
      </c>
      <c r="G32" s="541">
        <v>0</v>
      </c>
      <c r="H32" s="541">
        <v>0</v>
      </c>
    </row>
    <row r="33" spans="2:8" ht="46.5" customHeight="1">
      <c r="B33" s="161">
        <v>23</v>
      </c>
      <c r="C33" s="247" t="s">
        <v>868</v>
      </c>
      <c r="D33" s="243"/>
      <c r="E33" s="541">
        <v>0</v>
      </c>
      <c r="F33" s="541">
        <v>0</v>
      </c>
      <c r="G33" s="541">
        <v>0</v>
      </c>
      <c r="H33" s="541">
        <v>0</v>
      </c>
    </row>
    <row r="34" spans="2:8" ht="64.5" customHeight="1">
      <c r="B34" s="161">
        <v>24</v>
      </c>
      <c r="C34" s="237" t="s">
        <v>870</v>
      </c>
      <c r="D34" s="243"/>
      <c r="E34" s="541">
        <v>22740113.52</v>
      </c>
      <c r="F34" s="541">
        <v>8886614.2300000004</v>
      </c>
      <c r="G34" s="541">
        <v>172536438.06</v>
      </c>
      <c r="H34" s="541">
        <v>164627820.74149999</v>
      </c>
    </row>
    <row r="35" spans="2:8">
      <c r="B35" s="239">
        <v>25</v>
      </c>
      <c r="C35" s="236" t="s">
        <v>871</v>
      </c>
      <c r="D35" s="243"/>
      <c r="E35" s="540">
        <v>0</v>
      </c>
      <c r="F35" s="540">
        <v>0</v>
      </c>
      <c r="G35" s="540">
        <v>0</v>
      </c>
      <c r="H35" s="540">
        <v>0</v>
      </c>
    </row>
    <row r="36" spans="2:8">
      <c r="B36" s="239">
        <v>26</v>
      </c>
      <c r="C36" s="236" t="s">
        <v>872</v>
      </c>
      <c r="D36" s="248"/>
      <c r="E36" s="540">
        <v>183157829.50999999</v>
      </c>
      <c r="F36" s="540">
        <v>0</v>
      </c>
      <c r="G36" s="540">
        <v>0</v>
      </c>
      <c r="H36" s="540">
        <v>150625071.51499999</v>
      </c>
    </row>
    <row r="37" spans="2:8">
      <c r="B37" s="161">
        <v>27</v>
      </c>
      <c r="C37" s="237" t="s">
        <v>873</v>
      </c>
      <c r="D37" s="243"/>
      <c r="E37" s="243"/>
      <c r="F37" s="243"/>
      <c r="G37" s="541">
        <v>0</v>
      </c>
      <c r="H37" s="541">
        <v>0</v>
      </c>
    </row>
    <row r="38" spans="2:8" ht="66">
      <c r="B38" s="161">
        <v>28</v>
      </c>
      <c r="C38" s="237" t="s">
        <v>874</v>
      </c>
      <c r="D38" s="243"/>
      <c r="E38" s="784">
        <v>5000000</v>
      </c>
      <c r="F38" s="785"/>
      <c r="G38" s="786"/>
      <c r="H38" s="541">
        <v>4250000</v>
      </c>
    </row>
    <row r="39" spans="2:8">
      <c r="B39" s="161">
        <v>29</v>
      </c>
      <c r="C39" s="237" t="s">
        <v>875</v>
      </c>
      <c r="D39" s="249"/>
      <c r="E39" s="787">
        <v>1312425.6000000001</v>
      </c>
      <c r="F39" s="787"/>
      <c r="G39" s="787"/>
      <c r="H39" s="541">
        <v>1312425.6000000001</v>
      </c>
    </row>
    <row r="40" spans="2:8" ht="49.5">
      <c r="B40" s="161">
        <v>30</v>
      </c>
      <c r="C40" s="237" t="s">
        <v>876</v>
      </c>
      <c r="D40" s="243"/>
      <c r="E40" s="787">
        <v>0</v>
      </c>
      <c r="F40" s="787"/>
      <c r="G40" s="787"/>
      <c r="H40" s="541">
        <v>0</v>
      </c>
    </row>
    <row r="41" spans="2:8" ht="33">
      <c r="B41" s="161">
        <v>31</v>
      </c>
      <c r="C41" s="237" t="s">
        <v>877</v>
      </c>
      <c r="D41" s="243"/>
      <c r="E41" s="541">
        <v>176845403.91</v>
      </c>
      <c r="F41" s="541">
        <v>0</v>
      </c>
      <c r="G41" s="541">
        <v>0</v>
      </c>
      <c r="H41" s="541">
        <v>145062645.91499999</v>
      </c>
    </row>
    <row r="42" spans="2:8">
      <c r="B42" s="239">
        <v>32</v>
      </c>
      <c r="C42" s="236" t="s">
        <v>878</v>
      </c>
      <c r="D42" s="243"/>
      <c r="E42" s="540">
        <v>828680159.88</v>
      </c>
      <c r="F42" s="540">
        <v>0</v>
      </c>
      <c r="G42" s="540">
        <v>0</v>
      </c>
      <c r="H42" s="540">
        <v>41434007.994000003</v>
      </c>
    </row>
    <row r="43" spans="2:8">
      <c r="B43" s="164">
        <v>33</v>
      </c>
      <c r="C43" s="218" t="s">
        <v>879</v>
      </c>
      <c r="D43" s="250"/>
      <c r="E43" s="250"/>
      <c r="F43" s="250"/>
      <c r="G43" s="251"/>
      <c r="H43" s="543">
        <v>2903668046.9229999</v>
      </c>
    </row>
    <row r="44" spans="2:8">
      <c r="B44" s="164">
        <v>34</v>
      </c>
      <c r="C44" s="218" t="s">
        <v>880</v>
      </c>
      <c r="D44" s="250"/>
      <c r="E44" s="250"/>
      <c r="F44" s="250"/>
      <c r="G44" s="250"/>
      <c r="H44" s="544">
        <v>1.802727186862318</v>
      </c>
    </row>
    <row r="47" spans="2:8">
      <c r="B47" s="230" t="s">
        <v>840</v>
      </c>
    </row>
    <row r="48" spans="2:8">
      <c r="B48" s="252" t="s">
        <v>881</v>
      </c>
    </row>
    <row r="49" spans="2:8">
      <c r="B49" s="70"/>
      <c r="C49" s="70"/>
      <c r="D49" s="70"/>
      <c r="E49" s="70"/>
      <c r="F49" s="70"/>
      <c r="G49" s="70"/>
      <c r="H49" s="70"/>
    </row>
    <row r="50" spans="2:8">
      <c r="B50" s="778"/>
      <c r="C50" s="778"/>
      <c r="D50" s="200" t="s">
        <v>102</v>
      </c>
      <c r="E50" s="200" t="s">
        <v>103</v>
      </c>
      <c r="F50" s="200" t="s">
        <v>104</v>
      </c>
      <c r="G50" s="200" t="s">
        <v>234</v>
      </c>
      <c r="H50" s="231" t="s">
        <v>141</v>
      </c>
    </row>
    <row r="51" spans="2:8">
      <c r="B51" s="782" t="s">
        <v>841</v>
      </c>
      <c r="C51" s="782"/>
      <c r="D51" s="783" t="s">
        <v>842</v>
      </c>
      <c r="E51" s="783"/>
      <c r="F51" s="783"/>
      <c r="G51" s="783"/>
      <c r="H51" s="783" t="s">
        <v>843</v>
      </c>
    </row>
    <row r="52" spans="2:8" ht="33">
      <c r="B52" s="782"/>
      <c r="C52" s="782"/>
      <c r="D52" s="228" t="s">
        <v>532</v>
      </c>
      <c r="E52" s="228" t="s">
        <v>844</v>
      </c>
      <c r="F52" s="228" t="s">
        <v>845</v>
      </c>
      <c r="G52" s="228" t="s">
        <v>846</v>
      </c>
      <c r="H52" s="783"/>
    </row>
    <row r="53" spans="2:8">
      <c r="B53" s="253" t="s">
        <v>847</v>
      </c>
      <c r="C53" s="253"/>
      <c r="D53" s="253"/>
      <c r="E53" s="254"/>
      <c r="F53" s="253"/>
      <c r="G53" s="253"/>
      <c r="H53" s="253"/>
    </row>
    <row r="54" spans="2:8">
      <c r="B54" s="255">
        <v>1</v>
      </c>
      <c r="C54" s="256" t="s">
        <v>848</v>
      </c>
      <c r="D54" s="545">
        <v>792333386.35000002</v>
      </c>
      <c r="E54" s="546">
        <v>0</v>
      </c>
      <c r="F54" s="546">
        <v>0</v>
      </c>
      <c r="G54" s="547">
        <v>0</v>
      </c>
      <c r="H54" s="547">
        <v>792333386.35000002</v>
      </c>
    </row>
    <row r="55" spans="2:8">
      <c r="B55" s="231">
        <v>2</v>
      </c>
      <c r="C55" s="257" t="s">
        <v>849</v>
      </c>
      <c r="D55" s="548">
        <v>792333386.35000002</v>
      </c>
      <c r="E55" s="548">
        <v>0</v>
      </c>
      <c r="F55" s="548">
        <v>0</v>
      </c>
      <c r="G55" s="548">
        <v>0</v>
      </c>
      <c r="H55" s="549">
        <v>792333386.35000002</v>
      </c>
    </row>
    <row r="56" spans="2:8">
      <c r="B56" s="231">
        <v>3</v>
      </c>
      <c r="C56" s="257" t="s">
        <v>850</v>
      </c>
      <c r="D56" s="258"/>
      <c r="E56" s="549">
        <v>0</v>
      </c>
      <c r="F56" s="549">
        <v>0</v>
      </c>
      <c r="G56" s="549">
        <v>0</v>
      </c>
      <c r="H56" s="549">
        <v>0</v>
      </c>
    </row>
    <row r="57" spans="2:8">
      <c r="B57" s="259">
        <v>4</v>
      </c>
      <c r="C57" s="256" t="s">
        <v>851</v>
      </c>
      <c r="D57" s="258"/>
      <c r="E57" s="546">
        <v>3545831678.5781102</v>
      </c>
      <c r="F57" s="546">
        <v>340476832.79842401</v>
      </c>
      <c r="G57" s="546">
        <v>188428359.93346101</v>
      </c>
      <c r="H57" s="546">
        <v>3789049518.3948498</v>
      </c>
    </row>
    <row r="58" spans="2:8">
      <c r="B58" s="231">
        <v>5</v>
      </c>
      <c r="C58" s="257" t="s">
        <v>810</v>
      </c>
      <c r="D58" s="258"/>
      <c r="E58" s="549">
        <v>1963522469.3</v>
      </c>
      <c r="F58" s="549">
        <v>95347495.150000006</v>
      </c>
      <c r="G58" s="549">
        <v>39587331.469999999</v>
      </c>
      <c r="H58" s="549">
        <v>1995513797.7</v>
      </c>
    </row>
    <row r="59" spans="2:8">
      <c r="B59" s="231">
        <v>6</v>
      </c>
      <c r="C59" s="257" t="s">
        <v>811</v>
      </c>
      <c r="D59" s="258"/>
      <c r="E59" s="549">
        <v>1582309209.28</v>
      </c>
      <c r="F59" s="549">
        <v>245129337.65000001</v>
      </c>
      <c r="G59" s="549">
        <v>148841028.46000001</v>
      </c>
      <c r="H59" s="549">
        <v>1793535720.7</v>
      </c>
    </row>
    <row r="60" spans="2:8">
      <c r="B60" s="259">
        <v>7</v>
      </c>
      <c r="C60" s="256" t="s">
        <v>852</v>
      </c>
      <c r="D60" s="258"/>
      <c r="E60" s="546">
        <v>1016020179.39</v>
      </c>
      <c r="F60" s="546">
        <v>73732890.340000004</v>
      </c>
      <c r="G60" s="546">
        <v>84653106.329999998</v>
      </c>
      <c r="H60" s="546">
        <v>519436940.58999997</v>
      </c>
    </row>
    <row r="61" spans="2:8">
      <c r="B61" s="231">
        <v>8</v>
      </c>
      <c r="C61" s="257" t="s">
        <v>853</v>
      </c>
      <c r="D61" s="258"/>
      <c r="E61" s="549">
        <v>0</v>
      </c>
      <c r="F61" s="549">
        <v>0</v>
      </c>
      <c r="G61" s="549">
        <v>0</v>
      </c>
      <c r="H61" s="549">
        <v>0</v>
      </c>
    </row>
    <row r="62" spans="2:8">
      <c r="B62" s="231">
        <v>9</v>
      </c>
      <c r="C62" s="257" t="s">
        <v>854</v>
      </c>
      <c r="D62" s="258"/>
      <c r="E62" s="549">
        <v>1016020179.39</v>
      </c>
      <c r="F62" s="549">
        <v>73732890.340000004</v>
      </c>
      <c r="G62" s="549">
        <v>84653106.329999998</v>
      </c>
      <c r="H62" s="549">
        <v>519436940.58999997</v>
      </c>
    </row>
    <row r="63" spans="2:8">
      <c r="B63" s="259">
        <v>10</v>
      </c>
      <c r="C63" s="256" t="s">
        <v>855</v>
      </c>
      <c r="D63" s="258"/>
      <c r="E63" s="546">
        <v>0</v>
      </c>
      <c r="F63" s="546">
        <v>0</v>
      </c>
      <c r="G63" s="546">
        <v>0</v>
      </c>
      <c r="H63" s="546">
        <v>0</v>
      </c>
    </row>
    <row r="64" spans="2:8">
      <c r="B64" s="259">
        <v>11</v>
      </c>
      <c r="C64" s="256" t="s">
        <v>856</v>
      </c>
      <c r="D64" s="546">
        <v>177646.44</v>
      </c>
      <c r="E64" s="546">
        <v>95647444.739999995</v>
      </c>
      <c r="F64" s="546">
        <v>0</v>
      </c>
      <c r="G64" s="546">
        <v>0</v>
      </c>
      <c r="H64" s="546">
        <v>0</v>
      </c>
    </row>
    <row r="65" spans="2:8">
      <c r="B65" s="231">
        <v>12</v>
      </c>
      <c r="C65" s="257" t="s">
        <v>857</v>
      </c>
      <c r="D65" s="549">
        <v>177646.44</v>
      </c>
      <c r="E65" s="550"/>
      <c r="F65" s="550"/>
      <c r="G65" s="550"/>
      <c r="H65" s="551"/>
    </row>
    <row r="66" spans="2:8" ht="49.5">
      <c r="B66" s="231">
        <v>13</v>
      </c>
      <c r="C66" s="257" t="s">
        <v>858</v>
      </c>
      <c r="D66" s="550"/>
      <c r="E66" s="549">
        <v>95647444.739999995</v>
      </c>
      <c r="F66" s="549">
        <v>0</v>
      </c>
      <c r="G66" s="549">
        <v>0</v>
      </c>
      <c r="H66" s="549">
        <v>0</v>
      </c>
    </row>
    <row r="67" spans="2:8">
      <c r="B67" s="260">
        <v>14</v>
      </c>
      <c r="C67" s="261" t="s">
        <v>859</v>
      </c>
      <c r="D67" s="262"/>
      <c r="E67" s="262"/>
      <c r="F67" s="262"/>
      <c r="G67" s="262"/>
      <c r="H67" s="552">
        <v>5100819845.3299999</v>
      </c>
    </row>
    <row r="68" spans="2:8">
      <c r="B68" s="788" t="s">
        <v>860</v>
      </c>
      <c r="C68" s="788"/>
      <c r="D68" s="788"/>
      <c r="E68" s="788"/>
      <c r="F68" s="788"/>
      <c r="G68" s="788"/>
      <c r="H68" s="788"/>
    </row>
    <row r="69" spans="2:8">
      <c r="B69" s="259">
        <v>15</v>
      </c>
      <c r="C69" s="256" t="s">
        <v>807</v>
      </c>
      <c r="D69" s="263"/>
      <c r="E69" s="553"/>
      <c r="F69" s="553"/>
      <c r="G69" s="553"/>
      <c r="H69" s="546">
        <v>5314675.93</v>
      </c>
    </row>
    <row r="70" spans="2:8" ht="49.5">
      <c r="B70" s="259" t="s">
        <v>861</v>
      </c>
      <c r="C70" s="256" t="s">
        <v>862</v>
      </c>
      <c r="D70" s="264"/>
      <c r="E70" s="546">
        <v>0</v>
      </c>
      <c r="F70" s="546">
        <v>0</v>
      </c>
      <c r="G70" s="546">
        <v>0</v>
      </c>
      <c r="H70" s="546">
        <v>0</v>
      </c>
    </row>
    <row r="71" spans="2:8" ht="33">
      <c r="B71" s="259">
        <v>16</v>
      </c>
      <c r="C71" s="256" t="s">
        <v>863</v>
      </c>
      <c r="D71" s="263"/>
      <c r="E71" s="546">
        <v>0</v>
      </c>
      <c r="F71" s="546">
        <v>0</v>
      </c>
      <c r="G71" s="546">
        <v>0</v>
      </c>
      <c r="H71" s="546">
        <v>0</v>
      </c>
    </row>
    <row r="72" spans="2:8">
      <c r="B72" s="259">
        <v>17</v>
      </c>
      <c r="C72" s="256" t="s">
        <v>864</v>
      </c>
      <c r="D72" s="263"/>
      <c r="E72" s="546">
        <v>1085779201.6900001</v>
      </c>
      <c r="F72" s="546">
        <v>420875707.66000003</v>
      </c>
      <c r="G72" s="546">
        <v>2387505625.6799998</v>
      </c>
      <c r="H72" s="546">
        <v>2675278126.02</v>
      </c>
    </row>
    <row r="73" spans="2:8" ht="66">
      <c r="B73" s="231">
        <v>18</v>
      </c>
      <c r="C73" s="237" t="s">
        <v>865</v>
      </c>
      <c r="D73" s="263"/>
      <c r="E73" s="549">
        <v>0</v>
      </c>
      <c r="F73" s="549">
        <v>0</v>
      </c>
      <c r="G73" s="549">
        <v>0</v>
      </c>
      <c r="H73" s="549">
        <v>0</v>
      </c>
    </row>
    <row r="74" spans="2:8" ht="82.5">
      <c r="B74" s="231">
        <v>19</v>
      </c>
      <c r="C74" s="257" t="s">
        <v>866</v>
      </c>
      <c r="D74" s="263"/>
      <c r="E74" s="549">
        <v>184387496.19</v>
      </c>
      <c r="F74" s="549">
        <v>1354860.92</v>
      </c>
      <c r="G74" s="549">
        <v>2368648.4</v>
      </c>
      <c r="H74" s="549">
        <v>21484828.48</v>
      </c>
    </row>
    <row r="75" spans="2:8" ht="82.5">
      <c r="B75" s="231">
        <v>20</v>
      </c>
      <c r="C75" s="257" t="s">
        <v>882</v>
      </c>
      <c r="D75" s="263"/>
      <c r="E75" s="549">
        <v>886169377.28999996</v>
      </c>
      <c r="F75" s="549">
        <v>397355644.51999998</v>
      </c>
      <c r="G75" s="549">
        <v>2234464136.6500001</v>
      </c>
      <c r="H75" s="549">
        <v>2504861350.9400001</v>
      </c>
    </row>
    <row r="76" spans="2:8" ht="66">
      <c r="B76" s="231">
        <v>21</v>
      </c>
      <c r="C76" s="265" t="s">
        <v>868</v>
      </c>
      <c r="D76" s="263"/>
      <c r="E76" s="549">
        <v>17942682.850000001</v>
      </c>
      <c r="F76" s="549">
        <v>11035129.24</v>
      </c>
      <c r="G76" s="549">
        <v>185420981.88999999</v>
      </c>
      <c r="H76" s="549">
        <v>135012544.27000001</v>
      </c>
    </row>
    <row r="77" spans="2:8" ht="33">
      <c r="B77" s="231">
        <v>22</v>
      </c>
      <c r="C77" s="257" t="s">
        <v>869</v>
      </c>
      <c r="D77" s="263"/>
      <c r="E77" s="549">
        <v>0</v>
      </c>
      <c r="F77" s="549">
        <v>0</v>
      </c>
      <c r="G77" s="549">
        <v>0</v>
      </c>
      <c r="H77" s="549">
        <v>0</v>
      </c>
    </row>
    <row r="78" spans="2:8" ht="66">
      <c r="B78" s="231">
        <v>23</v>
      </c>
      <c r="C78" s="265" t="s">
        <v>868</v>
      </c>
      <c r="D78" s="263"/>
      <c r="E78" s="549">
        <v>0</v>
      </c>
      <c r="F78" s="549">
        <v>0</v>
      </c>
      <c r="G78" s="549">
        <v>0</v>
      </c>
      <c r="H78" s="549">
        <v>0</v>
      </c>
    </row>
    <row r="79" spans="2:8" ht="99">
      <c r="B79" s="231">
        <v>24</v>
      </c>
      <c r="C79" s="257" t="s">
        <v>870</v>
      </c>
      <c r="D79" s="263"/>
      <c r="E79" s="549">
        <v>15222328.210000001</v>
      </c>
      <c r="F79" s="549">
        <v>22165202.219999999</v>
      </c>
      <c r="G79" s="549">
        <v>150672840.63</v>
      </c>
      <c r="H79" s="549">
        <v>148931946.59999999</v>
      </c>
    </row>
    <row r="80" spans="2:8">
      <c r="B80" s="259">
        <v>25</v>
      </c>
      <c r="C80" s="256" t="s">
        <v>871</v>
      </c>
      <c r="D80" s="263"/>
      <c r="E80" s="546">
        <v>0</v>
      </c>
      <c r="F80" s="546">
        <v>0</v>
      </c>
      <c r="G80" s="546">
        <v>0</v>
      </c>
      <c r="H80" s="546">
        <v>0</v>
      </c>
    </row>
    <row r="81" spans="2:8">
      <c r="B81" s="259">
        <v>26</v>
      </c>
      <c r="C81" s="256" t="s">
        <v>872</v>
      </c>
      <c r="D81" s="266"/>
      <c r="E81" s="546">
        <v>201170127.31</v>
      </c>
      <c r="F81" s="546">
        <v>0</v>
      </c>
      <c r="G81" s="546">
        <v>0</v>
      </c>
      <c r="H81" s="546">
        <v>160249187.84</v>
      </c>
    </row>
    <row r="82" spans="2:8">
      <c r="B82" s="231">
        <v>27</v>
      </c>
      <c r="C82" s="257" t="s">
        <v>873</v>
      </c>
      <c r="D82" s="263"/>
      <c r="E82" s="554"/>
      <c r="F82" s="554"/>
      <c r="G82" s="549">
        <v>0</v>
      </c>
      <c r="H82" s="549">
        <v>0</v>
      </c>
    </row>
    <row r="83" spans="2:8" ht="48.75" customHeight="1">
      <c r="B83" s="231">
        <v>28</v>
      </c>
      <c r="C83" s="257" t="s">
        <v>874</v>
      </c>
      <c r="D83" s="263"/>
      <c r="E83" s="789">
        <v>5000000</v>
      </c>
      <c r="F83" s="789"/>
      <c r="G83" s="789"/>
      <c r="H83" s="549">
        <v>4250000</v>
      </c>
    </row>
    <row r="84" spans="2:8">
      <c r="B84" s="231">
        <v>29</v>
      </c>
      <c r="C84" s="257" t="s">
        <v>883</v>
      </c>
      <c r="D84" s="267"/>
      <c r="E84" s="789">
        <v>1371431.75</v>
      </c>
      <c r="F84" s="789"/>
      <c r="G84" s="789"/>
      <c r="H84" s="549">
        <v>1371431.75</v>
      </c>
    </row>
    <row r="85" spans="2:8" ht="49.5">
      <c r="B85" s="231">
        <v>30</v>
      </c>
      <c r="C85" s="257" t="s">
        <v>876</v>
      </c>
      <c r="D85" s="263"/>
      <c r="E85" s="789">
        <v>0</v>
      </c>
      <c r="F85" s="789"/>
      <c r="G85" s="789"/>
      <c r="H85" s="549">
        <v>0</v>
      </c>
    </row>
    <row r="86" spans="2:8" ht="33">
      <c r="B86" s="231">
        <v>31</v>
      </c>
      <c r="C86" s="257" t="s">
        <v>877</v>
      </c>
      <c r="D86" s="263"/>
      <c r="E86" s="549">
        <v>194798695.56</v>
      </c>
      <c r="F86" s="549">
        <v>0</v>
      </c>
      <c r="G86" s="549">
        <v>0</v>
      </c>
      <c r="H86" s="549">
        <v>154627756.09</v>
      </c>
    </row>
    <row r="87" spans="2:8">
      <c r="B87" s="259">
        <v>32</v>
      </c>
      <c r="C87" s="256" t="s">
        <v>878</v>
      </c>
      <c r="D87" s="263"/>
      <c r="E87" s="546">
        <v>832179400.62</v>
      </c>
      <c r="F87" s="546">
        <v>0</v>
      </c>
      <c r="G87" s="546">
        <v>0</v>
      </c>
      <c r="H87" s="546">
        <v>41608970.030000001</v>
      </c>
    </row>
    <row r="88" spans="2:8">
      <c r="B88" s="260">
        <v>33</v>
      </c>
      <c r="C88" s="261" t="s">
        <v>879</v>
      </c>
      <c r="D88" s="268"/>
      <c r="E88" s="555"/>
      <c r="F88" s="555"/>
      <c r="G88" s="555"/>
      <c r="H88" s="552">
        <v>2882450959.8200002</v>
      </c>
    </row>
    <row r="89" spans="2:8">
      <c r="B89" s="260">
        <v>34</v>
      </c>
      <c r="C89" s="261" t="s">
        <v>880</v>
      </c>
      <c r="D89" s="268"/>
      <c r="E89" s="555"/>
      <c r="F89" s="555"/>
      <c r="G89" s="555"/>
      <c r="H89" s="556">
        <v>1.76961201298404</v>
      </c>
    </row>
    <row r="92" spans="2:8">
      <c r="B92" s="230" t="s">
        <v>840</v>
      </c>
    </row>
    <row r="93" spans="2:8">
      <c r="B93" s="36" t="s">
        <v>884</v>
      </c>
    </row>
    <row r="94" spans="2:8">
      <c r="B94" s="70"/>
      <c r="C94" s="70"/>
      <c r="D94" s="70"/>
      <c r="E94" s="70"/>
      <c r="F94" s="70"/>
      <c r="G94" s="70"/>
      <c r="H94" s="70"/>
    </row>
    <row r="95" spans="2:8">
      <c r="B95" s="778"/>
      <c r="C95" s="778"/>
      <c r="D95" s="200" t="s">
        <v>102</v>
      </c>
      <c r="E95" s="200" t="s">
        <v>103</v>
      </c>
      <c r="F95" s="200" t="s">
        <v>104</v>
      </c>
      <c r="G95" s="200" t="s">
        <v>234</v>
      </c>
      <c r="H95" s="231" t="s">
        <v>141</v>
      </c>
    </row>
    <row r="96" spans="2:8">
      <c r="B96" s="782" t="s">
        <v>841</v>
      </c>
      <c r="C96" s="782"/>
      <c r="D96" s="783" t="s">
        <v>842</v>
      </c>
      <c r="E96" s="783"/>
      <c r="F96" s="783"/>
      <c r="G96" s="783"/>
      <c r="H96" s="783" t="s">
        <v>843</v>
      </c>
    </row>
    <row r="97" spans="2:8" ht="33">
      <c r="B97" s="782"/>
      <c r="C97" s="782"/>
      <c r="D97" s="228" t="s">
        <v>532</v>
      </c>
      <c r="E97" s="228" t="s">
        <v>844</v>
      </c>
      <c r="F97" s="228" t="s">
        <v>845</v>
      </c>
      <c r="G97" s="228" t="s">
        <v>846</v>
      </c>
      <c r="H97" s="783"/>
    </row>
    <row r="98" spans="2:8">
      <c r="B98" s="253" t="s">
        <v>847</v>
      </c>
      <c r="C98" s="253"/>
      <c r="D98" s="253"/>
      <c r="E98" s="254"/>
      <c r="F98" s="253"/>
      <c r="G98" s="253"/>
      <c r="H98" s="253"/>
    </row>
    <row r="99" spans="2:8">
      <c r="B99" s="255">
        <v>1</v>
      </c>
      <c r="C99" s="256" t="s">
        <v>848</v>
      </c>
      <c r="D99" s="545">
        <v>780987394.33000004</v>
      </c>
      <c r="E99" s="546">
        <v>0</v>
      </c>
      <c r="F99" s="546">
        <v>0</v>
      </c>
      <c r="G99" s="547">
        <v>0</v>
      </c>
      <c r="H99" s="547">
        <v>780987394.33000004</v>
      </c>
    </row>
    <row r="100" spans="2:8">
      <c r="B100" s="231">
        <v>2</v>
      </c>
      <c r="C100" s="257" t="s">
        <v>849</v>
      </c>
      <c r="D100" s="548">
        <v>780987394.33000004</v>
      </c>
      <c r="E100" s="548">
        <v>0</v>
      </c>
      <c r="F100" s="548">
        <v>0</v>
      </c>
      <c r="G100" s="548">
        <v>0</v>
      </c>
      <c r="H100" s="549">
        <v>780987394.33000004</v>
      </c>
    </row>
    <row r="101" spans="2:8">
      <c r="B101" s="231">
        <v>3</v>
      </c>
      <c r="C101" s="257" t="s">
        <v>850</v>
      </c>
      <c r="D101" s="550"/>
      <c r="E101" s="549">
        <v>0</v>
      </c>
      <c r="F101" s="549">
        <v>0</v>
      </c>
      <c r="G101" s="549">
        <v>0</v>
      </c>
      <c r="H101" s="549">
        <v>0</v>
      </c>
    </row>
    <row r="102" spans="2:8">
      <c r="B102" s="259">
        <v>4</v>
      </c>
      <c r="C102" s="256" t="s">
        <v>851</v>
      </c>
      <c r="D102" s="550"/>
      <c r="E102" s="546">
        <v>3616025259.0100002</v>
      </c>
      <c r="F102" s="546">
        <v>154510562.41</v>
      </c>
      <c r="G102" s="546">
        <v>201372465.84999999</v>
      </c>
      <c r="H102" s="546">
        <v>3697329762.8074999</v>
      </c>
    </row>
    <row r="103" spans="2:8">
      <c r="B103" s="231">
        <v>5</v>
      </c>
      <c r="C103" s="257" t="s">
        <v>810</v>
      </c>
      <c r="D103" s="550"/>
      <c r="E103" s="549">
        <v>2030541074.5</v>
      </c>
      <c r="F103" s="549">
        <v>18960079.09</v>
      </c>
      <c r="G103" s="549">
        <v>10808787.789999999</v>
      </c>
      <c r="H103" s="549">
        <v>1957834883.7005</v>
      </c>
    </row>
    <row r="104" spans="2:8">
      <c r="B104" s="231">
        <v>6</v>
      </c>
      <c r="C104" s="257" t="s">
        <v>811</v>
      </c>
      <c r="D104" s="550"/>
      <c r="E104" s="549">
        <v>1585484184.51</v>
      </c>
      <c r="F104" s="549">
        <v>135550483.31999999</v>
      </c>
      <c r="G104" s="549">
        <v>190563678.06</v>
      </c>
      <c r="H104" s="549">
        <v>1739494879.1070001</v>
      </c>
    </row>
    <row r="105" spans="2:8">
      <c r="B105" s="259">
        <v>7</v>
      </c>
      <c r="C105" s="256" t="s">
        <v>852</v>
      </c>
      <c r="D105" s="550"/>
      <c r="E105" s="546">
        <v>949275228.66999996</v>
      </c>
      <c r="F105" s="546">
        <v>83612952.859999999</v>
      </c>
      <c r="G105" s="546">
        <v>112156677.84999999</v>
      </c>
      <c r="H105" s="546">
        <v>529181577.42000002</v>
      </c>
    </row>
    <row r="106" spans="2:8">
      <c r="B106" s="231">
        <v>8</v>
      </c>
      <c r="C106" s="257" t="s">
        <v>853</v>
      </c>
      <c r="D106" s="550"/>
      <c r="E106" s="549">
        <v>0</v>
      </c>
      <c r="F106" s="549">
        <v>0</v>
      </c>
      <c r="G106" s="549">
        <v>0</v>
      </c>
      <c r="H106" s="549">
        <v>0</v>
      </c>
    </row>
    <row r="107" spans="2:8">
      <c r="B107" s="231">
        <v>9</v>
      </c>
      <c r="C107" s="257" t="s">
        <v>854</v>
      </c>
      <c r="D107" s="550"/>
      <c r="E107" s="549">
        <v>949275228.66999996</v>
      </c>
      <c r="F107" s="549">
        <v>83612952.859999999</v>
      </c>
      <c r="G107" s="549">
        <v>112156677.84999999</v>
      </c>
      <c r="H107" s="549">
        <v>529181577.42000002</v>
      </c>
    </row>
    <row r="108" spans="2:8">
      <c r="B108" s="259">
        <v>10</v>
      </c>
      <c r="C108" s="256" t="s">
        <v>855</v>
      </c>
      <c r="D108" s="550"/>
      <c r="E108" s="546">
        <v>0</v>
      </c>
      <c r="F108" s="546">
        <v>0</v>
      </c>
      <c r="G108" s="546">
        <v>0</v>
      </c>
      <c r="H108" s="546">
        <v>0</v>
      </c>
    </row>
    <row r="109" spans="2:8">
      <c r="B109" s="259">
        <v>11</v>
      </c>
      <c r="C109" s="256" t="s">
        <v>856</v>
      </c>
      <c r="D109" s="546">
        <v>1024047.26</v>
      </c>
      <c r="E109" s="546">
        <v>98256102.609999999</v>
      </c>
      <c r="F109" s="546">
        <v>0</v>
      </c>
      <c r="G109" s="546">
        <v>0</v>
      </c>
      <c r="H109" s="546">
        <v>0</v>
      </c>
    </row>
    <row r="110" spans="2:8">
      <c r="B110" s="231">
        <v>12</v>
      </c>
      <c r="C110" s="257" t="s">
        <v>857</v>
      </c>
      <c r="D110" s="549">
        <v>1024047.26</v>
      </c>
      <c r="E110" s="550"/>
      <c r="F110" s="550"/>
      <c r="G110" s="550"/>
      <c r="H110" s="551"/>
    </row>
    <row r="111" spans="2:8" ht="49.5">
      <c r="B111" s="231">
        <v>13</v>
      </c>
      <c r="C111" s="257" t="s">
        <v>858</v>
      </c>
      <c r="D111" s="550"/>
      <c r="E111" s="549">
        <v>98256102.609999999</v>
      </c>
      <c r="F111" s="549">
        <v>0</v>
      </c>
      <c r="G111" s="549">
        <v>0</v>
      </c>
      <c r="H111" s="549">
        <v>0</v>
      </c>
    </row>
    <row r="112" spans="2:8">
      <c r="B112" s="260">
        <v>14</v>
      </c>
      <c r="C112" s="261" t="s">
        <v>859</v>
      </c>
      <c r="D112" s="262"/>
      <c r="E112" s="262"/>
      <c r="F112" s="262"/>
      <c r="G112" s="262"/>
      <c r="H112" s="552">
        <v>5007498734.5574999</v>
      </c>
    </row>
    <row r="113" spans="2:8">
      <c r="B113" s="788" t="s">
        <v>860</v>
      </c>
      <c r="C113" s="788"/>
      <c r="D113" s="788"/>
      <c r="E113" s="788"/>
      <c r="F113" s="788"/>
      <c r="G113" s="788"/>
      <c r="H113" s="788"/>
    </row>
    <row r="114" spans="2:8">
      <c r="B114" s="259">
        <v>15</v>
      </c>
      <c r="C114" s="256" t="s">
        <v>807</v>
      </c>
      <c r="D114" s="263"/>
      <c r="E114" s="553"/>
      <c r="F114" s="553"/>
      <c r="G114" s="553"/>
      <c r="H114" s="546">
        <v>3225137.34</v>
      </c>
    </row>
    <row r="115" spans="2:8" ht="49.5">
      <c r="B115" s="259" t="s">
        <v>861</v>
      </c>
      <c r="C115" s="256" t="s">
        <v>862</v>
      </c>
      <c r="D115" s="264"/>
      <c r="E115" s="546">
        <v>0</v>
      </c>
      <c r="F115" s="546">
        <v>0</v>
      </c>
      <c r="G115" s="546">
        <v>0</v>
      </c>
      <c r="H115" s="546">
        <v>0</v>
      </c>
    </row>
    <row r="116" spans="2:8" ht="33">
      <c r="B116" s="259">
        <v>16</v>
      </c>
      <c r="C116" s="256" t="s">
        <v>863</v>
      </c>
      <c r="D116" s="263"/>
      <c r="E116" s="546">
        <v>0</v>
      </c>
      <c r="F116" s="546">
        <v>0</v>
      </c>
      <c r="G116" s="546">
        <v>0</v>
      </c>
      <c r="H116" s="546">
        <v>0</v>
      </c>
    </row>
    <row r="117" spans="2:8">
      <c r="B117" s="259">
        <v>17</v>
      </c>
      <c r="C117" s="256" t="s">
        <v>864</v>
      </c>
      <c r="D117" s="263"/>
      <c r="E117" s="546">
        <v>900460633.71000004</v>
      </c>
      <c r="F117" s="546">
        <v>432638466.06999999</v>
      </c>
      <c r="G117" s="546">
        <v>2506753204.4299998</v>
      </c>
      <c r="H117" s="546">
        <v>2711621396.1149998</v>
      </c>
    </row>
    <row r="118" spans="2:8" ht="66">
      <c r="B118" s="231">
        <v>18</v>
      </c>
      <c r="C118" s="237" t="s">
        <v>865</v>
      </c>
      <c r="D118" s="263"/>
      <c r="E118" s="549">
        <v>0</v>
      </c>
      <c r="F118" s="549">
        <v>0</v>
      </c>
      <c r="G118" s="549">
        <v>0</v>
      </c>
      <c r="H118" s="549">
        <v>0</v>
      </c>
    </row>
    <row r="119" spans="2:8" ht="82.5">
      <c r="B119" s="231">
        <v>19</v>
      </c>
      <c r="C119" s="257" t="s">
        <v>866</v>
      </c>
      <c r="D119" s="263"/>
      <c r="E119" s="549">
        <v>134709545.94999999</v>
      </c>
      <c r="F119" s="549">
        <v>1821595.83</v>
      </c>
      <c r="G119" s="549">
        <v>2739902.22</v>
      </c>
      <c r="H119" s="549">
        <v>17121654.73</v>
      </c>
    </row>
    <row r="120" spans="2:8" ht="82.5">
      <c r="B120" s="231">
        <v>20</v>
      </c>
      <c r="C120" s="257" t="s">
        <v>882</v>
      </c>
      <c r="D120" s="263"/>
      <c r="E120" s="549">
        <v>753126174.64999998</v>
      </c>
      <c r="F120" s="549">
        <v>416582952.79000002</v>
      </c>
      <c r="G120" s="549">
        <v>2338661412.54</v>
      </c>
      <c r="H120" s="549">
        <v>2537951951.8715</v>
      </c>
    </row>
    <row r="121" spans="2:8" ht="66">
      <c r="B121" s="231">
        <v>21</v>
      </c>
      <c r="C121" s="265" t="s">
        <v>868</v>
      </c>
      <c r="D121" s="263"/>
      <c r="E121" s="549">
        <v>10907663.029999999</v>
      </c>
      <c r="F121" s="549">
        <v>9899275.7300000004</v>
      </c>
      <c r="G121" s="549">
        <v>190444536.16999999</v>
      </c>
      <c r="H121" s="549">
        <v>134192417.89049999</v>
      </c>
    </row>
    <row r="122" spans="2:8" ht="33">
      <c r="B122" s="231">
        <v>22</v>
      </c>
      <c r="C122" s="257" t="s">
        <v>869</v>
      </c>
      <c r="D122" s="263"/>
      <c r="E122" s="549">
        <v>0</v>
      </c>
      <c r="F122" s="549">
        <v>0</v>
      </c>
      <c r="G122" s="549">
        <v>0</v>
      </c>
      <c r="H122" s="549">
        <v>0</v>
      </c>
    </row>
    <row r="123" spans="2:8" ht="66">
      <c r="B123" s="231">
        <v>23</v>
      </c>
      <c r="C123" s="265" t="s">
        <v>868</v>
      </c>
      <c r="D123" s="263"/>
      <c r="E123" s="549">
        <v>0</v>
      </c>
      <c r="F123" s="549">
        <v>0</v>
      </c>
      <c r="G123" s="549">
        <v>0</v>
      </c>
      <c r="H123" s="549">
        <v>0</v>
      </c>
    </row>
    <row r="124" spans="2:8" ht="99">
      <c r="B124" s="231">
        <v>24</v>
      </c>
      <c r="C124" s="257" t="s">
        <v>870</v>
      </c>
      <c r="D124" s="263"/>
      <c r="E124" s="549">
        <v>12624913.109999999</v>
      </c>
      <c r="F124" s="549">
        <v>14233917.449999999</v>
      </c>
      <c r="G124" s="549">
        <v>165351889.66999999</v>
      </c>
      <c r="H124" s="549">
        <v>156547789.51350001</v>
      </c>
    </row>
    <row r="125" spans="2:8">
      <c r="B125" s="259">
        <v>25</v>
      </c>
      <c r="C125" s="256" t="s">
        <v>871</v>
      </c>
      <c r="D125" s="263"/>
      <c r="E125" s="546">
        <v>0</v>
      </c>
      <c r="F125" s="546">
        <v>0</v>
      </c>
      <c r="G125" s="546">
        <v>0</v>
      </c>
      <c r="H125" s="546">
        <v>0</v>
      </c>
    </row>
    <row r="126" spans="2:8">
      <c r="B126" s="259">
        <v>26</v>
      </c>
      <c r="C126" s="256" t="s">
        <v>872</v>
      </c>
      <c r="D126" s="266"/>
      <c r="E126" s="546">
        <v>200509600.81</v>
      </c>
      <c r="F126" s="546">
        <v>0</v>
      </c>
      <c r="G126" s="546">
        <v>0</v>
      </c>
      <c r="H126" s="546">
        <v>158992731.41</v>
      </c>
    </row>
    <row r="127" spans="2:8">
      <c r="B127" s="231">
        <v>27</v>
      </c>
      <c r="C127" s="257" t="s">
        <v>873</v>
      </c>
      <c r="D127" s="263"/>
      <c r="E127" s="554"/>
      <c r="F127" s="554"/>
      <c r="G127" s="549">
        <v>0</v>
      </c>
      <c r="H127" s="549">
        <v>0</v>
      </c>
    </row>
    <row r="128" spans="2:8" ht="66">
      <c r="B128" s="231">
        <v>28</v>
      </c>
      <c r="C128" s="257" t="s">
        <v>874</v>
      </c>
      <c r="D128" s="263"/>
      <c r="E128" s="789">
        <v>5000000</v>
      </c>
      <c r="F128" s="789"/>
      <c r="G128" s="789"/>
      <c r="H128" s="549">
        <v>4250000</v>
      </c>
    </row>
    <row r="129" spans="2:8">
      <c r="B129" s="231">
        <v>29</v>
      </c>
      <c r="C129" s="257" t="s">
        <v>883</v>
      </c>
      <c r="D129" s="267"/>
      <c r="E129" s="789">
        <v>875702.5</v>
      </c>
      <c r="F129" s="789"/>
      <c r="G129" s="789"/>
      <c r="H129" s="549">
        <v>875702.5</v>
      </c>
    </row>
    <row r="130" spans="2:8" ht="49.5">
      <c r="B130" s="231">
        <v>30</v>
      </c>
      <c r="C130" s="257" t="s">
        <v>876</v>
      </c>
      <c r="D130" s="263"/>
      <c r="E130" s="789">
        <v>0</v>
      </c>
      <c r="F130" s="789"/>
      <c r="G130" s="789"/>
      <c r="H130" s="549">
        <v>0</v>
      </c>
    </row>
    <row r="131" spans="2:8" ht="33">
      <c r="B131" s="231">
        <v>31</v>
      </c>
      <c r="C131" s="257" t="s">
        <v>877</v>
      </c>
      <c r="D131" s="263"/>
      <c r="E131" s="549">
        <v>194633898.31</v>
      </c>
      <c r="F131" s="549">
        <v>0</v>
      </c>
      <c r="G131" s="549">
        <v>0</v>
      </c>
      <c r="H131" s="549">
        <v>153867028.91</v>
      </c>
    </row>
    <row r="132" spans="2:8">
      <c r="B132" s="259">
        <v>32</v>
      </c>
      <c r="C132" s="256" t="s">
        <v>878</v>
      </c>
      <c r="D132" s="263"/>
      <c r="E132" s="546">
        <v>831654557.17999995</v>
      </c>
      <c r="F132" s="546">
        <v>0</v>
      </c>
      <c r="G132" s="546">
        <v>0</v>
      </c>
      <c r="H132" s="546">
        <v>41582727.858999997</v>
      </c>
    </row>
    <row r="133" spans="2:8">
      <c r="B133" s="260">
        <v>33</v>
      </c>
      <c r="C133" s="261" t="s">
        <v>879</v>
      </c>
      <c r="D133" s="268"/>
      <c r="E133" s="555"/>
      <c r="F133" s="555"/>
      <c r="G133" s="555"/>
      <c r="H133" s="552">
        <v>2915421992.724</v>
      </c>
    </row>
    <row r="134" spans="2:8">
      <c r="B134" s="260">
        <v>34</v>
      </c>
      <c r="C134" s="261" t="s">
        <v>880</v>
      </c>
      <c r="D134" s="268"/>
      <c r="E134" s="555"/>
      <c r="F134" s="555"/>
      <c r="G134" s="555"/>
      <c r="H134" s="556">
        <v>1.7175896824043591</v>
      </c>
    </row>
    <row r="137" spans="2:8">
      <c r="B137" s="230" t="s">
        <v>840</v>
      </c>
    </row>
    <row r="138" spans="2:8">
      <c r="B138" s="36" t="s">
        <v>885</v>
      </c>
    </row>
    <row r="139" spans="2:8">
      <c r="B139" s="70"/>
      <c r="C139" s="70"/>
      <c r="D139" s="70"/>
      <c r="E139" s="70"/>
      <c r="F139" s="70"/>
      <c r="G139" s="70"/>
      <c r="H139" s="70"/>
    </row>
    <row r="140" spans="2:8">
      <c r="B140" s="778"/>
      <c r="C140" s="778"/>
      <c r="D140" s="200" t="s">
        <v>102</v>
      </c>
      <c r="E140" s="200" t="s">
        <v>103</v>
      </c>
      <c r="F140" s="200" t="s">
        <v>104</v>
      </c>
      <c r="G140" s="200" t="s">
        <v>234</v>
      </c>
      <c r="H140" s="231" t="s">
        <v>141</v>
      </c>
    </row>
    <row r="141" spans="2:8">
      <c r="B141" s="782" t="s">
        <v>841</v>
      </c>
      <c r="C141" s="782"/>
      <c r="D141" s="783" t="s">
        <v>842</v>
      </c>
      <c r="E141" s="783"/>
      <c r="F141" s="783"/>
      <c r="G141" s="783"/>
      <c r="H141" s="783" t="s">
        <v>843</v>
      </c>
    </row>
    <row r="142" spans="2:8" ht="33">
      <c r="B142" s="782"/>
      <c r="C142" s="782"/>
      <c r="D142" s="228" t="s">
        <v>532</v>
      </c>
      <c r="E142" s="228" t="s">
        <v>844</v>
      </c>
      <c r="F142" s="228" t="s">
        <v>845</v>
      </c>
      <c r="G142" s="228" t="s">
        <v>846</v>
      </c>
      <c r="H142" s="783"/>
    </row>
    <row r="143" spans="2:8">
      <c r="B143" s="253" t="s">
        <v>847</v>
      </c>
      <c r="C143" s="253"/>
      <c r="D143" s="253"/>
      <c r="E143" s="254"/>
      <c r="F143" s="253"/>
      <c r="G143" s="253"/>
      <c r="H143" s="253"/>
    </row>
    <row r="144" spans="2:8">
      <c r="B144" s="255">
        <v>1</v>
      </c>
      <c r="C144" s="256" t="s">
        <v>848</v>
      </c>
      <c r="D144" s="545">
        <v>779163308.77999997</v>
      </c>
      <c r="E144" s="546">
        <v>0</v>
      </c>
      <c r="F144" s="546">
        <v>0</v>
      </c>
      <c r="G144" s="547">
        <v>0</v>
      </c>
      <c r="H144" s="547">
        <v>779163308.77999997</v>
      </c>
    </row>
    <row r="145" spans="2:8">
      <c r="B145" s="231">
        <v>2</v>
      </c>
      <c r="C145" s="257" t="s">
        <v>849</v>
      </c>
      <c r="D145" s="548">
        <v>779163308.77999997</v>
      </c>
      <c r="E145" s="548">
        <v>0</v>
      </c>
      <c r="F145" s="548">
        <v>0</v>
      </c>
      <c r="G145" s="548">
        <v>0</v>
      </c>
      <c r="H145" s="549">
        <v>779163308.77999997</v>
      </c>
    </row>
    <row r="146" spans="2:8">
      <c r="B146" s="231">
        <v>3</v>
      </c>
      <c r="C146" s="257" t="s">
        <v>850</v>
      </c>
      <c r="D146" s="550"/>
      <c r="E146" s="549">
        <v>0</v>
      </c>
      <c r="F146" s="549">
        <v>0</v>
      </c>
      <c r="G146" s="549">
        <v>0</v>
      </c>
      <c r="H146" s="549">
        <v>0</v>
      </c>
    </row>
    <row r="147" spans="2:8">
      <c r="B147" s="259">
        <v>4</v>
      </c>
      <c r="C147" s="256" t="s">
        <v>851</v>
      </c>
      <c r="D147" s="550"/>
      <c r="E147" s="546">
        <v>3645176707.52</v>
      </c>
      <c r="F147" s="546">
        <v>151811251.63999999</v>
      </c>
      <c r="G147" s="546">
        <v>184645534.28999999</v>
      </c>
      <c r="H147" s="546">
        <v>3711122591.3755002</v>
      </c>
    </row>
    <row r="148" spans="2:8">
      <c r="B148" s="231">
        <v>5</v>
      </c>
      <c r="C148" s="257" t="s">
        <v>810</v>
      </c>
      <c r="D148" s="550"/>
      <c r="E148" s="549">
        <v>2162943489.7399998</v>
      </c>
      <c r="F148" s="549">
        <v>20814387.09</v>
      </c>
      <c r="G148" s="549">
        <v>14034341.09</v>
      </c>
      <c r="H148" s="549">
        <v>2088604324.0785</v>
      </c>
    </row>
    <row r="149" spans="2:8">
      <c r="B149" s="231">
        <v>6</v>
      </c>
      <c r="C149" s="257" t="s">
        <v>811</v>
      </c>
      <c r="D149" s="550"/>
      <c r="E149" s="549">
        <v>1482233217.78</v>
      </c>
      <c r="F149" s="549">
        <v>130996864.55</v>
      </c>
      <c r="G149" s="549">
        <v>170611193.19999999</v>
      </c>
      <c r="H149" s="549">
        <v>1622518267.2969999</v>
      </c>
    </row>
    <row r="150" spans="2:8">
      <c r="B150" s="259">
        <v>7</v>
      </c>
      <c r="C150" s="256" t="s">
        <v>852</v>
      </c>
      <c r="D150" s="550"/>
      <c r="E150" s="546">
        <v>975922496.57000005</v>
      </c>
      <c r="F150" s="546">
        <v>99023499.950000003</v>
      </c>
      <c r="G150" s="546">
        <v>122644247.25</v>
      </c>
      <c r="H150" s="546">
        <v>545002497.44000006</v>
      </c>
    </row>
    <row r="151" spans="2:8">
      <c r="B151" s="231">
        <v>8</v>
      </c>
      <c r="C151" s="257" t="s">
        <v>853</v>
      </c>
      <c r="D151" s="550"/>
      <c r="E151" s="549">
        <v>0</v>
      </c>
      <c r="F151" s="549">
        <v>0</v>
      </c>
      <c r="G151" s="549">
        <v>0</v>
      </c>
      <c r="H151" s="549">
        <v>0</v>
      </c>
    </row>
    <row r="152" spans="2:8">
      <c r="B152" s="231">
        <v>9</v>
      </c>
      <c r="C152" s="257" t="s">
        <v>854</v>
      </c>
      <c r="D152" s="550"/>
      <c r="E152" s="549">
        <v>975922496.57000005</v>
      </c>
      <c r="F152" s="549">
        <v>99023499.950000003</v>
      </c>
      <c r="G152" s="549">
        <v>122644247.25</v>
      </c>
      <c r="H152" s="549">
        <v>545002497.44000006</v>
      </c>
    </row>
    <row r="153" spans="2:8">
      <c r="B153" s="259">
        <v>10</v>
      </c>
      <c r="C153" s="256" t="s">
        <v>855</v>
      </c>
      <c r="D153" s="550"/>
      <c r="E153" s="546">
        <v>0</v>
      </c>
      <c r="F153" s="546">
        <v>0</v>
      </c>
      <c r="G153" s="546">
        <v>0</v>
      </c>
      <c r="H153" s="546">
        <v>0</v>
      </c>
    </row>
    <row r="154" spans="2:8">
      <c r="B154" s="259">
        <v>11</v>
      </c>
      <c r="C154" s="256" t="s">
        <v>856</v>
      </c>
      <c r="D154" s="546">
        <v>800613.05</v>
      </c>
      <c r="E154" s="546">
        <v>95165302.989999995</v>
      </c>
      <c r="F154" s="546">
        <v>0</v>
      </c>
      <c r="G154" s="546">
        <v>0</v>
      </c>
      <c r="H154" s="546">
        <v>0</v>
      </c>
    </row>
    <row r="155" spans="2:8">
      <c r="B155" s="231">
        <v>12</v>
      </c>
      <c r="C155" s="257" t="s">
        <v>857</v>
      </c>
      <c r="D155" s="549">
        <v>800613.05</v>
      </c>
      <c r="E155" s="550"/>
      <c r="F155" s="550"/>
      <c r="G155" s="550"/>
      <c r="H155" s="551"/>
    </row>
    <row r="156" spans="2:8" ht="49.5">
      <c r="B156" s="231">
        <v>13</v>
      </c>
      <c r="C156" s="257" t="s">
        <v>858</v>
      </c>
      <c r="D156" s="550"/>
      <c r="E156" s="549">
        <v>95165302.989999995</v>
      </c>
      <c r="F156" s="549">
        <v>0</v>
      </c>
      <c r="G156" s="549">
        <v>0</v>
      </c>
      <c r="H156" s="549">
        <v>0</v>
      </c>
    </row>
    <row r="157" spans="2:8">
      <c r="B157" s="260">
        <v>14</v>
      </c>
      <c r="C157" s="261" t="s">
        <v>859</v>
      </c>
      <c r="D157" s="557"/>
      <c r="E157" s="557"/>
      <c r="F157" s="557"/>
      <c r="G157" s="557"/>
      <c r="H157" s="552">
        <v>5035288397.5955</v>
      </c>
    </row>
    <row r="158" spans="2:8">
      <c r="B158" s="788" t="s">
        <v>860</v>
      </c>
      <c r="C158" s="788"/>
      <c r="D158" s="788"/>
      <c r="E158" s="788"/>
      <c r="F158" s="788"/>
      <c r="G158" s="788"/>
      <c r="H158" s="788"/>
    </row>
    <row r="159" spans="2:8">
      <c r="B159" s="259">
        <v>15</v>
      </c>
      <c r="C159" s="256" t="s">
        <v>807</v>
      </c>
      <c r="D159" s="263"/>
      <c r="E159" s="553"/>
      <c r="F159" s="553"/>
      <c r="G159" s="553"/>
      <c r="H159" s="546">
        <v>4124144.4649999999</v>
      </c>
    </row>
    <row r="160" spans="2:8" ht="49.5">
      <c r="B160" s="259" t="s">
        <v>861</v>
      </c>
      <c r="C160" s="256" t="s">
        <v>862</v>
      </c>
      <c r="D160" s="264"/>
      <c r="E160" s="546">
        <v>0</v>
      </c>
      <c r="F160" s="546">
        <v>0</v>
      </c>
      <c r="G160" s="546">
        <v>0</v>
      </c>
      <c r="H160" s="546">
        <v>0</v>
      </c>
    </row>
    <row r="161" spans="2:8" ht="33">
      <c r="B161" s="259">
        <v>16</v>
      </c>
      <c r="C161" s="256" t="s">
        <v>863</v>
      </c>
      <c r="D161" s="263"/>
      <c r="E161" s="546">
        <v>0</v>
      </c>
      <c r="F161" s="546">
        <v>0</v>
      </c>
      <c r="G161" s="546">
        <v>0</v>
      </c>
      <c r="H161" s="546">
        <v>0</v>
      </c>
    </row>
    <row r="162" spans="2:8">
      <c r="B162" s="259">
        <v>17</v>
      </c>
      <c r="C162" s="256" t="s">
        <v>864</v>
      </c>
      <c r="D162" s="263"/>
      <c r="E162" s="546">
        <v>1017546646.13</v>
      </c>
      <c r="F162" s="546">
        <v>420166182.93000001</v>
      </c>
      <c r="G162" s="546">
        <v>2500518180.98</v>
      </c>
      <c r="H162" s="546">
        <v>2720050305.8445001</v>
      </c>
    </row>
    <row r="163" spans="2:8" ht="66">
      <c r="B163" s="231">
        <v>18</v>
      </c>
      <c r="C163" s="237" t="s">
        <v>865</v>
      </c>
      <c r="D163" s="263"/>
      <c r="E163" s="549">
        <v>0</v>
      </c>
      <c r="F163" s="549">
        <v>0</v>
      </c>
      <c r="G163" s="549">
        <v>0</v>
      </c>
      <c r="H163" s="549">
        <v>0</v>
      </c>
    </row>
    <row r="164" spans="2:8" ht="82.5">
      <c r="B164" s="231">
        <v>19</v>
      </c>
      <c r="C164" s="257" t="s">
        <v>866</v>
      </c>
      <c r="D164" s="263"/>
      <c r="E164" s="549">
        <v>227931762.96000001</v>
      </c>
      <c r="F164" s="549">
        <v>1419381.4</v>
      </c>
      <c r="G164" s="549">
        <v>1872652.39</v>
      </c>
      <c r="H164" s="549">
        <v>25375519.386</v>
      </c>
    </row>
    <row r="165" spans="2:8" ht="82.5">
      <c r="B165" s="231">
        <v>20</v>
      </c>
      <c r="C165" s="257" t="s">
        <v>882</v>
      </c>
      <c r="D165" s="263"/>
      <c r="E165" s="549">
        <v>757757223.12</v>
      </c>
      <c r="F165" s="549">
        <v>413931639.05000001</v>
      </c>
      <c r="G165" s="549">
        <v>2312333230.4899998</v>
      </c>
      <c r="H165" s="549">
        <v>2515389379.8134999</v>
      </c>
    </row>
    <row r="166" spans="2:8" ht="66">
      <c r="B166" s="231">
        <v>21</v>
      </c>
      <c r="C166" s="265" t="s">
        <v>868</v>
      </c>
      <c r="D166" s="263"/>
      <c r="E166" s="549">
        <v>10915425.73</v>
      </c>
      <c r="F166" s="549">
        <v>10107685.970000001</v>
      </c>
      <c r="G166" s="549">
        <v>197368546.66999999</v>
      </c>
      <c r="H166" s="549">
        <v>138801111.1855</v>
      </c>
    </row>
    <row r="167" spans="2:8" ht="33">
      <c r="B167" s="231">
        <v>22</v>
      </c>
      <c r="C167" s="257" t="s">
        <v>869</v>
      </c>
      <c r="D167" s="263"/>
      <c r="E167" s="549">
        <v>0</v>
      </c>
      <c r="F167" s="549">
        <v>0</v>
      </c>
      <c r="G167" s="549">
        <v>0</v>
      </c>
      <c r="H167" s="549">
        <v>0</v>
      </c>
    </row>
    <row r="168" spans="2:8" ht="66">
      <c r="B168" s="231">
        <v>23</v>
      </c>
      <c r="C168" s="265" t="s">
        <v>868</v>
      </c>
      <c r="D168" s="263"/>
      <c r="E168" s="549">
        <v>0</v>
      </c>
      <c r="F168" s="549">
        <v>0</v>
      </c>
      <c r="G168" s="549">
        <v>0</v>
      </c>
      <c r="H168" s="549">
        <v>0</v>
      </c>
    </row>
    <row r="169" spans="2:8" ht="99">
      <c r="B169" s="231">
        <v>24</v>
      </c>
      <c r="C169" s="257" t="s">
        <v>870</v>
      </c>
      <c r="D169" s="263"/>
      <c r="E169" s="549">
        <v>31857660.050000001</v>
      </c>
      <c r="F169" s="549">
        <v>4815162.4800000004</v>
      </c>
      <c r="G169" s="549">
        <v>186312298.09999999</v>
      </c>
      <c r="H169" s="549">
        <v>179285406.64500001</v>
      </c>
    </row>
    <row r="170" spans="2:8">
      <c r="B170" s="259">
        <v>25</v>
      </c>
      <c r="C170" s="256" t="s">
        <v>871</v>
      </c>
      <c r="D170" s="263"/>
      <c r="E170" s="546">
        <v>0</v>
      </c>
      <c r="F170" s="546">
        <v>0</v>
      </c>
      <c r="G170" s="546">
        <v>0</v>
      </c>
      <c r="H170" s="546">
        <v>0</v>
      </c>
    </row>
    <row r="171" spans="2:8">
      <c r="B171" s="259">
        <v>26</v>
      </c>
      <c r="C171" s="256" t="s">
        <v>872</v>
      </c>
      <c r="D171" s="266"/>
      <c r="E171" s="546">
        <v>202162893.25</v>
      </c>
      <c r="F171" s="546">
        <v>0</v>
      </c>
      <c r="G171" s="546">
        <v>0</v>
      </c>
      <c r="H171" s="546">
        <v>159410127.995</v>
      </c>
    </row>
    <row r="172" spans="2:8">
      <c r="B172" s="231">
        <v>27</v>
      </c>
      <c r="C172" s="257" t="s">
        <v>873</v>
      </c>
      <c r="D172" s="263"/>
      <c r="E172" s="554"/>
      <c r="F172" s="554"/>
      <c r="G172" s="549">
        <v>0</v>
      </c>
      <c r="H172" s="549">
        <v>0</v>
      </c>
    </row>
    <row r="173" spans="2:8" ht="66">
      <c r="B173" s="231">
        <v>28</v>
      </c>
      <c r="C173" s="257" t="s">
        <v>874</v>
      </c>
      <c r="D173" s="263"/>
      <c r="E173" s="790">
        <v>5000000</v>
      </c>
      <c r="F173" s="790"/>
      <c r="G173" s="790"/>
      <c r="H173" s="549">
        <v>4250000</v>
      </c>
    </row>
    <row r="174" spans="2:8">
      <c r="B174" s="231">
        <v>29</v>
      </c>
      <c r="C174" s="257" t="s">
        <v>883</v>
      </c>
      <c r="D174" s="267"/>
      <c r="E174" s="790">
        <v>1297557.67</v>
      </c>
      <c r="F174" s="790"/>
      <c r="G174" s="790"/>
      <c r="H174" s="549">
        <v>1297557.67</v>
      </c>
    </row>
    <row r="175" spans="2:8" ht="49.5">
      <c r="B175" s="231">
        <v>30</v>
      </c>
      <c r="C175" s="257" t="s">
        <v>876</v>
      </c>
      <c r="D175" s="263"/>
      <c r="E175" s="790">
        <v>0</v>
      </c>
      <c r="F175" s="790"/>
      <c r="G175" s="790"/>
      <c r="H175" s="549">
        <v>0</v>
      </c>
    </row>
    <row r="176" spans="2:8" ht="33">
      <c r="B176" s="231">
        <v>31</v>
      </c>
      <c r="C176" s="257" t="s">
        <v>877</v>
      </c>
      <c r="D176" s="263"/>
      <c r="E176" s="549">
        <v>195865335.58000001</v>
      </c>
      <c r="F176" s="549">
        <v>0</v>
      </c>
      <c r="G176" s="549">
        <v>0</v>
      </c>
      <c r="H176" s="549">
        <v>153862570.32499999</v>
      </c>
    </row>
    <row r="177" spans="2:8">
      <c r="B177" s="259">
        <v>32</v>
      </c>
      <c r="C177" s="256" t="s">
        <v>878</v>
      </c>
      <c r="D177" s="263"/>
      <c r="E177" s="546">
        <v>845087206.38</v>
      </c>
      <c r="F177" s="546">
        <v>0</v>
      </c>
      <c r="G177" s="546">
        <v>0</v>
      </c>
      <c r="H177" s="546">
        <v>42254360.318999998</v>
      </c>
    </row>
    <row r="178" spans="2:8">
      <c r="B178" s="260">
        <v>33</v>
      </c>
      <c r="C178" s="261" t="s">
        <v>879</v>
      </c>
      <c r="D178" s="268"/>
      <c r="E178" s="555"/>
      <c r="F178" s="555"/>
      <c r="G178" s="555"/>
      <c r="H178" s="552">
        <v>2925838938.6234999</v>
      </c>
    </row>
    <row r="179" spans="2:8">
      <c r="B179" s="260">
        <v>34</v>
      </c>
      <c r="C179" s="261" t="s">
        <v>880</v>
      </c>
      <c r="D179" s="268"/>
      <c r="E179" s="555"/>
      <c r="F179" s="555"/>
      <c r="G179" s="555"/>
      <c r="H179" s="556">
        <v>1.7209725153102311</v>
      </c>
    </row>
  </sheetData>
  <mergeCells count="32">
    <mergeCell ref="H141:H142"/>
    <mergeCell ref="B158:H158"/>
    <mergeCell ref="E173:G173"/>
    <mergeCell ref="E174:G174"/>
    <mergeCell ref="E175:G175"/>
    <mergeCell ref="E129:G129"/>
    <mergeCell ref="E130:G130"/>
    <mergeCell ref="B140:C140"/>
    <mergeCell ref="B141:C142"/>
    <mergeCell ref="D141:G141"/>
    <mergeCell ref="B96:C97"/>
    <mergeCell ref="D96:G96"/>
    <mergeCell ref="H96:H97"/>
    <mergeCell ref="B113:H113"/>
    <mergeCell ref="E128:G128"/>
    <mergeCell ref="B68:H68"/>
    <mergeCell ref="E83:G83"/>
    <mergeCell ref="E84:G84"/>
    <mergeCell ref="E85:G85"/>
    <mergeCell ref="B95:C95"/>
    <mergeCell ref="B50:C50"/>
    <mergeCell ref="B51:C52"/>
    <mergeCell ref="D51:G51"/>
    <mergeCell ref="H51:H52"/>
    <mergeCell ref="E38:G38"/>
    <mergeCell ref="E39:G39"/>
    <mergeCell ref="E40:G40"/>
    <mergeCell ref="B5:C5"/>
    <mergeCell ref="B6:C7"/>
    <mergeCell ref="D6:G6"/>
    <mergeCell ref="H6:H7"/>
    <mergeCell ref="B23:H23"/>
  </mergeCells>
  <pageMargins left="0.25" right="0.25" top="0.75" bottom="0.75" header="0.3" footer="0.3"/>
  <pageSetup paperSize="9" scale="77" orientation="portrait" r:id="rId1"/>
  <headerFooter>
    <oddHeader>&amp;CEN
Annex XIII</oddHeader>
    <oddFooter>&amp;C&amp;P_x000D_&amp;1#&amp;"Calibri"&amp;10&amp;K000000 This document is classified as: 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3E724-B2AE-4CA8-82C7-6C30B00F35D4}">
  <sheetPr>
    <pageSetUpPr fitToPage="1"/>
  </sheetPr>
  <dimension ref="B2:R33"/>
  <sheetViews>
    <sheetView showGridLines="0" zoomScale="80" zoomScaleNormal="80" workbookViewId="0">
      <selection activeCell="F12" sqref="F12"/>
    </sheetView>
  </sheetViews>
  <sheetFormatPr defaultColWidth="9.140625" defaultRowHeight="16.5"/>
  <cols>
    <col min="1" max="1" width="2.85546875" style="2" customWidth="1"/>
    <col min="2" max="2" width="5.28515625" style="2" customWidth="1"/>
    <col min="3" max="3" width="63.28515625" style="2" customWidth="1"/>
    <col min="4" max="18" width="12.42578125" style="2" customWidth="1"/>
    <col min="19" max="16384" width="9.140625" style="2"/>
  </cols>
  <sheetData>
    <row r="2" spans="2:18" ht="18.75">
      <c r="B2" s="104" t="s">
        <v>886</v>
      </c>
    </row>
    <row r="3" spans="2:18" ht="18">
      <c r="B3" s="791" t="str">
        <f>'EU OV1'!B3</f>
        <v>31.12.2024 - in EUR million</v>
      </c>
      <c r="C3" s="791"/>
      <c r="D3" s="205"/>
      <c r="E3" s="205"/>
      <c r="F3" s="205"/>
      <c r="G3" s="205"/>
      <c r="H3" s="205"/>
      <c r="I3" s="205"/>
      <c r="J3" s="205"/>
      <c r="K3" s="205"/>
      <c r="L3" s="205"/>
      <c r="M3" s="205"/>
      <c r="N3" s="205"/>
      <c r="O3" s="205"/>
      <c r="P3" s="205"/>
      <c r="Q3" s="205"/>
      <c r="R3" s="205"/>
    </row>
    <row r="4" spans="2:18" ht="18">
      <c r="B4" s="226"/>
      <c r="C4" s="205"/>
      <c r="D4" s="205"/>
      <c r="E4" s="205"/>
      <c r="F4" s="205"/>
      <c r="G4" s="205"/>
      <c r="H4" s="205"/>
      <c r="I4" s="205"/>
      <c r="J4" s="205"/>
      <c r="K4" s="205"/>
      <c r="L4" s="205"/>
      <c r="M4" s="205"/>
      <c r="N4" s="205"/>
      <c r="O4" s="205"/>
      <c r="P4" s="205"/>
      <c r="Q4" s="205"/>
      <c r="R4" s="205"/>
    </row>
    <row r="5" spans="2:18">
      <c r="B5" s="24"/>
      <c r="C5" s="24"/>
      <c r="D5" s="200" t="s">
        <v>102</v>
      </c>
      <c r="E5" s="200" t="s">
        <v>103</v>
      </c>
      <c r="F5" s="200" t="s">
        <v>104</v>
      </c>
      <c r="G5" s="200" t="s">
        <v>234</v>
      </c>
      <c r="H5" s="200" t="s">
        <v>141</v>
      </c>
      <c r="I5" s="200" t="s">
        <v>235</v>
      </c>
      <c r="J5" s="200" t="s">
        <v>236</v>
      </c>
      <c r="K5" s="200" t="s">
        <v>287</v>
      </c>
      <c r="L5" s="200" t="s">
        <v>571</v>
      </c>
      <c r="M5" s="200" t="s">
        <v>572</v>
      </c>
      <c r="N5" s="200" t="s">
        <v>573</v>
      </c>
      <c r="O5" s="200" t="s">
        <v>574</v>
      </c>
      <c r="P5" s="200" t="s">
        <v>575</v>
      </c>
      <c r="Q5" s="200" t="s">
        <v>887</v>
      </c>
      <c r="R5" s="200" t="s">
        <v>888</v>
      </c>
    </row>
    <row r="6" spans="2:18" ht="47.25" customHeight="1">
      <c r="B6" s="24"/>
      <c r="C6" s="24"/>
      <c r="D6" s="793" t="s">
        <v>889</v>
      </c>
      <c r="E6" s="794"/>
      <c r="F6" s="794"/>
      <c r="G6" s="794"/>
      <c r="H6" s="794"/>
      <c r="I6" s="795"/>
      <c r="J6" s="793" t="s">
        <v>890</v>
      </c>
      <c r="K6" s="794"/>
      <c r="L6" s="794"/>
      <c r="M6" s="794"/>
      <c r="N6" s="794"/>
      <c r="O6" s="795"/>
      <c r="P6" s="796" t="s">
        <v>891</v>
      </c>
      <c r="Q6" s="793" t="s">
        <v>892</v>
      </c>
      <c r="R6" s="795"/>
    </row>
    <row r="7" spans="2:18" ht="80.25" customHeight="1">
      <c r="B7" s="24"/>
      <c r="C7" s="24"/>
      <c r="D7" s="793" t="s">
        <v>893</v>
      </c>
      <c r="E7" s="794"/>
      <c r="F7" s="795"/>
      <c r="G7" s="793" t="s">
        <v>894</v>
      </c>
      <c r="H7" s="794"/>
      <c r="I7" s="795"/>
      <c r="J7" s="793" t="s">
        <v>895</v>
      </c>
      <c r="K7" s="794"/>
      <c r="L7" s="795"/>
      <c r="M7" s="793" t="s">
        <v>896</v>
      </c>
      <c r="N7" s="794"/>
      <c r="O7" s="795"/>
      <c r="P7" s="797"/>
      <c r="Q7" s="796" t="s">
        <v>897</v>
      </c>
      <c r="R7" s="796" t="s">
        <v>898</v>
      </c>
    </row>
    <row r="8" spans="2:18" ht="33">
      <c r="B8" s="24"/>
      <c r="C8" s="24"/>
      <c r="D8" s="227"/>
      <c r="E8" s="228" t="s">
        <v>899</v>
      </c>
      <c r="F8" s="228" t="s">
        <v>900</v>
      </c>
      <c r="G8" s="227"/>
      <c r="H8" s="228" t="s">
        <v>900</v>
      </c>
      <c r="I8" s="228" t="s">
        <v>901</v>
      </c>
      <c r="J8" s="227"/>
      <c r="K8" s="228" t="s">
        <v>899</v>
      </c>
      <c r="L8" s="228" t="s">
        <v>900</v>
      </c>
      <c r="M8" s="227"/>
      <c r="N8" s="228" t="s">
        <v>900</v>
      </c>
      <c r="O8" s="228" t="s">
        <v>901</v>
      </c>
      <c r="P8" s="227"/>
      <c r="Q8" s="797"/>
      <c r="R8" s="797"/>
    </row>
    <row r="9" spans="2:18">
      <c r="B9" s="178" t="s">
        <v>902</v>
      </c>
      <c r="C9" s="179" t="s">
        <v>903</v>
      </c>
      <c r="D9" s="558">
        <v>1119689767.8800001</v>
      </c>
      <c r="E9" s="558">
        <v>1119689767.8800001</v>
      </c>
      <c r="F9" s="558">
        <v>0</v>
      </c>
      <c r="G9" s="558">
        <v>0</v>
      </c>
      <c r="H9" s="558">
        <v>0</v>
      </c>
      <c r="I9" s="558">
        <v>0</v>
      </c>
      <c r="J9" s="559">
        <v>-38473.800000000003</v>
      </c>
      <c r="K9" s="559">
        <v>-38473.800000000003</v>
      </c>
      <c r="L9" s="558">
        <v>0</v>
      </c>
      <c r="M9" s="558">
        <v>0</v>
      </c>
      <c r="N9" s="558">
        <v>0</v>
      </c>
      <c r="O9" s="558">
        <v>0</v>
      </c>
      <c r="P9" s="635">
        <v>0</v>
      </c>
      <c r="Q9" s="558">
        <v>0</v>
      </c>
      <c r="R9" s="558">
        <v>0</v>
      </c>
    </row>
    <row r="10" spans="2:18">
      <c r="B10" s="178" t="s">
        <v>591</v>
      </c>
      <c r="C10" s="179" t="s">
        <v>904</v>
      </c>
      <c r="D10" s="560">
        <v>3575827178.29</v>
      </c>
      <c r="E10" s="560">
        <v>3260728360.5999999</v>
      </c>
      <c r="F10" s="560">
        <v>311239634.14999998</v>
      </c>
      <c r="G10" s="560">
        <v>139044622.25999999</v>
      </c>
      <c r="H10" s="560">
        <v>0</v>
      </c>
      <c r="I10" s="560">
        <v>136708857.47</v>
      </c>
      <c r="J10" s="561">
        <v>-52031566.32</v>
      </c>
      <c r="K10" s="561">
        <v>-25424364.91</v>
      </c>
      <c r="L10" s="561">
        <v>-26605944.059999999</v>
      </c>
      <c r="M10" s="561">
        <v>-112207925.20999999</v>
      </c>
      <c r="N10" s="560">
        <v>0</v>
      </c>
      <c r="O10" s="561">
        <v>-111973050.59999999</v>
      </c>
      <c r="P10" s="561">
        <v>-919888.17</v>
      </c>
      <c r="Q10" s="560">
        <v>454937435.88999999</v>
      </c>
      <c r="R10" s="560">
        <v>4301207.4400000004</v>
      </c>
    </row>
    <row r="11" spans="2:18">
      <c r="B11" s="194" t="s">
        <v>665</v>
      </c>
      <c r="C11" s="202" t="s">
        <v>905</v>
      </c>
      <c r="D11" s="560">
        <v>28220237.899999999</v>
      </c>
      <c r="E11" s="560">
        <v>28220237.899999999</v>
      </c>
      <c r="F11" s="560">
        <v>0</v>
      </c>
      <c r="G11" s="560">
        <v>0</v>
      </c>
      <c r="H11" s="560">
        <v>0</v>
      </c>
      <c r="I11" s="560">
        <v>0</v>
      </c>
      <c r="J11" s="560">
        <v>-10.42</v>
      </c>
      <c r="K11" s="560">
        <v>-10.42</v>
      </c>
      <c r="L11" s="560">
        <v>0</v>
      </c>
      <c r="M11" s="560">
        <v>0</v>
      </c>
      <c r="N11" s="560">
        <v>0</v>
      </c>
      <c r="O11" s="560">
        <v>0</v>
      </c>
      <c r="P11" s="560">
        <v>0</v>
      </c>
      <c r="Q11" s="560">
        <v>0</v>
      </c>
      <c r="R11" s="560">
        <v>0</v>
      </c>
    </row>
    <row r="12" spans="2:18">
      <c r="B12" s="194" t="s">
        <v>906</v>
      </c>
      <c r="C12" s="202" t="s">
        <v>907</v>
      </c>
      <c r="D12" s="560">
        <v>13978362.6</v>
      </c>
      <c r="E12" s="560">
        <v>13888039.66</v>
      </c>
      <c r="F12" s="560">
        <v>90322.94</v>
      </c>
      <c r="G12" s="560">
        <v>994.88</v>
      </c>
      <c r="H12" s="560">
        <v>0</v>
      </c>
      <c r="I12" s="560">
        <v>994.88</v>
      </c>
      <c r="J12" s="561">
        <v>-28764.58</v>
      </c>
      <c r="K12" s="561">
        <v>-28255.59</v>
      </c>
      <c r="L12" s="560">
        <v>-508.99</v>
      </c>
      <c r="M12" s="560">
        <v>-686.06</v>
      </c>
      <c r="N12" s="560">
        <v>0</v>
      </c>
      <c r="O12" s="560">
        <v>-686.06</v>
      </c>
      <c r="P12" s="560">
        <v>0</v>
      </c>
      <c r="Q12" s="560">
        <v>1828849.88</v>
      </c>
      <c r="R12" s="560">
        <v>0</v>
      </c>
    </row>
    <row r="13" spans="2:18">
      <c r="B13" s="194" t="s">
        <v>908</v>
      </c>
      <c r="C13" s="202" t="s">
        <v>909</v>
      </c>
      <c r="D13" s="560">
        <v>16045971.710000001</v>
      </c>
      <c r="E13" s="560">
        <v>16045771.710000001</v>
      </c>
      <c r="F13" s="560">
        <v>200</v>
      </c>
      <c r="G13" s="560">
        <v>0</v>
      </c>
      <c r="H13" s="560">
        <v>0</v>
      </c>
      <c r="I13" s="560">
        <v>0</v>
      </c>
      <c r="J13" s="560">
        <v>-19289.349999999999</v>
      </c>
      <c r="K13" s="560">
        <v>-19282.919999999998</v>
      </c>
      <c r="L13" s="560">
        <v>-6.43</v>
      </c>
      <c r="M13" s="560">
        <v>0</v>
      </c>
      <c r="N13" s="560">
        <v>0</v>
      </c>
      <c r="O13" s="560">
        <v>0</v>
      </c>
      <c r="P13" s="560">
        <v>0</v>
      </c>
      <c r="Q13" s="560">
        <v>5053.1000000000004</v>
      </c>
      <c r="R13" s="560">
        <v>0</v>
      </c>
    </row>
    <row r="14" spans="2:18">
      <c r="B14" s="194" t="s">
        <v>910</v>
      </c>
      <c r="C14" s="202" t="s">
        <v>911</v>
      </c>
      <c r="D14" s="560">
        <v>24175366.420000002</v>
      </c>
      <c r="E14" s="560">
        <v>23495230.789999999</v>
      </c>
      <c r="F14" s="560">
        <v>680135.62</v>
      </c>
      <c r="G14" s="560">
        <v>13300.35</v>
      </c>
      <c r="H14" s="560">
        <v>0</v>
      </c>
      <c r="I14" s="560">
        <v>13300.35</v>
      </c>
      <c r="J14" s="561">
        <v>-170993.71</v>
      </c>
      <c r="K14" s="561">
        <v>-143045.59</v>
      </c>
      <c r="L14" s="561">
        <v>-27948.12</v>
      </c>
      <c r="M14" s="561">
        <v>-11546.44</v>
      </c>
      <c r="N14" s="560">
        <v>0</v>
      </c>
      <c r="O14" s="561">
        <v>-11546.45</v>
      </c>
      <c r="P14" s="560">
        <v>-238.26</v>
      </c>
      <c r="Q14" s="560">
        <v>2286181.0699999998</v>
      </c>
      <c r="R14" s="560">
        <v>0</v>
      </c>
    </row>
    <row r="15" spans="2:18">
      <c r="B15" s="194" t="s">
        <v>912</v>
      </c>
      <c r="C15" s="202" t="s">
        <v>913</v>
      </c>
      <c r="D15" s="560">
        <v>1193054968.6700001</v>
      </c>
      <c r="E15" s="560">
        <v>1061612351.1799999</v>
      </c>
      <c r="F15" s="560">
        <v>131402503.75</v>
      </c>
      <c r="G15" s="560">
        <v>58815854.850000001</v>
      </c>
      <c r="H15" s="560">
        <v>0</v>
      </c>
      <c r="I15" s="560">
        <v>56905403.700000003</v>
      </c>
      <c r="J15" s="561">
        <v>-17007570.170000002</v>
      </c>
      <c r="K15" s="561">
        <v>-8044587.0800000001</v>
      </c>
      <c r="L15" s="561">
        <v>-8962983.0899999999</v>
      </c>
      <c r="M15" s="561">
        <v>-46637285.829999998</v>
      </c>
      <c r="N15" s="560">
        <v>0</v>
      </c>
      <c r="O15" s="561">
        <v>-46637285.829999998</v>
      </c>
      <c r="P15" s="561">
        <v>-131399.01999999999</v>
      </c>
      <c r="Q15" s="560">
        <v>203249727.83000001</v>
      </c>
      <c r="R15" s="560">
        <v>2575420.5699999998</v>
      </c>
    </row>
    <row r="16" spans="2:18">
      <c r="B16" s="194" t="s">
        <v>914</v>
      </c>
      <c r="C16" s="229" t="s">
        <v>915</v>
      </c>
      <c r="D16" s="560">
        <v>1147496470.98</v>
      </c>
      <c r="E16" s="560">
        <v>1020218228.63</v>
      </c>
      <c r="F16" s="560">
        <v>127238128.62</v>
      </c>
      <c r="G16" s="560">
        <v>46208455.109999999</v>
      </c>
      <c r="H16" s="560">
        <v>0</v>
      </c>
      <c r="I16" s="560">
        <v>45560652.909999996</v>
      </c>
      <c r="J16" s="561">
        <v>-16416688.68</v>
      </c>
      <c r="K16" s="561">
        <v>-7782987</v>
      </c>
      <c r="L16" s="561">
        <v>-8633701.6799999997</v>
      </c>
      <c r="M16" s="561">
        <v>-35982560.789999999</v>
      </c>
      <c r="N16" s="560">
        <v>0</v>
      </c>
      <c r="O16" s="561">
        <v>-35982560.789999999</v>
      </c>
      <c r="P16" s="561">
        <v>-99617.19</v>
      </c>
      <c r="Q16" s="560">
        <v>182778507.22</v>
      </c>
      <c r="R16" s="560">
        <v>2184151.7599999998</v>
      </c>
    </row>
    <row r="17" spans="2:18">
      <c r="B17" s="194" t="s">
        <v>916</v>
      </c>
      <c r="C17" s="202" t="s">
        <v>917</v>
      </c>
      <c r="D17" s="560">
        <v>2300352270.9899998</v>
      </c>
      <c r="E17" s="560">
        <v>2117466729.3599999</v>
      </c>
      <c r="F17" s="560">
        <v>179066471.84</v>
      </c>
      <c r="G17" s="560">
        <v>80214472.180000007</v>
      </c>
      <c r="H17" s="560">
        <v>0</v>
      </c>
      <c r="I17" s="560">
        <v>79789158.540000007</v>
      </c>
      <c r="J17" s="561">
        <v>-34804938.090000004</v>
      </c>
      <c r="K17" s="561">
        <v>-17189183.309999999</v>
      </c>
      <c r="L17" s="561">
        <v>-17614497.43</v>
      </c>
      <c r="M17" s="561">
        <v>-65558406.880000003</v>
      </c>
      <c r="N17" s="560">
        <v>0</v>
      </c>
      <c r="O17" s="561">
        <v>-65323532.259999998</v>
      </c>
      <c r="P17" s="561">
        <v>-788250.89</v>
      </c>
      <c r="Q17" s="560">
        <v>247567624.00999999</v>
      </c>
      <c r="R17" s="560">
        <v>1725786.87</v>
      </c>
    </row>
    <row r="18" spans="2:18">
      <c r="B18" s="178" t="s">
        <v>918</v>
      </c>
      <c r="C18" s="179" t="s">
        <v>919</v>
      </c>
      <c r="D18" s="560">
        <v>1478940978.01</v>
      </c>
      <c r="E18" s="560">
        <v>1477832809.4400001</v>
      </c>
      <c r="F18" s="560">
        <v>0</v>
      </c>
      <c r="G18" s="560">
        <v>0</v>
      </c>
      <c r="H18" s="560">
        <v>0</v>
      </c>
      <c r="I18" s="560">
        <v>0</v>
      </c>
      <c r="J18" s="561">
        <v>-259278.99</v>
      </c>
      <c r="K18" s="561">
        <v>-259278.99</v>
      </c>
      <c r="L18" s="560">
        <v>0</v>
      </c>
      <c r="M18" s="560">
        <v>0</v>
      </c>
      <c r="N18" s="560">
        <v>0</v>
      </c>
      <c r="O18" s="560">
        <v>0</v>
      </c>
      <c r="P18" s="560">
        <v>0</v>
      </c>
      <c r="Q18" s="560">
        <v>0</v>
      </c>
      <c r="R18" s="560">
        <v>0</v>
      </c>
    </row>
    <row r="19" spans="2:18">
      <c r="B19" s="194" t="s">
        <v>920</v>
      </c>
      <c r="C19" s="202" t="s">
        <v>905</v>
      </c>
      <c r="D19" s="560">
        <v>0</v>
      </c>
      <c r="E19" s="560">
        <v>0</v>
      </c>
      <c r="F19" s="560">
        <v>0</v>
      </c>
      <c r="G19" s="560">
        <v>0</v>
      </c>
      <c r="H19" s="560">
        <v>0</v>
      </c>
      <c r="I19" s="560">
        <v>0</v>
      </c>
      <c r="J19" s="560">
        <v>0</v>
      </c>
      <c r="K19" s="560">
        <v>0</v>
      </c>
      <c r="L19" s="560">
        <v>0</v>
      </c>
      <c r="M19" s="560">
        <v>0</v>
      </c>
      <c r="N19" s="560">
        <v>0</v>
      </c>
      <c r="O19" s="560">
        <v>0</v>
      </c>
      <c r="P19" s="560">
        <v>0</v>
      </c>
      <c r="Q19" s="560">
        <v>0</v>
      </c>
      <c r="R19" s="560">
        <v>0</v>
      </c>
    </row>
    <row r="20" spans="2:18">
      <c r="B20" s="194" t="s">
        <v>921</v>
      </c>
      <c r="C20" s="202" t="s">
        <v>907</v>
      </c>
      <c r="D20" s="560">
        <v>1352175186.24</v>
      </c>
      <c r="E20" s="560">
        <v>1352175186.24</v>
      </c>
      <c r="F20" s="560">
        <v>0</v>
      </c>
      <c r="G20" s="560">
        <v>0</v>
      </c>
      <c r="H20" s="560">
        <v>0</v>
      </c>
      <c r="I20" s="560">
        <v>0</v>
      </c>
      <c r="J20" s="561">
        <v>-139245.53</v>
      </c>
      <c r="K20" s="561">
        <v>-139245.53</v>
      </c>
      <c r="L20" s="560">
        <v>0</v>
      </c>
      <c r="M20" s="560">
        <v>0</v>
      </c>
      <c r="N20" s="560">
        <v>0</v>
      </c>
      <c r="O20" s="560">
        <v>0</v>
      </c>
      <c r="P20" s="560">
        <v>0</v>
      </c>
      <c r="Q20" s="560">
        <v>0</v>
      </c>
      <c r="R20" s="560">
        <v>0</v>
      </c>
    </row>
    <row r="21" spans="2:18">
      <c r="B21" s="194" t="s">
        <v>922</v>
      </c>
      <c r="C21" s="202" t="s">
        <v>909</v>
      </c>
      <c r="D21" s="560">
        <v>116919293.78</v>
      </c>
      <c r="E21" s="560">
        <v>116919293.78</v>
      </c>
      <c r="F21" s="560">
        <v>0</v>
      </c>
      <c r="G21" s="560">
        <v>0</v>
      </c>
      <c r="H21" s="560">
        <v>0</v>
      </c>
      <c r="I21" s="560">
        <v>0</v>
      </c>
      <c r="J21" s="560">
        <v>-90364.85</v>
      </c>
      <c r="K21" s="560">
        <v>-90364.85</v>
      </c>
      <c r="L21" s="560">
        <v>0</v>
      </c>
      <c r="M21" s="560">
        <v>0</v>
      </c>
      <c r="N21" s="560">
        <v>0</v>
      </c>
      <c r="O21" s="560">
        <v>0</v>
      </c>
      <c r="P21" s="560">
        <v>0</v>
      </c>
      <c r="Q21" s="560">
        <v>0</v>
      </c>
      <c r="R21" s="560">
        <v>0</v>
      </c>
    </row>
    <row r="22" spans="2:18">
      <c r="B22" s="194" t="s">
        <v>923</v>
      </c>
      <c r="C22" s="202" t="s">
        <v>911</v>
      </c>
      <c r="D22" s="560">
        <v>6498913.2199999997</v>
      </c>
      <c r="E22" s="560">
        <v>5390744.6500000004</v>
      </c>
      <c r="F22" s="560">
        <v>0</v>
      </c>
      <c r="G22" s="560">
        <v>0</v>
      </c>
      <c r="H22" s="560">
        <v>0</v>
      </c>
      <c r="I22" s="560">
        <v>0</v>
      </c>
      <c r="J22" s="560">
        <v>-3450.07</v>
      </c>
      <c r="K22" s="560">
        <v>-3450.07</v>
      </c>
      <c r="L22" s="560">
        <v>0</v>
      </c>
      <c r="M22" s="560">
        <v>0</v>
      </c>
      <c r="N22" s="560">
        <v>0</v>
      </c>
      <c r="O22" s="560">
        <v>0</v>
      </c>
      <c r="P22" s="560">
        <v>0</v>
      </c>
      <c r="Q22" s="560">
        <v>0</v>
      </c>
      <c r="R22" s="560">
        <v>0</v>
      </c>
    </row>
    <row r="23" spans="2:18">
      <c r="B23" s="194" t="s">
        <v>924</v>
      </c>
      <c r="C23" s="202" t="s">
        <v>913</v>
      </c>
      <c r="D23" s="560">
        <v>3347584.77</v>
      </c>
      <c r="E23" s="560">
        <v>3347584.77</v>
      </c>
      <c r="F23" s="560">
        <v>0</v>
      </c>
      <c r="G23" s="560">
        <v>0</v>
      </c>
      <c r="H23" s="560">
        <v>0</v>
      </c>
      <c r="I23" s="560">
        <v>0</v>
      </c>
      <c r="J23" s="560">
        <v>-26218.54</v>
      </c>
      <c r="K23" s="560">
        <v>-26218.54</v>
      </c>
      <c r="L23" s="560">
        <v>0</v>
      </c>
      <c r="M23" s="560">
        <v>0</v>
      </c>
      <c r="N23" s="560">
        <v>0</v>
      </c>
      <c r="O23" s="560">
        <v>0</v>
      </c>
      <c r="P23" s="560">
        <v>0</v>
      </c>
      <c r="Q23" s="560">
        <v>0</v>
      </c>
      <c r="R23" s="560">
        <v>0</v>
      </c>
    </row>
    <row r="24" spans="2:18">
      <c r="B24" s="178" t="s">
        <v>925</v>
      </c>
      <c r="C24" s="179" t="s">
        <v>926</v>
      </c>
      <c r="D24" s="560">
        <v>828071538.12</v>
      </c>
      <c r="E24" s="560">
        <v>789778966.28999996</v>
      </c>
      <c r="F24" s="560">
        <v>38292571.829999998</v>
      </c>
      <c r="G24" s="560">
        <v>5017748.26</v>
      </c>
      <c r="H24" s="560">
        <v>0</v>
      </c>
      <c r="I24" s="560">
        <v>5017748.25</v>
      </c>
      <c r="J24" s="560">
        <v>4597691.04</v>
      </c>
      <c r="K24" s="560">
        <v>3202111.92</v>
      </c>
      <c r="L24" s="560">
        <v>1395579.12</v>
      </c>
      <c r="M24" s="560">
        <v>2992237.59</v>
      </c>
      <c r="N24" s="560">
        <v>0</v>
      </c>
      <c r="O24" s="560">
        <v>2992237.59</v>
      </c>
      <c r="P24" s="562"/>
      <c r="Q24" s="560">
        <v>50407827.630000003</v>
      </c>
      <c r="R24" s="560">
        <v>5010233.37</v>
      </c>
    </row>
    <row r="25" spans="2:18">
      <c r="B25" s="194" t="s">
        <v>927</v>
      </c>
      <c r="C25" s="202" t="s">
        <v>905</v>
      </c>
      <c r="D25" s="560">
        <v>0</v>
      </c>
      <c r="E25" s="560">
        <v>0</v>
      </c>
      <c r="F25" s="560">
        <v>0</v>
      </c>
      <c r="G25" s="560">
        <v>0</v>
      </c>
      <c r="H25" s="560">
        <v>0</v>
      </c>
      <c r="I25" s="560">
        <v>0</v>
      </c>
      <c r="J25" s="560">
        <v>0</v>
      </c>
      <c r="K25" s="560">
        <v>0</v>
      </c>
      <c r="L25" s="560">
        <v>0</v>
      </c>
      <c r="M25" s="560">
        <v>0</v>
      </c>
      <c r="N25" s="560">
        <v>0</v>
      </c>
      <c r="O25" s="560">
        <v>0</v>
      </c>
      <c r="P25" s="562"/>
      <c r="Q25" s="560">
        <v>0</v>
      </c>
      <c r="R25" s="560">
        <v>0</v>
      </c>
    </row>
    <row r="26" spans="2:18">
      <c r="B26" s="194" t="s">
        <v>928</v>
      </c>
      <c r="C26" s="202" t="s">
        <v>907</v>
      </c>
      <c r="D26" s="560">
        <v>1212487.0900000001</v>
      </c>
      <c r="E26" s="560">
        <v>1151729.28</v>
      </c>
      <c r="F26" s="560">
        <v>60757.81</v>
      </c>
      <c r="G26" s="560">
        <v>0</v>
      </c>
      <c r="H26" s="560">
        <v>0</v>
      </c>
      <c r="I26" s="560">
        <v>0</v>
      </c>
      <c r="J26" s="560">
        <v>10002.950000000001</v>
      </c>
      <c r="K26" s="560">
        <v>5117.3</v>
      </c>
      <c r="L26" s="560">
        <v>4885.6499999999996</v>
      </c>
      <c r="M26" s="560">
        <v>0</v>
      </c>
      <c r="N26" s="560">
        <v>0</v>
      </c>
      <c r="O26" s="560">
        <v>0</v>
      </c>
      <c r="P26" s="562"/>
      <c r="Q26" s="560">
        <v>300000</v>
      </c>
      <c r="R26" s="560">
        <v>0</v>
      </c>
    </row>
    <row r="27" spans="2:18">
      <c r="B27" s="194" t="s">
        <v>929</v>
      </c>
      <c r="C27" s="202" t="s">
        <v>909</v>
      </c>
      <c r="D27" s="560">
        <v>6616799.9100000001</v>
      </c>
      <c r="E27" s="560">
        <v>6616799.9100000001</v>
      </c>
      <c r="F27" s="560">
        <v>0</v>
      </c>
      <c r="G27" s="560">
        <v>0</v>
      </c>
      <c r="H27" s="560">
        <v>0</v>
      </c>
      <c r="I27" s="560">
        <v>0</v>
      </c>
      <c r="J27" s="560">
        <v>4404.53</v>
      </c>
      <c r="K27" s="560">
        <v>4404.53</v>
      </c>
      <c r="L27" s="560">
        <v>0</v>
      </c>
      <c r="M27" s="560">
        <v>0</v>
      </c>
      <c r="N27" s="560">
        <v>0</v>
      </c>
      <c r="O27" s="560">
        <v>0</v>
      </c>
      <c r="P27" s="562"/>
      <c r="Q27" s="560">
        <v>6271357.9000000004</v>
      </c>
      <c r="R27" s="560">
        <v>0</v>
      </c>
    </row>
    <row r="28" spans="2:18">
      <c r="B28" s="194" t="s">
        <v>930</v>
      </c>
      <c r="C28" s="202" t="s">
        <v>911</v>
      </c>
      <c r="D28" s="560">
        <v>3640290.85</v>
      </c>
      <c r="E28" s="560">
        <v>3625485.94</v>
      </c>
      <c r="F28" s="560">
        <v>14804.91</v>
      </c>
      <c r="G28" s="560">
        <v>0</v>
      </c>
      <c r="H28" s="560">
        <v>0</v>
      </c>
      <c r="I28" s="560">
        <v>0</v>
      </c>
      <c r="J28" s="560">
        <v>36350.28</v>
      </c>
      <c r="K28" s="560">
        <v>34504.550000000003</v>
      </c>
      <c r="L28" s="560">
        <v>1845.73</v>
      </c>
      <c r="M28" s="560">
        <v>0</v>
      </c>
      <c r="N28" s="560">
        <v>0</v>
      </c>
      <c r="O28" s="560">
        <v>0</v>
      </c>
      <c r="P28" s="562"/>
      <c r="Q28" s="560">
        <v>429097.1</v>
      </c>
      <c r="R28" s="560">
        <v>0</v>
      </c>
    </row>
    <row r="29" spans="2:18">
      <c r="B29" s="194" t="s">
        <v>931</v>
      </c>
      <c r="C29" s="202" t="s">
        <v>913</v>
      </c>
      <c r="D29" s="560">
        <v>631303686.75999999</v>
      </c>
      <c r="E29" s="560">
        <v>597688304.03999996</v>
      </c>
      <c r="F29" s="560">
        <v>33615382.710000001</v>
      </c>
      <c r="G29" s="560">
        <v>4410273.18</v>
      </c>
      <c r="H29" s="560">
        <v>0</v>
      </c>
      <c r="I29" s="560">
        <v>4410273.18</v>
      </c>
      <c r="J29" s="560">
        <v>3742675.06</v>
      </c>
      <c r="K29" s="560">
        <v>2607722.9300000002</v>
      </c>
      <c r="L29" s="560">
        <v>1134952.1299999999</v>
      </c>
      <c r="M29" s="560">
        <v>2714915.85</v>
      </c>
      <c r="N29" s="560">
        <v>0</v>
      </c>
      <c r="O29" s="560">
        <v>2714915.85</v>
      </c>
      <c r="P29" s="562"/>
      <c r="Q29" s="560">
        <v>42940181.270000003</v>
      </c>
      <c r="R29" s="560">
        <v>4791771.13</v>
      </c>
    </row>
    <row r="30" spans="2:18">
      <c r="B30" s="194" t="s">
        <v>932</v>
      </c>
      <c r="C30" s="202" t="s">
        <v>917</v>
      </c>
      <c r="D30" s="560">
        <v>185298273.50999999</v>
      </c>
      <c r="E30" s="560">
        <v>180696647.12</v>
      </c>
      <c r="F30" s="560">
        <v>4601626.4000000004</v>
      </c>
      <c r="G30" s="560">
        <v>607475.07999999996</v>
      </c>
      <c r="H30" s="560">
        <v>0</v>
      </c>
      <c r="I30" s="560">
        <v>607475.06999999995</v>
      </c>
      <c r="J30" s="560">
        <v>804258.22</v>
      </c>
      <c r="K30" s="560">
        <v>550362.61</v>
      </c>
      <c r="L30" s="560">
        <v>253895.61</v>
      </c>
      <c r="M30" s="560">
        <v>277321.74</v>
      </c>
      <c r="N30" s="560">
        <v>0</v>
      </c>
      <c r="O30" s="560">
        <v>277321.74</v>
      </c>
      <c r="P30" s="562"/>
      <c r="Q30" s="560">
        <v>467191.36</v>
      </c>
      <c r="R30" s="560">
        <v>218462.24</v>
      </c>
    </row>
    <row r="31" spans="2:18" s="94" customFormat="1" ht="16.5" customHeight="1">
      <c r="B31" s="203" t="s">
        <v>933</v>
      </c>
      <c r="C31" s="183" t="s">
        <v>139</v>
      </c>
      <c r="D31" s="563">
        <v>7002529462.3000002</v>
      </c>
      <c r="E31" s="563">
        <v>6648029904.21</v>
      </c>
      <c r="F31" s="563">
        <v>349532205.97999996</v>
      </c>
      <c r="G31" s="563">
        <v>144062370.51999998</v>
      </c>
      <c r="H31" s="563">
        <v>0</v>
      </c>
      <c r="I31" s="563">
        <v>141726605.72</v>
      </c>
      <c r="J31" s="564">
        <v>-56888536.350000001</v>
      </c>
      <c r="K31" s="564">
        <v>-28885755.82</v>
      </c>
      <c r="L31" s="564">
        <v>-28001523.18</v>
      </c>
      <c r="M31" s="564">
        <v>-115200162.8</v>
      </c>
      <c r="N31" s="565">
        <v>0</v>
      </c>
      <c r="O31" s="564">
        <v>-114965288.19</v>
      </c>
      <c r="P31" s="566">
        <v>-919888.17</v>
      </c>
      <c r="Q31" s="563">
        <v>505345263.51999998</v>
      </c>
      <c r="R31" s="563">
        <v>9311440.8100000005</v>
      </c>
    </row>
    <row r="32" spans="2:18" ht="10.5" customHeight="1"/>
    <row r="33" spans="2:18" ht="15" customHeight="1">
      <c r="B33" s="792" t="s">
        <v>934</v>
      </c>
      <c r="C33" s="792"/>
      <c r="D33" s="792"/>
      <c r="E33" s="792"/>
      <c r="F33" s="792"/>
      <c r="G33" s="792"/>
      <c r="H33" s="792"/>
      <c r="I33" s="792"/>
      <c r="J33" s="792"/>
      <c r="K33" s="792"/>
      <c r="L33" s="792"/>
      <c r="M33" s="792"/>
      <c r="N33" s="792"/>
      <c r="O33" s="792"/>
      <c r="P33" s="792"/>
      <c r="Q33" s="792"/>
      <c r="R33" s="792"/>
    </row>
  </sheetData>
  <mergeCells count="12">
    <mergeCell ref="B3:C3"/>
    <mergeCell ref="B33:R33"/>
    <mergeCell ref="D6:I6"/>
    <mergeCell ref="J6:O6"/>
    <mergeCell ref="P6:P7"/>
    <mergeCell ref="Q6:R6"/>
    <mergeCell ref="D7:F7"/>
    <mergeCell ref="G7:I7"/>
    <mergeCell ref="J7:L7"/>
    <mergeCell ref="M7:O7"/>
    <mergeCell ref="Q7:Q8"/>
    <mergeCell ref="R7:R8"/>
  </mergeCells>
  <pageMargins left="0.70866141732283472" right="0.70866141732283472" top="0.74803149606299213" bottom="0.74803149606299213" header="0.31496062992125984" footer="0.31496062992125984"/>
  <pageSetup paperSize="9" scale="50" fitToHeight="0" orientation="landscape" r:id="rId1"/>
  <headerFooter>
    <oddFooter>&amp;C&amp;P_x000D_&amp;1#&amp;"Calibri"&amp;10&amp;K000000 This document is classified as: INTERNAL</oddFooter>
  </headerFooter>
  <ignoredErrors>
    <ignoredError sqref="B9:B3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22D69-8268-4804-B9A6-D3A88799BFE7}">
  <sheetPr>
    <pageSetUpPr fitToPage="1"/>
  </sheetPr>
  <dimension ref="B2:D62"/>
  <sheetViews>
    <sheetView showGridLines="0" zoomScale="80" zoomScaleNormal="80" workbookViewId="0">
      <pane ySplit="4" topLeftCell="A5" activePane="bottomLeft" state="frozen"/>
      <selection pane="bottomLeft" activeCell="D14" sqref="D14"/>
    </sheetView>
  </sheetViews>
  <sheetFormatPr defaultColWidth="9.140625" defaultRowHeight="16.5"/>
  <cols>
    <col min="1" max="1" width="2.28515625" style="2" customWidth="1"/>
    <col min="2" max="2" width="14.85546875" style="3" customWidth="1"/>
    <col min="3" max="3" width="166.7109375" style="2" customWidth="1"/>
    <col min="4" max="4" width="30.5703125" style="2" customWidth="1"/>
    <col min="5" max="16384" width="9.140625" style="2"/>
  </cols>
  <sheetData>
    <row r="2" spans="2:3" ht="18.75">
      <c r="B2" s="1" t="s">
        <v>0</v>
      </c>
    </row>
    <row r="3" spans="2:3" ht="17.25" thickBot="1"/>
    <row r="4" spans="2:3" ht="17.25" thickBot="1">
      <c r="B4" s="4" t="s">
        <v>1</v>
      </c>
      <c r="C4" s="4" t="s">
        <v>2</v>
      </c>
    </row>
    <row r="5" spans="2:3" ht="6.75" customHeight="1">
      <c r="B5" s="5"/>
      <c r="C5" s="6"/>
    </row>
    <row r="6" spans="2:3">
      <c r="B6" s="665" t="s">
        <v>3</v>
      </c>
      <c r="C6" s="666"/>
    </row>
    <row r="7" spans="2:3">
      <c r="B7" s="7" t="s">
        <v>4</v>
      </c>
      <c r="C7" s="8" t="s">
        <v>5</v>
      </c>
    </row>
    <row r="8" spans="2:3">
      <c r="B8" s="9" t="s">
        <v>6</v>
      </c>
      <c r="C8" s="8" t="s">
        <v>7</v>
      </c>
    </row>
    <row r="9" spans="2:3" ht="33">
      <c r="B9" s="9" t="s">
        <v>8</v>
      </c>
      <c r="C9" s="658" t="s">
        <v>9</v>
      </c>
    </row>
    <row r="10" spans="2:3" ht="17.25" thickBot="1">
      <c r="B10" s="665" t="s">
        <v>10</v>
      </c>
      <c r="C10" s="666"/>
    </row>
    <row r="11" spans="2:3">
      <c r="B11" s="10" t="s">
        <v>11</v>
      </c>
      <c r="C11" s="11" t="s">
        <v>12</v>
      </c>
    </row>
    <row r="12" spans="2:3">
      <c r="B12" s="9" t="s">
        <v>13</v>
      </c>
      <c r="C12" s="11" t="s">
        <v>14</v>
      </c>
    </row>
    <row r="13" spans="2:3">
      <c r="B13" s="9" t="s">
        <v>15</v>
      </c>
      <c r="C13" s="11" t="s">
        <v>16</v>
      </c>
    </row>
    <row r="14" spans="2:3" ht="17.25" thickBot="1">
      <c r="B14" s="665" t="s">
        <v>17</v>
      </c>
      <c r="C14" s="666"/>
    </row>
    <row r="15" spans="2:3">
      <c r="B15" s="10" t="s">
        <v>18</v>
      </c>
      <c r="C15" s="11" t="s">
        <v>19</v>
      </c>
    </row>
    <row r="16" spans="2:3">
      <c r="B16" s="9" t="s">
        <v>20</v>
      </c>
      <c r="C16" s="11" t="s">
        <v>21</v>
      </c>
    </row>
    <row r="17" spans="2:3" ht="17.25" thickBot="1">
      <c r="B17" s="12" t="s">
        <v>22</v>
      </c>
      <c r="C17" s="11" t="s">
        <v>23</v>
      </c>
    </row>
    <row r="18" spans="2:3">
      <c r="B18" s="665" t="s">
        <v>24</v>
      </c>
      <c r="C18" s="666" t="s">
        <v>24</v>
      </c>
    </row>
    <row r="19" spans="2:3">
      <c r="B19" s="9" t="s">
        <v>25</v>
      </c>
      <c r="C19" s="11" t="s">
        <v>26</v>
      </c>
    </row>
    <row r="20" spans="2:3">
      <c r="B20" s="9" t="s">
        <v>27</v>
      </c>
      <c r="C20" s="11" t="s">
        <v>28</v>
      </c>
    </row>
    <row r="21" spans="2:3">
      <c r="B21" s="665" t="s">
        <v>29</v>
      </c>
      <c r="C21" s="666"/>
    </row>
    <row r="22" spans="2:3">
      <c r="B22" s="9" t="s">
        <v>30</v>
      </c>
      <c r="C22" s="11" t="s">
        <v>31</v>
      </c>
    </row>
    <row r="23" spans="2:3">
      <c r="B23" s="9" t="s">
        <v>32</v>
      </c>
      <c r="C23" s="11" t="s">
        <v>33</v>
      </c>
    </row>
    <row r="24" spans="2:3">
      <c r="B24" s="9" t="s">
        <v>34</v>
      </c>
      <c r="C24" s="11" t="s">
        <v>35</v>
      </c>
    </row>
    <row r="25" spans="2:3">
      <c r="B25" s="665" t="s">
        <v>36</v>
      </c>
      <c r="C25" s="666"/>
    </row>
    <row r="26" spans="2:3">
      <c r="B26" s="9" t="s">
        <v>37</v>
      </c>
      <c r="C26" s="11" t="s">
        <v>38</v>
      </c>
    </row>
    <row r="27" spans="2:3">
      <c r="B27" s="9" t="s">
        <v>39</v>
      </c>
      <c r="C27" s="11" t="s">
        <v>40</v>
      </c>
    </row>
    <row r="28" spans="2:3" ht="17.25" thickBot="1">
      <c r="B28" s="665" t="s">
        <v>41</v>
      </c>
      <c r="C28" s="666"/>
    </row>
    <row r="29" spans="2:3">
      <c r="B29" s="10" t="s">
        <v>42</v>
      </c>
      <c r="C29" s="11" t="s">
        <v>43</v>
      </c>
    </row>
    <row r="30" spans="2:3">
      <c r="B30" s="9" t="s">
        <v>44</v>
      </c>
      <c r="C30" s="11" t="s">
        <v>45</v>
      </c>
    </row>
    <row r="31" spans="2:3">
      <c r="B31" s="13" t="s">
        <v>46</v>
      </c>
      <c r="C31" s="11" t="s">
        <v>47</v>
      </c>
    </row>
    <row r="32" spans="2:3">
      <c r="B32" s="13" t="s">
        <v>48</v>
      </c>
      <c r="C32" s="11" t="s">
        <v>49</v>
      </c>
    </row>
    <row r="33" spans="2:3">
      <c r="B33" s="13" t="s">
        <v>50</v>
      </c>
      <c r="C33" s="11" t="s">
        <v>51</v>
      </c>
    </row>
    <row r="34" spans="2:3">
      <c r="B34" s="13" t="s">
        <v>52</v>
      </c>
      <c r="C34" s="11" t="s">
        <v>53</v>
      </c>
    </row>
    <row r="35" spans="2:3">
      <c r="B35" s="13" t="s">
        <v>54</v>
      </c>
      <c r="C35" s="11" t="s">
        <v>55</v>
      </c>
    </row>
    <row r="36" spans="2:3" ht="17.25" thickBot="1">
      <c r="B36" s="14" t="s">
        <v>56</v>
      </c>
      <c r="C36" s="11" t="s">
        <v>57</v>
      </c>
    </row>
    <row r="37" spans="2:3" ht="17.25" thickBot="1">
      <c r="B37" s="665" t="s">
        <v>58</v>
      </c>
      <c r="C37" s="666"/>
    </row>
    <row r="38" spans="2:3" ht="17.25" thickBot="1">
      <c r="B38" s="15" t="s">
        <v>59</v>
      </c>
      <c r="C38" s="11" t="s">
        <v>60</v>
      </c>
    </row>
    <row r="39" spans="2:3" ht="17.25" thickBot="1">
      <c r="B39" s="665" t="s">
        <v>61</v>
      </c>
      <c r="C39" s="666" t="s">
        <v>61</v>
      </c>
    </row>
    <row r="40" spans="2:3">
      <c r="B40" s="16" t="s">
        <v>62</v>
      </c>
      <c r="C40" s="11" t="s">
        <v>63</v>
      </c>
    </row>
    <row r="41" spans="2:3" ht="17.25" thickBot="1">
      <c r="B41" s="14" t="s">
        <v>64</v>
      </c>
      <c r="C41" s="11" t="s">
        <v>65</v>
      </c>
    </row>
    <row r="42" spans="2:3" ht="17.25" thickBot="1">
      <c r="B42" s="665" t="s">
        <v>66</v>
      </c>
      <c r="C42" s="666"/>
    </row>
    <row r="43" spans="2:3">
      <c r="B43" s="16" t="s">
        <v>67</v>
      </c>
      <c r="C43" s="11" t="s">
        <v>68</v>
      </c>
    </row>
    <row r="44" spans="2:3">
      <c r="B44" s="13" t="s">
        <v>69</v>
      </c>
      <c r="C44" s="11" t="s">
        <v>70</v>
      </c>
    </row>
    <row r="45" spans="2:3">
      <c r="B45" s="13" t="s">
        <v>71</v>
      </c>
      <c r="C45" s="11" t="s">
        <v>72</v>
      </c>
    </row>
    <row r="46" spans="2:3" ht="17.25" thickBot="1">
      <c r="B46" s="14" t="s">
        <v>73</v>
      </c>
      <c r="C46" s="11" t="s">
        <v>74</v>
      </c>
    </row>
    <row r="47" spans="2:3" ht="17.25" thickBot="1">
      <c r="B47" s="665" t="s">
        <v>75</v>
      </c>
      <c r="C47" s="666"/>
    </row>
    <row r="48" spans="2:3" ht="17.25" thickBot="1">
      <c r="B48" s="15" t="s">
        <v>76</v>
      </c>
      <c r="C48" s="17" t="s">
        <v>77</v>
      </c>
    </row>
    <row r="49" spans="2:4" ht="17.25" thickBot="1">
      <c r="B49" s="665" t="s">
        <v>78</v>
      </c>
      <c r="C49" s="666"/>
    </row>
    <row r="50" spans="2:4">
      <c r="B50" s="18" t="s">
        <v>79</v>
      </c>
      <c r="C50" s="11" t="s">
        <v>80</v>
      </c>
    </row>
    <row r="51" spans="2:4" ht="17.25" thickBot="1">
      <c r="B51" s="665" t="s">
        <v>81</v>
      </c>
      <c r="C51" s="666"/>
      <c r="D51" s="19"/>
    </row>
    <row r="52" spans="2:4">
      <c r="B52" s="20" t="s">
        <v>82</v>
      </c>
      <c r="C52" s="11" t="s">
        <v>83</v>
      </c>
      <c r="D52" s="19"/>
    </row>
    <row r="53" spans="2:4">
      <c r="B53" s="21" t="s">
        <v>84</v>
      </c>
      <c r="C53" s="11" t="s">
        <v>85</v>
      </c>
      <c r="D53" s="19"/>
    </row>
    <row r="54" spans="2:4" ht="17.25" thickBot="1">
      <c r="B54" s="12" t="s">
        <v>86</v>
      </c>
      <c r="C54" s="11" t="s">
        <v>87</v>
      </c>
      <c r="D54" s="19"/>
    </row>
    <row r="55" spans="2:4">
      <c r="B55" s="665" t="s">
        <v>88</v>
      </c>
      <c r="C55" s="667"/>
      <c r="D55" s="19"/>
    </row>
    <row r="56" spans="2:4" ht="17.25" thickBot="1">
      <c r="B56" s="18" t="s">
        <v>89</v>
      </c>
      <c r="C56" s="17" t="s">
        <v>90</v>
      </c>
      <c r="D56" s="19"/>
    </row>
    <row r="57" spans="2:4" ht="17.25" thickBot="1">
      <c r="B57" s="665" t="s">
        <v>91</v>
      </c>
      <c r="C57" s="666"/>
      <c r="D57" s="19"/>
    </row>
    <row r="58" spans="2:4">
      <c r="B58" s="20" t="s">
        <v>92</v>
      </c>
      <c r="C58" s="481" t="s">
        <v>93</v>
      </c>
      <c r="D58" s="19"/>
    </row>
    <row r="59" spans="2:4">
      <c r="B59" s="21" t="s">
        <v>94</v>
      </c>
      <c r="C59" s="482" t="s">
        <v>95</v>
      </c>
      <c r="D59" s="19"/>
    </row>
    <row r="60" spans="2:4" ht="17.25" thickBot="1">
      <c r="B60" s="12" t="s">
        <v>96</v>
      </c>
      <c r="C60" s="483" t="s">
        <v>97</v>
      </c>
      <c r="D60" s="19"/>
    </row>
    <row r="61" spans="2:4">
      <c r="B61" s="22"/>
      <c r="C61" s="19"/>
      <c r="D61" s="19"/>
    </row>
    <row r="62" spans="2:4">
      <c r="B62" s="22"/>
      <c r="C62" s="19"/>
      <c r="D62" s="19"/>
    </row>
  </sheetData>
  <mergeCells count="15">
    <mergeCell ref="B6:C6"/>
    <mergeCell ref="B10:C10"/>
    <mergeCell ref="B14:C14"/>
    <mergeCell ref="B18:C18"/>
    <mergeCell ref="B21:C21"/>
    <mergeCell ref="B57:C57"/>
    <mergeCell ref="B25:C25"/>
    <mergeCell ref="B28:C28"/>
    <mergeCell ref="B37:C37"/>
    <mergeCell ref="B39:C39"/>
    <mergeCell ref="B42:C42"/>
    <mergeCell ref="B51:C51"/>
    <mergeCell ref="B55:C55"/>
    <mergeCell ref="B47:C47"/>
    <mergeCell ref="B49:C49"/>
  </mergeCells>
  <phoneticPr fontId="9" type="noConversion"/>
  <hyperlinks>
    <hyperlink ref="C7" location="'EU OV1'!A1" display="Overview of risk weighted exposure amounts" xr:uid="{90F7BBC2-79CF-4E5C-8086-4F2C6458096E}"/>
    <hyperlink ref="C8" location="'EU KM1'!A1" display="Key metrics template" xr:uid="{2A3634E2-F578-495E-894D-D167018BFC4D}"/>
    <hyperlink ref="C11" location="'EU LI1 '!A1" display="Differences between the accounting scope and the scope of prudential consolidation and mapping of financial statement categories with regulatory risk categories" xr:uid="{6FBDD797-C6C3-4576-8EAE-D2257249AEB6}"/>
    <hyperlink ref="C12" location="'EU LI2'!A1" display="Main sources of differences between regulatory exposure amounts and carrying values in financial statements " xr:uid="{5B18F304-66C8-46F2-9C78-4ADBAA6FB97D}"/>
    <hyperlink ref="C13" location="'EU LI3'!A1" display="Outline of the differences in the scopes of consolidation (entity by entity) " xr:uid="{23B4F476-CB2B-44C6-B038-DAA3D1322EE5}"/>
    <hyperlink ref="C15" location="'EU CC1'!A1" display="Composition of regulatory own funds" xr:uid="{A0919D25-BC26-4038-B694-BA1990AA3070}"/>
    <hyperlink ref="C16" location="'EU CC2 '!A1" display="Reconciliation of regulatory own funds to balance sheet in the audited financial statements" xr:uid="{A70A37E5-4D33-4E53-A646-3B81926675CB}"/>
    <hyperlink ref="C17" location="'EU CCA  '!A1" display="Main features of regulatory own funds instruments and eligible liabilities instruments" xr:uid="{50B244BC-55DF-4C9D-BA31-A2AFF0EBB708}"/>
    <hyperlink ref="C19" location="'EU CCyB1'!A1" display="Template EU CCyB1 - Geographical distribution of credit exposures relevant for the calculation of the countercyclical buffer" xr:uid="{AB3E228B-ADE8-4D6F-9916-DFAC60567619}"/>
    <hyperlink ref="C20" location="'EU CCyB2'!A1" display="Template EU CCyB2 - Amount of institution-specific countercyclical capital buffer" xr:uid="{21A43736-83AA-451A-B85E-E9B61F22F14B}"/>
    <hyperlink ref="C22" location="'EU LR1'!A1" display="Summary reconciliation of accounting assets and leverage ratio exposures" xr:uid="{22EB1EF0-58E1-45D4-887F-FCB71CFCADB1}"/>
    <hyperlink ref="C23" location="'EU LR2'!A1" display="Leverage ratio common disclosure" xr:uid="{01231892-CFA5-4188-AF22-259C1E320D7A}"/>
    <hyperlink ref="C24" location="'EU LR3'!A1" display="Split-up of on balance sheet exposures (excluding derivatives, SFTs and exempted exposures)" xr:uid="{B94EF106-5BE3-41FD-91A1-CA8B590F9DF4}"/>
    <hyperlink ref="C26" location="'EU LIQ1'!A1" display="Quantitative information of LCR" xr:uid="{E4942B73-5B45-4366-91B4-27BC9D468BE9}"/>
    <hyperlink ref="C27" location="'EU LIQ2'!A1" display="Net Stable Funding Ratio" xr:uid="{E0DE368A-0E2B-41EC-A236-402A0FA632E1}"/>
    <hyperlink ref="C29" location="'EU CR1'!A1" display="Performing and non-performing exposures and related provisions " xr:uid="{A92BD024-8236-4C40-A6CD-EA3ACE189849}"/>
    <hyperlink ref="C30" location="'EU CR1-A'!A1" display="Maturity of exposures" xr:uid="{EAC33F40-21F2-4235-AED4-466458BE0082}"/>
    <hyperlink ref="C31" location="'EU CR2'!A1" display="Changes in the stock of non-performing loans and advances" xr:uid="{28B837FB-BB74-4BA1-90B2-0DC724D8618F}"/>
    <hyperlink ref="C32" location="'EU CQ1'!A1" display="Credit quality of forborne exposures" xr:uid="{3665D067-A723-4F02-ABD6-F798213ED17D}"/>
    <hyperlink ref="C33" location="'EU CQ3'!A1" display="Credit quality of performing and non-performing exposures by past due days" xr:uid="{856C43AC-96D3-4E8E-98B5-16859A5DCA61}"/>
    <hyperlink ref="C34" location="'EU CQ4'!A1" display="Quality of non-performing exposures by geography " xr:uid="{76926968-7143-4D64-91DA-08836E20F548}"/>
    <hyperlink ref="C35" location="'EU CQ5'!A1" display="Credit quality of loans and advances by industry" xr:uid="{8B0ADB93-1A71-41F8-9BE4-BF1539CF69A1}"/>
    <hyperlink ref="C36" location="'EU CQ7'!A1" display="Collateral obtained by taking possession and execution processes " xr:uid="{7B3AC340-59DC-42F0-A762-634155C0AFC6}"/>
    <hyperlink ref="C38" location="'EU CR3'!A1" display="CRM techniques overview:  Disclosure of the use of credit risk mitigation techniques" xr:uid="{33062F4E-F7B4-41E3-AD06-631FF1909906}"/>
    <hyperlink ref="C40" location="'EU CR4'!A1" display=" Standardised approach -Credit risk exposure and CRM effects" xr:uid="{1462B81F-3C56-49C0-BFB9-0940FF227DEE}"/>
    <hyperlink ref="C41" location="'EU CR5'!A1" display=" Standardised approach" xr:uid="{2BFFF79D-44BD-4B53-89A5-0D3EE469F592}"/>
    <hyperlink ref="C43" location="'EU CCR1'!A1" display="Analysis of CCR exposure by approach" xr:uid="{2B48B503-52E5-4366-9B65-91BA99E7BA5F}"/>
    <hyperlink ref="C44" location="'EU CCR2'!A1" display="Transactions subject to own funds requirements for CVA risk" xr:uid="{3290BABF-A5CC-4279-93DD-D20C30479CC4}"/>
    <hyperlink ref="C45" location="'EU CCR3'!A1" display="Standardised approach – CCR exposures by regulatory exposure class and risk weights" xr:uid="{C38907CC-36B2-4F0B-B129-F20E1DA9B48F}"/>
    <hyperlink ref="C46" location="'EU CCR5'!A1" display="Composition of collateral for CCR exposures" xr:uid="{173ED202-59DE-46DF-9580-CF5747EEBAF3}"/>
    <hyperlink ref="C48" location="'EU MR1'!A1" display="Market risk under the standardised approach" xr:uid="{F9136810-E648-4BBC-AC5F-FA7B6E593816}"/>
    <hyperlink ref="C50" location="'EU OR1'!A1" display="Operational risk own funds requirements and risk-weighted exposure amounts" xr:uid="{F80BCA67-8D0B-41E5-9135-2BF22F3A4F7E}"/>
    <hyperlink ref="C52" location="'EU AE1'!A1" display="Encumbered and unencumbered assets" xr:uid="{1EF348DC-19FD-4CC0-8990-249FDC7BA770}"/>
    <hyperlink ref="C53" location="'EU AE2'!A1" display="Collateral received and own debt securities issued" xr:uid="{FD22F082-0AE7-44C2-A479-8A65FF6350A2}"/>
    <hyperlink ref="C54" location="'EU AE3'!A1" display="Sources of encumbrance" xr:uid="{005DAE26-38C0-47AF-813E-90E08FA12BCF}"/>
    <hyperlink ref="C56" location="'EU IRRBB1'!A1" display="Qualitative information on interest rate risks of non-trading book activities " xr:uid="{530B6249-BF20-41F6-91B0-DB68296A3C06}"/>
    <hyperlink ref="C58" location="'EU KM2'!A1" display="Key metrics - MREL and, where applicable, G-SII requirement for own funds and eligible liabilities  " xr:uid="{35D62970-9880-4BC2-9A8F-0B4F826DBBA2}"/>
    <hyperlink ref="C59" location="'EU TLAC 1'!A1" display="Composition - MREL and, where applicable, G-SII Requirement for own funds and eligible liabilities " xr:uid="{C7A781C7-607E-4B89-8062-5268D5047D8A}"/>
    <hyperlink ref="C60" location="'EU TLAC3'!A1" display="Creditor ranking - resolution entity" xr:uid="{D1D163E6-87D8-400B-B9CC-FC777888BE3B}"/>
    <hyperlink ref="C9" location="'473a'!A1" display="Template IFRS 9/Article 468-FL: Comparison of institutions’ own funds and capital and leverage ratios with and without the application of transitional arrangements for IFRS 9 or analogous ECLs, and with and without the application of the temporary treatment in accordance with Article 468 of the CRR" xr:uid="{303EC2D0-2596-4A2E-A8EC-495B27E551BF}"/>
  </hyperlinks>
  <pageMargins left="0.25" right="0.25" top="0.75" bottom="0.75" header="0.3" footer="0.3"/>
  <pageSetup paperSize="9" scale="54" orientation="portrait" verticalDpi="1200" r:id="rId1"/>
  <headerFooter>
    <oddFooter>&amp;C_x000D_&amp;1#&amp;"Calibri"&amp;10&amp;K000000 This document is classified as: INTERNAL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23EE0-6734-4B87-9BAF-5311B710907F}">
  <dimension ref="B2:I10"/>
  <sheetViews>
    <sheetView showGridLines="0" zoomScale="80" zoomScaleNormal="80" workbookViewId="0">
      <selection activeCell="I10" sqref="I10"/>
    </sheetView>
  </sheetViews>
  <sheetFormatPr defaultColWidth="9.140625" defaultRowHeight="16.5"/>
  <cols>
    <col min="1" max="1" width="5.7109375" style="2" customWidth="1"/>
    <col min="2" max="2" width="6.140625" style="2" customWidth="1"/>
    <col min="3" max="3" width="27" style="2" customWidth="1"/>
    <col min="4" max="9" width="15.7109375" style="2" customWidth="1"/>
    <col min="10" max="16384" width="9.140625" style="2"/>
  </cols>
  <sheetData>
    <row r="2" spans="2:9" ht="18.75">
      <c r="B2" s="104" t="s">
        <v>935</v>
      </c>
    </row>
    <row r="3" spans="2:9">
      <c r="B3" s="43" t="str">
        <f>'EU OV1'!B3</f>
        <v>31.12.2024 - in EUR million</v>
      </c>
    </row>
    <row r="4" spans="2:9">
      <c r="B4" s="43"/>
    </row>
    <row r="5" spans="2:9">
      <c r="B5" s="222"/>
      <c r="D5" s="223" t="s">
        <v>102</v>
      </c>
      <c r="E5" s="223" t="s">
        <v>103</v>
      </c>
      <c r="F5" s="223" t="s">
        <v>104</v>
      </c>
      <c r="G5" s="223" t="s">
        <v>234</v>
      </c>
      <c r="H5" s="223" t="s">
        <v>141</v>
      </c>
      <c r="I5" s="223" t="s">
        <v>235</v>
      </c>
    </row>
    <row r="6" spans="2:9">
      <c r="D6" s="798" t="s">
        <v>936</v>
      </c>
      <c r="E6" s="798"/>
      <c r="F6" s="798"/>
      <c r="G6" s="798"/>
      <c r="H6" s="798"/>
      <c r="I6" s="798"/>
    </row>
    <row r="7" spans="2:9" ht="42" customHeight="1">
      <c r="D7" s="89" t="s">
        <v>937</v>
      </c>
      <c r="E7" s="89" t="s">
        <v>938</v>
      </c>
      <c r="F7" s="89" t="s">
        <v>939</v>
      </c>
      <c r="G7" s="89" t="s">
        <v>940</v>
      </c>
      <c r="H7" s="89" t="s">
        <v>941</v>
      </c>
      <c r="I7" s="89" t="s">
        <v>139</v>
      </c>
    </row>
    <row r="8" spans="2:9">
      <c r="B8" s="224">
        <v>1</v>
      </c>
      <c r="C8" s="82" t="s">
        <v>904</v>
      </c>
      <c r="D8" s="664">
        <v>182.9</v>
      </c>
      <c r="E8" s="664">
        <v>1351.8</v>
      </c>
      <c r="F8" s="664">
        <v>1779.1</v>
      </c>
      <c r="G8" s="664">
        <v>235.8</v>
      </c>
      <c r="H8" s="664">
        <v>1</v>
      </c>
      <c r="I8" s="664">
        <v>3550.6</v>
      </c>
    </row>
    <row r="9" spans="2:9">
      <c r="B9" s="224">
        <v>2</v>
      </c>
      <c r="C9" s="82" t="s">
        <v>919</v>
      </c>
      <c r="D9" s="664">
        <v>0</v>
      </c>
      <c r="E9" s="664">
        <v>205.6</v>
      </c>
      <c r="F9" s="664">
        <v>833.3</v>
      </c>
      <c r="G9" s="664">
        <v>438.7</v>
      </c>
      <c r="H9" s="664">
        <v>1.1000000000000001</v>
      </c>
      <c r="I9" s="664">
        <v>1478.7</v>
      </c>
    </row>
    <row r="10" spans="2:9">
      <c r="B10" s="92">
        <v>3</v>
      </c>
      <c r="C10" s="225" t="s">
        <v>139</v>
      </c>
      <c r="D10" s="664">
        <v>183.9</v>
      </c>
      <c r="E10" s="664">
        <v>1557.4</v>
      </c>
      <c r="F10" s="664">
        <v>2612.3000000000002</v>
      </c>
      <c r="G10" s="664">
        <v>674.5</v>
      </c>
      <c r="H10" s="664">
        <v>1.1000000000000001</v>
      </c>
      <c r="I10" s="664">
        <v>5029.3</v>
      </c>
    </row>
  </sheetData>
  <mergeCells count="1">
    <mergeCell ref="D6:I6"/>
  </mergeCells>
  <pageMargins left="0.7" right="0.7" top="0.75" bottom="0.75" header="0.3" footer="0.3"/>
  <pageSetup paperSize="9" scale="98" orientation="landscape" verticalDpi="200" r:id="rId1"/>
  <headerFooter>
    <oddHeader>&amp;CEN
Annex 19</oddHeader>
    <oddFooter>&amp;C&amp;P_x000D_&amp;1#&amp;"Calibri"&amp;10&amp;K000000 This document is classified as: INTERNAL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G12"/>
  <sheetViews>
    <sheetView showGridLines="0" zoomScale="80" zoomScaleNormal="80" workbookViewId="0">
      <selection activeCell="D7" sqref="D7"/>
    </sheetView>
  </sheetViews>
  <sheetFormatPr defaultColWidth="9.140625" defaultRowHeight="16.5"/>
  <cols>
    <col min="1" max="1" width="2.28515625" style="211" customWidth="1"/>
    <col min="2" max="2" width="4.7109375" style="211" customWidth="1"/>
    <col min="3" max="3" width="58.5703125" style="211" customWidth="1"/>
    <col min="4" max="4" width="25.7109375" style="212" customWidth="1"/>
    <col min="5" max="5" width="9.140625" style="211"/>
    <col min="6" max="6" width="3.28515625" style="211" customWidth="1"/>
    <col min="7" max="7" width="54.5703125" style="211" customWidth="1"/>
    <col min="8" max="8" width="25" style="211" customWidth="1"/>
    <col min="9" max="16384" width="9.140625" style="211"/>
  </cols>
  <sheetData>
    <row r="2" spans="2:7" ht="18.75">
      <c r="B2" s="199" t="s">
        <v>942</v>
      </c>
    </row>
    <row r="3" spans="2:7">
      <c r="B3" s="43" t="str">
        <f>'EU OV1'!B3</f>
        <v>31.12.2024 - in EUR million</v>
      </c>
    </row>
    <row r="4" spans="2:7" ht="18">
      <c r="C4" s="213"/>
      <c r="D4" s="214"/>
    </row>
    <row r="5" spans="2:7">
      <c r="B5" s="215"/>
      <c r="D5" s="216" t="s">
        <v>102</v>
      </c>
    </row>
    <row r="6" spans="2:7">
      <c r="B6" s="215"/>
      <c r="D6" s="209" t="s">
        <v>943</v>
      </c>
    </row>
    <row r="7" spans="2:7" ht="18.75" customHeight="1">
      <c r="B7" s="217" t="s">
        <v>591</v>
      </c>
      <c r="C7" s="218" t="s">
        <v>944</v>
      </c>
      <c r="D7" s="567" t="s">
        <v>945</v>
      </c>
    </row>
    <row r="8" spans="2:7" ht="18.75" customHeight="1">
      <c r="B8" s="219" t="s">
        <v>665</v>
      </c>
      <c r="C8" s="220" t="s">
        <v>946</v>
      </c>
      <c r="D8" s="541" t="s">
        <v>947</v>
      </c>
    </row>
    <row r="9" spans="2:7" ht="18.75" customHeight="1">
      <c r="B9" s="219" t="s">
        <v>906</v>
      </c>
      <c r="C9" s="450" t="s">
        <v>948</v>
      </c>
      <c r="D9" s="568" t="s">
        <v>949</v>
      </c>
      <c r="G9" s="634"/>
    </row>
    <row r="10" spans="2:7" ht="18.75" customHeight="1">
      <c r="B10" s="219" t="s">
        <v>908</v>
      </c>
      <c r="C10" s="221" t="s">
        <v>950</v>
      </c>
      <c r="D10" s="569" t="s">
        <v>951</v>
      </c>
    </row>
    <row r="11" spans="2:7" ht="18.75" customHeight="1">
      <c r="B11" s="219" t="s">
        <v>910</v>
      </c>
      <c r="C11" s="221" t="s">
        <v>952</v>
      </c>
      <c r="D11" s="569" t="s">
        <v>953</v>
      </c>
    </row>
    <row r="12" spans="2:7" ht="18.75" customHeight="1">
      <c r="B12" s="217" t="s">
        <v>912</v>
      </c>
      <c r="C12" s="218" t="s">
        <v>954</v>
      </c>
      <c r="D12" s="543" t="s">
        <v>955</v>
      </c>
    </row>
  </sheetData>
  <pageMargins left="0.70866141732283472" right="0.70866141732283472" top="0.74803149606299213" bottom="0.74803149606299213" header="0.31496062992125984" footer="0.31496062992125984"/>
  <pageSetup paperSize="9" orientation="landscape" r:id="rId1"/>
  <headerFooter>
    <oddFooter>&amp;C&amp;P_x000D_&amp;1#&amp;"Calibri"&amp;10&amp;K000000 This document is classified as: INTERNAL</oddFooter>
  </headerFooter>
  <ignoredErrors>
    <ignoredError sqref="B7:B12"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79B01-E7DC-4DAF-8E15-68E06CC76EBD}">
  <sheetPr>
    <pageSetUpPr fitToPage="1"/>
  </sheetPr>
  <dimension ref="B2:P22"/>
  <sheetViews>
    <sheetView showGridLines="0" zoomScale="80" zoomScaleNormal="80" workbookViewId="0">
      <selection activeCell="E26" sqref="E26"/>
    </sheetView>
  </sheetViews>
  <sheetFormatPr defaultColWidth="9.140625" defaultRowHeight="16.5"/>
  <cols>
    <col min="1" max="1" width="2.28515625" style="2" customWidth="1"/>
    <col min="2" max="2" width="9.140625" style="2"/>
    <col min="3" max="3" width="62.85546875" style="2" customWidth="1"/>
    <col min="4" max="11" width="16.28515625" style="2" customWidth="1"/>
    <col min="12" max="16384" width="9.140625" style="2"/>
  </cols>
  <sheetData>
    <row r="2" spans="2:11" ht="18.75">
      <c r="B2" s="199" t="s">
        <v>956</v>
      </c>
    </row>
    <row r="3" spans="2:11" ht="18">
      <c r="B3" s="70" t="str">
        <f>'EU OV1'!B3</f>
        <v>31.12.2024 - in EUR million</v>
      </c>
      <c r="C3" s="205"/>
      <c r="D3" s="205"/>
      <c r="E3" s="205"/>
      <c r="F3" s="205"/>
      <c r="G3" s="205"/>
      <c r="H3" s="205"/>
      <c r="I3" s="205"/>
      <c r="J3" s="205"/>
      <c r="K3" s="205"/>
    </row>
    <row r="4" spans="2:11" ht="18">
      <c r="B4" s="70"/>
      <c r="C4" s="205"/>
      <c r="D4" s="205"/>
      <c r="E4" s="205"/>
      <c r="F4" s="205"/>
      <c r="G4" s="205"/>
      <c r="H4" s="205"/>
      <c r="I4" s="205"/>
      <c r="J4" s="205"/>
      <c r="K4" s="205"/>
    </row>
    <row r="5" spans="2:11">
      <c r="B5" s="24"/>
      <c r="C5" s="24"/>
      <c r="D5" s="200" t="s">
        <v>102</v>
      </c>
      <c r="E5" s="200" t="s">
        <v>103</v>
      </c>
      <c r="F5" s="200" t="s">
        <v>104</v>
      </c>
      <c r="G5" s="200" t="s">
        <v>234</v>
      </c>
      <c r="H5" s="200" t="s">
        <v>141</v>
      </c>
      <c r="I5" s="200" t="s">
        <v>235</v>
      </c>
      <c r="J5" s="200" t="s">
        <v>236</v>
      </c>
      <c r="K5" s="200" t="s">
        <v>287</v>
      </c>
    </row>
    <row r="6" spans="2:11" ht="70.5" customHeight="1">
      <c r="B6" s="24"/>
      <c r="C6" s="24"/>
      <c r="D6" s="783" t="s">
        <v>957</v>
      </c>
      <c r="E6" s="783"/>
      <c r="F6" s="783"/>
      <c r="G6" s="783"/>
      <c r="H6" s="800" t="s">
        <v>890</v>
      </c>
      <c r="I6" s="800"/>
      <c r="J6" s="796" t="s">
        <v>958</v>
      </c>
      <c r="K6" s="783"/>
    </row>
    <row r="7" spans="2:11" ht="94.5" customHeight="1">
      <c r="B7" s="24"/>
      <c r="C7" s="24"/>
      <c r="D7" s="800" t="s">
        <v>959</v>
      </c>
      <c r="E7" s="796" t="s">
        <v>960</v>
      </c>
      <c r="F7" s="783"/>
      <c r="G7" s="783"/>
      <c r="H7" s="783" t="s">
        <v>961</v>
      </c>
      <c r="I7" s="783" t="s">
        <v>962</v>
      </c>
      <c r="J7" s="206"/>
      <c r="K7" s="795" t="s">
        <v>963</v>
      </c>
    </row>
    <row r="8" spans="2:11" ht="97.5" customHeight="1">
      <c r="B8" s="24"/>
      <c r="C8" s="24"/>
      <c r="D8" s="801"/>
      <c r="E8" s="207"/>
      <c r="F8" s="208" t="s">
        <v>964</v>
      </c>
      <c r="G8" s="209" t="s">
        <v>965</v>
      </c>
      <c r="H8" s="783"/>
      <c r="I8" s="783"/>
      <c r="J8" s="210"/>
      <c r="K8" s="795"/>
    </row>
    <row r="9" spans="2:11" ht="18" customHeight="1">
      <c r="B9" s="178" t="s">
        <v>902</v>
      </c>
      <c r="C9" s="179" t="s">
        <v>903</v>
      </c>
      <c r="D9" s="570">
        <v>0</v>
      </c>
      <c r="E9" s="570">
        <v>0</v>
      </c>
      <c r="F9" s="570">
        <v>0</v>
      </c>
      <c r="G9" s="570">
        <v>0</v>
      </c>
      <c r="H9" s="570">
        <v>0</v>
      </c>
      <c r="I9" s="570">
        <v>0</v>
      </c>
      <c r="J9" s="570">
        <v>0</v>
      </c>
      <c r="K9" s="570">
        <v>0</v>
      </c>
    </row>
    <row r="10" spans="2:11" ht="18" customHeight="1">
      <c r="B10" s="178" t="s">
        <v>591</v>
      </c>
      <c r="C10" s="179" t="s">
        <v>904</v>
      </c>
      <c r="D10" s="571">
        <v>33930361.649999999</v>
      </c>
      <c r="E10" s="571">
        <v>34610666.909999996</v>
      </c>
      <c r="F10" s="571">
        <v>34610666.909999996</v>
      </c>
      <c r="G10" s="571">
        <v>34610666.909999996</v>
      </c>
      <c r="H10" s="572">
        <v>-2704453.68</v>
      </c>
      <c r="I10" s="572">
        <v>-27263567.870000001</v>
      </c>
      <c r="J10" s="571">
        <v>13045381.800000001</v>
      </c>
      <c r="K10" s="571">
        <v>2747956.71</v>
      </c>
    </row>
    <row r="11" spans="2:11" ht="18" customHeight="1">
      <c r="B11" s="194" t="s">
        <v>665</v>
      </c>
      <c r="C11" s="202" t="s">
        <v>905</v>
      </c>
      <c r="D11" s="571">
        <v>0</v>
      </c>
      <c r="E11" s="571">
        <v>0</v>
      </c>
      <c r="F11" s="571">
        <v>0</v>
      </c>
      <c r="G11" s="571">
        <v>0</v>
      </c>
      <c r="H11" s="571">
        <v>0</v>
      </c>
      <c r="I11" s="571">
        <v>0</v>
      </c>
      <c r="J11" s="571">
        <v>0</v>
      </c>
      <c r="K11" s="571">
        <v>0</v>
      </c>
    </row>
    <row r="12" spans="2:11">
      <c r="B12" s="194" t="s">
        <v>906</v>
      </c>
      <c r="C12" s="202" t="s">
        <v>907</v>
      </c>
      <c r="D12" s="571">
        <v>0</v>
      </c>
      <c r="E12" s="571">
        <v>0</v>
      </c>
      <c r="F12" s="571">
        <v>0</v>
      </c>
      <c r="G12" s="571">
        <v>0</v>
      </c>
      <c r="H12" s="571">
        <v>0</v>
      </c>
      <c r="I12" s="571">
        <v>0</v>
      </c>
      <c r="J12" s="571">
        <v>0</v>
      </c>
      <c r="K12" s="571">
        <v>0</v>
      </c>
    </row>
    <row r="13" spans="2:11">
      <c r="B13" s="194" t="s">
        <v>908</v>
      </c>
      <c r="C13" s="202" t="s">
        <v>909</v>
      </c>
      <c r="D13" s="571">
        <v>0</v>
      </c>
      <c r="E13" s="571">
        <v>0</v>
      </c>
      <c r="F13" s="571">
        <v>0</v>
      </c>
      <c r="G13" s="571">
        <v>0</v>
      </c>
      <c r="H13" s="571">
        <v>0</v>
      </c>
      <c r="I13" s="571">
        <v>0</v>
      </c>
      <c r="J13" s="571">
        <v>0</v>
      </c>
      <c r="K13" s="571">
        <v>0</v>
      </c>
    </row>
    <row r="14" spans="2:11">
      <c r="B14" s="194" t="s">
        <v>910</v>
      </c>
      <c r="C14" s="202" t="s">
        <v>911</v>
      </c>
      <c r="D14" s="571">
        <v>0</v>
      </c>
      <c r="E14" s="571">
        <v>0</v>
      </c>
      <c r="F14" s="571">
        <v>0</v>
      </c>
      <c r="G14" s="571">
        <v>0</v>
      </c>
      <c r="H14" s="571">
        <v>0</v>
      </c>
      <c r="I14" s="571">
        <v>0</v>
      </c>
      <c r="J14" s="571">
        <v>0</v>
      </c>
      <c r="K14" s="571">
        <v>0</v>
      </c>
    </row>
    <row r="15" spans="2:11">
      <c r="B15" s="194" t="s">
        <v>912</v>
      </c>
      <c r="C15" s="202" t="s">
        <v>913</v>
      </c>
      <c r="D15" s="571">
        <v>16920404.48</v>
      </c>
      <c r="E15" s="571">
        <v>26123931.5</v>
      </c>
      <c r="F15" s="571">
        <v>26123931.5</v>
      </c>
      <c r="G15" s="571">
        <v>26123931.5</v>
      </c>
      <c r="H15" s="572">
        <v>-1847560.09</v>
      </c>
      <c r="I15" s="572">
        <v>-20258357.27</v>
      </c>
      <c r="J15" s="571">
        <v>7636875.1299999999</v>
      </c>
      <c r="K15" s="571">
        <v>2254642.0499999998</v>
      </c>
    </row>
    <row r="16" spans="2:11">
      <c r="B16" s="194" t="s">
        <v>914</v>
      </c>
      <c r="C16" s="202" t="s">
        <v>917</v>
      </c>
      <c r="D16" s="571">
        <v>17009957.170000002</v>
      </c>
      <c r="E16" s="571">
        <v>8486735.4100000001</v>
      </c>
      <c r="F16" s="571">
        <v>8486735.4100000001</v>
      </c>
      <c r="G16" s="571">
        <v>8486735.4100000001</v>
      </c>
      <c r="H16" s="572">
        <v>-856893.59</v>
      </c>
      <c r="I16" s="572">
        <v>-7005210.5999999996</v>
      </c>
      <c r="J16" s="571">
        <v>5408506.6699999999</v>
      </c>
      <c r="K16" s="571">
        <v>493314.66</v>
      </c>
    </row>
    <row r="17" spans="2:16">
      <c r="B17" s="178" t="s">
        <v>916</v>
      </c>
      <c r="C17" s="179" t="s">
        <v>966</v>
      </c>
      <c r="D17" s="571">
        <v>0</v>
      </c>
      <c r="E17" s="571">
        <v>0</v>
      </c>
      <c r="F17" s="571">
        <v>0</v>
      </c>
      <c r="G17" s="571">
        <v>0</v>
      </c>
      <c r="H17" s="571">
        <v>0</v>
      </c>
      <c r="I17" s="571">
        <v>0</v>
      </c>
      <c r="J17" s="571">
        <v>0</v>
      </c>
      <c r="K17" s="571">
        <v>0</v>
      </c>
    </row>
    <row r="18" spans="2:16">
      <c r="B18" s="178" t="s">
        <v>918</v>
      </c>
      <c r="C18" s="179" t="s">
        <v>967</v>
      </c>
      <c r="D18" s="571">
        <v>2211.33</v>
      </c>
      <c r="E18" s="571">
        <v>0</v>
      </c>
      <c r="F18" s="571">
        <v>0</v>
      </c>
      <c r="G18" s="571">
        <v>0</v>
      </c>
      <c r="H18" s="571">
        <v>259.20999999999998</v>
      </c>
      <c r="I18" s="571">
        <v>0</v>
      </c>
      <c r="J18" s="571">
        <v>1928.35</v>
      </c>
      <c r="K18" s="571">
        <v>0</v>
      </c>
    </row>
    <row r="19" spans="2:16">
      <c r="B19" s="203">
        <v>100</v>
      </c>
      <c r="C19" s="183" t="s">
        <v>139</v>
      </c>
      <c r="D19" s="565">
        <v>33932572.979999997</v>
      </c>
      <c r="E19" s="565">
        <v>34610666.909999996</v>
      </c>
      <c r="F19" s="565">
        <v>34610666.909999996</v>
      </c>
      <c r="G19" s="565">
        <v>34610666.909999996</v>
      </c>
      <c r="H19" s="564">
        <v>-2704712.89</v>
      </c>
      <c r="I19" s="564">
        <v>-27263567.870000001</v>
      </c>
      <c r="J19" s="565">
        <v>13047310.15</v>
      </c>
      <c r="K19" s="565">
        <v>2747956.71</v>
      </c>
    </row>
    <row r="20" spans="2:16" ht="8.25" customHeight="1"/>
    <row r="21" spans="2:16" ht="14.25" customHeight="1">
      <c r="B21" s="799" t="s">
        <v>968</v>
      </c>
      <c r="C21" s="799"/>
      <c r="D21" s="799"/>
      <c r="E21" s="799"/>
      <c r="F21" s="799"/>
      <c r="G21" s="799"/>
      <c r="H21" s="799"/>
      <c r="I21" s="799"/>
      <c r="J21" s="799"/>
      <c r="K21" s="204"/>
      <c r="L21" s="799"/>
      <c r="M21" s="799"/>
      <c r="N21" s="799"/>
      <c r="O21" s="799"/>
      <c r="P21" s="799"/>
    </row>
    <row r="22" spans="2:16" ht="14.25" customHeight="1">
      <c r="B22" s="799" t="s">
        <v>969</v>
      </c>
      <c r="C22" s="799"/>
      <c r="D22" s="799"/>
      <c r="E22" s="799"/>
      <c r="F22" s="799"/>
      <c r="G22" s="799"/>
      <c r="H22" s="799"/>
      <c r="I22" s="799"/>
      <c r="J22" s="799"/>
      <c r="K22" s="799"/>
      <c r="L22" s="799"/>
      <c r="M22" s="799"/>
      <c r="N22" s="799"/>
      <c r="O22" s="799"/>
      <c r="P22" s="204"/>
    </row>
  </sheetData>
  <mergeCells count="14">
    <mergeCell ref="D6:G6"/>
    <mergeCell ref="H6:I6"/>
    <mergeCell ref="J6:K6"/>
    <mergeCell ref="D7:D8"/>
    <mergeCell ref="E7:G7"/>
    <mergeCell ref="H7:H8"/>
    <mergeCell ref="I7:I8"/>
    <mergeCell ref="K7:K8"/>
    <mergeCell ref="L21:M21"/>
    <mergeCell ref="N21:P21"/>
    <mergeCell ref="B22:H22"/>
    <mergeCell ref="I22:O22"/>
    <mergeCell ref="B21:H21"/>
    <mergeCell ref="I21:J21"/>
  </mergeCells>
  <pageMargins left="0.70866141732283472" right="0.70866141732283472" top="0.74803149606299213" bottom="0.74803149606299213" header="0.31496062992125984" footer="0.31496062992125984"/>
  <pageSetup paperSize="9" scale="64" fitToHeight="0" orientation="landscape" r:id="rId1"/>
  <headerFooter>
    <oddHeader>&amp;CEN
Annex XV</oddHeader>
    <oddFooter>&amp;C&amp;P_x000D_&amp;1#&amp;"Calibri"&amp;10&amp;K000000 This document is classified as: INTERNAL</oddFooter>
  </headerFooter>
  <ignoredErrors>
    <ignoredError sqref="B9:B1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9537-2CB6-4EDB-86F9-DFE73E02868F}">
  <sheetPr>
    <pageSetUpPr fitToPage="1"/>
  </sheetPr>
  <dimension ref="B2:O35"/>
  <sheetViews>
    <sheetView showGridLines="0" zoomScale="80" zoomScaleNormal="80" workbookViewId="0">
      <selection activeCell="I39" sqref="I39"/>
    </sheetView>
  </sheetViews>
  <sheetFormatPr defaultColWidth="9.140625" defaultRowHeight="16.5"/>
  <cols>
    <col min="1" max="1" width="2.85546875" style="2" customWidth="1"/>
    <col min="2" max="2" width="9.140625" style="2"/>
    <col min="3" max="3" width="60.5703125" style="2" customWidth="1"/>
    <col min="4" max="15" width="14.42578125" style="2" customWidth="1"/>
    <col min="16" max="16384" width="9.140625" style="2"/>
  </cols>
  <sheetData>
    <row r="2" spans="2:15" ht="18.75">
      <c r="B2" s="199" t="s">
        <v>970</v>
      </c>
    </row>
    <row r="3" spans="2:15">
      <c r="B3" s="70" t="str">
        <f>'EU OV1'!B3</f>
        <v>31.12.2024 - in EUR million</v>
      </c>
    </row>
    <row r="4" spans="2:15">
      <c r="B4" s="70"/>
    </row>
    <row r="5" spans="2:15">
      <c r="B5" s="24"/>
      <c r="C5" s="24"/>
      <c r="D5" s="200" t="s">
        <v>102</v>
      </c>
      <c r="E5" s="200" t="s">
        <v>103</v>
      </c>
      <c r="F5" s="200" t="s">
        <v>104</v>
      </c>
      <c r="G5" s="200" t="s">
        <v>234</v>
      </c>
      <c r="H5" s="200" t="s">
        <v>141</v>
      </c>
      <c r="I5" s="200" t="s">
        <v>235</v>
      </c>
      <c r="J5" s="200" t="s">
        <v>236</v>
      </c>
      <c r="K5" s="200" t="s">
        <v>287</v>
      </c>
      <c r="L5" s="200" t="s">
        <v>571</v>
      </c>
      <c r="M5" s="200" t="s">
        <v>572</v>
      </c>
      <c r="N5" s="200" t="s">
        <v>573</v>
      </c>
      <c r="O5" s="200" t="s">
        <v>574</v>
      </c>
    </row>
    <row r="6" spans="2:15">
      <c r="B6" s="24"/>
      <c r="C6" s="24"/>
      <c r="D6" s="800" t="s">
        <v>889</v>
      </c>
      <c r="E6" s="800"/>
      <c r="F6" s="800"/>
      <c r="G6" s="800"/>
      <c r="H6" s="800"/>
      <c r="I6" s="800"/>
      <c r="J6" s="800"/>
      <c r="K6" s="800"/>
      <c r="L6" s="800"/>
      <c r="M6" s="800"/>
      <c r="N6" s="800"/>
      <c r="O6" s="800"/>
    </row>
    <row r="7" spans="2:15">
      <c r="B7" s="24"/>
      <c r="C7" s="24"/>
      <c r="D7" s="804" t="s">
        <v>893</v>
      </c>
      <c r="E7" s="805"/>
      <c r="F7" s="806"/>
      <c r="G7" s="807" t="s">
        <v>894</v>
      </c>
      <c r="H7" s="805"/>
      <c r="I7" s="805"/>
      <c r="J7" s="805"/>
      <c r="K7" s="805"/>
      <c r="L7" s="805"/>
      <c r="M7" s="805"/>
      <c r="N7" s="805"/>
      <c r="O7" s="808"/>
    </row>
    <row r="8" spans="2:15">
      <c r="B8" s="802"/>
      <c r="C8" s="802"/>
      <c r="D8" s="803"/>
      <c r="E8" s="783" t="s">
        <v>971</v>
      </c>
      <c r="F8" s="783" t="s">
        <v>972</v>
      </c>
      <c r="G8" s="809"/>
      <c r="H8" s="783" t="s">
        <v>973</v>
      </c>
      <c r="I8" s="783" t="s">
        <v>974</v>
      </c>
      <c r="J8" s="783" t="s">
        <v>975</v>
      </c>
      <c r="K8" s="783" t="s">
        <v>976</v>
      </c>
      <c r="L8" s="783" t="s">
        <v>977</v>
      </c>
      <c r="M8" s="783" t="s">
        <v>978</v>
      </c>
      <c r="N8" s="783" t="s">
        <v>979</v>
      </c>
      <c r="O8" s="783" t="s">
        <v>964</v>
      </c>
    </row>
    <row r="9" spans="2:15">
      <c r="B9" s="802"/>
      <c r="C9" s="802"/>
      <c r="D9" s="803"/>
      <c r="E9" s="783"/>
      <c r="F9" s="783"/>
      <c r="G9" s="809"/>
      <c r="H9" s="783"/>
      <c r="I9" s="783"/>
      <c r="J9" s="783"/>
      <c r="K9" s="783"/>
      <c r="L9" s="783"/>
      <c r="M9" s="783"/>
      <c r="N9" s="783"/>
      <c r="O9" s="783"/>
    </row>
    <row r="10" spans="2:15" ht="72.75" customHeight="1">
      <c r="B10" s="24"/>
      <c r="C10" s="24"/>
      <c r="D10" s="201"/>
      <c r="E10" s="783"/>
      <c r="F10" s="783"/>
      <c r="G10" s="809"/>
      <c r="H10" s="783"/>
      <c r="I10" s="783"/>
      <c r="J10" s="783"/>
      <c r="K10" s="783"/>
      <c r="L10" s="783"/>
      <c r="M10" s="783"/>
      <c r="N10" s="783"/>
      <c r="O10" s="783"/>
    </row>
    <row r="11" spans="2:15" ht="18.75" customHeight="1">
      <c r="B11" s="178" t="s">
        <v>902</v>
      </c>
      <c r="C11" s="179" t="s">
        <v>903</v>
      </c>
      <c r="D11" s="571">
        <v>1119689767.8800001</v>
      </c>
      <c r="E11" s="570">
        <v>1119689767.8800001</v>
      </c>
      <c r="F11" s="570">
        <v>0</v>
      </c>
      <c r="G11" s="571">
        <v>0</v>
      </c>
      <c r="H11" s="570">
        <v>0</v>
      </c>
      <c r="I11" s="570">
        <v>0</v>
      </c>
      <c r="J11" s="570">
        <v>0</v>
      </c>
      <c r="K11" s="570">
        <v>0</v>
      </c>
      <c r="L11" s="570">
        <v>0</v>
      </c>
      <c r="M11" s="570">
        <v>0</v>
      </c>
      <c r="N11" s="570">
        <v>0</v>
      </c>
      <c r="O11" s="570">
        <v>0</v>
      </c>
    </row>
    <row r="12" spans="2:15">
      <c r="B12" s="178" t="s">
        <v>591</v>
      </c>
      <c r="C12" s="179" t="s">
        <v>904</v>
      </c>
      <c r="D12" s="571">
        <v>3575827178.29</v>
      </c>
      <c r="E12" s="571">
        <v>3541380365.6399999</v>
      </c>
      <c r="F12" s="571">
        <v>34446812.649999999</v>
      </c>
      <c r="G12" s="571">
        <v>139044622.25999999</v>
      </c>
      <c r="H12" s="571">
        <v>56129872.460000001</v>
      </c>
      <c r="I12" s="571">
        <v>26364965.5</v>
      </c>
      <c r="J12" s="571">
        <v>23571012.670000002</v>
      </c>
      <c r="K12" s="571">
        <v>19326677.710000001</v>
      </c>
      <c r="L12" s="571">
        <v>8821276.0899999999</v>
      </c>
      <c r="M12" s="571">
        <v>2286715.37</v>
      </c>
      <c r="N12" s="571">
        <v>2544102.46</v>
      </c>
      <c r="O12" s="571">
        <v>139044622.25</v>
      </c>
    </row>
    <row r="13" spans="2:15">
      <c r="B13" s="194" t="s">
        <v>665</v>
      </c>
      <c r="C13" s="202" t="s">
        <v>905</v>
      </c>
      <c r="D13" s="571">
        <v>28220237.899999999</v>
      </c>
      <c r="E13" s="571">
        <v>28220237.899999999</v>
      </c>
      <c r="F13" s="571">
        <v>0</v>
      </c>
      <c r="G13" s="571">
        <v>0</v>
      </c>
      <c r="H13" s="571">
        <v>0</v>
      </c>
      <c r="I13" s="571">
        <v>0</v>
      </c>
      <c r="J13" s="571">
        <v>0</v>
      </c>
      <c r="K13" s="571">
        <v>0</v>
      </c>
      <c r="L13" s="571">
        <v>0</v>
      </c>
      <c r="M13" s="571">
        <v>0</v>
      </c>
      <c r="N13" s="571">
        <v>0</v>
      </c>
      <c r="O13" s="571">
        <v>0</v>
      </c>
    </row>
    <row r="14" spans="2:15">
      <c r="B14" s="194" t="s">
        <v>906</v>
      </c>
      <c r="C14" s="202" t="s">
        <v>907</v>
      </c>
      <c r="D14" s="571">
        <v>13978362.6</v>
      </c>
      <c r="E14" s="571">
        <v>13974821.93</v>
      </c>
      <c r="F14" s="571">
        <v>3540.67</v>
      </c>
      <c r="G14" s="571">
        <v>994.88</v>
      </c>
      <c r="H14" s="571">
        <v>581.91</v>
      </c>
      <c r="I14" s="571">
        <v>0</v>
      </c>
      <c r="J14" s="571">
        <v>412.97</v>
      </c>
      <c r="K14" s="571">
        <v>0</v>
      </c>
      <c r="L14" s="571">
        <v>0</v>
      </c>
      <c r="M14" s="571">
        <v>0</v>
      </c>
      <c r="N14" s="571">
        <v>0</v>
      </c>
      <c r="O14" s="571">
        <v>994.88</v>
      </c>
    </row>
    <row r="15" spans="2:15">
      <c r="B15" s="194" t="s">
        <v>908</v>
      </c>
      <c r="C15" s="202" t="s">
        <v>909</v>
      </c>
      <c r="D15" s="571">
        <v>16045971.710000001</v>
      </c>
      <c r="E15" s="571">
        <v>15997474.41</v>
      </c>
      <c r="F15" s="571">
        <v>48497.3</v>
      </c>
      <c r="G15" s="571">
        <v>0</v>
      </c>
      <c r="H15" s="571">
        <v>0</v>
      </c>
      <c r="I15" s="571">
        <v>0</v>
      </c>
      <c r="J15" s="571">
        <v>0</v>
      </c>
      <c r="K15" s="571">
        <v>0</v>
      </c>
      <c r="L15" s="571">
        <v>0</v>
      </c>
      <c r="M15" s="571">
        <v>0</v>
      </c>
      <c r="N15" s="571">
        <v>0</v>
      </c>
      <c r="O15" s="571">
        <v>0</v>
      </c>
    </row>
    <row r="16" spans="2:15">
      <c r="B16" s="194" t="s">
        <v>910</v>
      </c>
      <c r="C16" s="202" t="s">
        <v>911</v>
      </c>
      <c r="D16" s="571">
        <v>24175366.420000002</v>
      </c>
      <c r="E16" s="571">
        <v>24169408.609999999</v>
      </c>
      <c r="F16" s="571">
        <v>5957.81</v>
      </c>
      <c r="G16" s="571">
        <v>13300.35</v>
      </c>
      <c r="H16" s="571">
        <v>11903.24</v>
      </c>
      <c r="I16" s="571">
        <v>0</v>
      </c>
      <c r="J16" s="571">
        <v>21.36</v>
      </c>
      <c r="K16" s="571">
        <v>970.84</v>
      </c>
      <c r="L16" s="571">
        <v>116</v>
      </c>
      <c r="M16" s="571">
        <v>288.91000000000003</v>
      </c>
      <c r="N16" s="571">
        <v>0</v>
      </c>
      <c r="O16" s="571">
        <v>13300.35</v>
      </c>
    </row>
    <row r="17" spans="2:15">
      <c r="B17" s="194" t="s">
        <v>912</v>
      </c>
      <c r="C17" s="202" t="s">
        <v>913</v>
      </c>
      <c r="D17" s="571">
        <v>1193054968.6700001</v>
      </c>
      <c r="E17" s="571">
        <v>1183977723.25</v>
      </c>
      <c r="F17" s="571">
        <v>9077245.4199999999</v>
      </c>
      <c r="G17" s="571">
        <v>58815854.850000001</v>
      </c>
      <c r="H17" s="571">
        <v>24689133.02</v>
      </c>
      <c r="I17" s="571">
        <v>12215538.23</v>
      </c>
      <c r="J17" s="571">
        <v>10668473.67</v>
      </c>
      <c r="K17" s="571">
        <v>7734998.3799999999</v>
      </c>
      <c r="L17" s="571">
        <v>1790044.95</v>
      </c>
      <c r="M17" s="571">
        <v>1488063.61</v>
      </c>
      <c r="N17" s="571">
        <v>229602.99</v>
      </c>
      <c r="O17" s="571">
        <v>58815854.829999998</v>
      </c>
    </row>
    <row r="18" spans="2:15">
      <c r="B18" s="194" t="s">
        <v>914</v>
      </c>
      <c r="C18" s="202" t="s">
        <v>980</v>
      </c>
      <c r="D18" s="571">
        <v>1147496470.98</v>
      </c>
      <c r="E18" s="571">
        <v>1140360270.9100001</v>
      </c>
      <c r="F18" s="571">
        <v>7136200.0700000003</v>
      </c>
      <c r="G18" s="571">
        <v>46208455.109999999</v>
      </c>
      <c r="H18" s="571">
        <v>13685597.800000001</v>
      </c>
      <c r="I18" s="571">
        <v>12103583.24</v>
      </c>
      <c r="J18" s="571">
        <v>10201529.32</v>
      </c>
      <c r="K18" s="571">
        <v>6781791.5999999996</v>
      </c>
      <c r="L18" s="571">
        <v>1737007.53</v>
      </c>
      <c r="M18" s="571">
        <v>1484277.69</v>
      </c>
      <c r="N18" s="571">
        <v>214667.93</v>
      </c>
      <c r="O18" s="571">
        <v>46208455.079999998</v>
      </c>
    </row>
    <row r="19" spans="2:15">
      <c r="B19" s="194" t="s">
        <v>916</v>
      </c>
      <c r="C19" s="202" t="s">
        <v>917</v>
      </c>
      <c r="D19" s="571">
        <v>2300352270.9899998</v>
      </c>
      <c r="E19" s="571">
        <v>2275040699.54</v>
      </c>
      <c r="F19" s="571">
        <v>25311571.449999999</v>
      </c>
      <c r="G19" s="571">
        <v>80214472.180000007</v>
      </c>
      <c r="H19" s="571">
        <v>31428254.289999999</v>
      </c>
      <c r="I19" s="571">
        <v>14149427.27</v>
      </c>
      <c r="J19" s="571">
        <v>12902104.67</v>
      </c>
      <c r="K19" s="571">
        <v>11590708.49</v>
      </c>
      <c r="L19" s="571">
        <v>7031115.1399999997</v>
      </c>
      <c r="M19" s="571">
        <v>798362.85</v>
      </c>
      <c r="N19" s="571">
        <v>2314499.4700000002</v>
      </c>
      <c r="O19" s="571">
        <v>80214472.189999998</v>
      </c>
    </row>
    <row r="20" spans="2:15">
      <c r="B20" s="178" t="s">
        <v>918</v>
      </c>
      <c r="C20" s="179" t="s">
        <v>919</v>
      </c>
      <c r="D20" s="571">
        <v>1478940978.01</v>
      </c>
      <c r="E20" s="571">
        <v>1478940978.01</v>
      </c>
      <c r="F20" s="571">
        <v>0</v>
      </c>
      <c r="G20" s="571">
        <v>0</v>
      </c>
      <c r="H20" s="571">
        <v>0</v>
      </c>
      <c r="I20" s="571">
        <v>0</v>
      </c>
      <c r="J20" s="571">
        <v>0</v>
      </c>
      <c r="K20" s="571">
        <v>0</v>
      </c>
      <c r="L20" s="571">
        <v>0</v>
      </c>
      <c r="M20" s="571">
        <v>0</v>
      </c>
      <c r="N20" s="571">
        <v>0</v>
      </c>
      <c r="O20" s="571">
        <v>0</v>
      </c>
    </row>
    <row r="21" spans="2:15">
      <c r="B21" s="194" t="s">
        <v>920</v>
      </c>
      <c r="C21" s="202" t="s">
        <v>905</v>
      </c>
      <c r="D21" s="571">
        <v>0</v>
      </c>
      <c r="E21" s="571">
        <v>0</v>
      </c>
      <c r="F21" s="571">
        <v>0</v>
      </c>
      <c r="G21" s="571">
        <v>0</v>
      </c>
      <c r="H21" s="571">
        <v>0</v>
      </c>
      <c r="I21" s="571">
        <v>0</v>
      </c>
      <c r="J21" s="571">
        <v>0</v>
      </c>
      <c r="K21" s="571">
        <v>0</v>
      </c>
      <c r="L21" s="571">
        <v>0</v>
      </c>
      <c r="M21" s="571">
        <v>0</v>
      </c>
      <c r="N21" s="571">
        <v>0</v>
      </c>
      <c r="O21" s="571">
        <v>0</v>
      </c>
    </row>
    <row r="22" spans="2:15">
      <c r="B22" s="194" t="s">
        <v>921</v>
      </c>
      <c r="C22" s="202" t="s">
        <v>907</v>
      </c>
      <c r="D22" s="571">
        <v>1352175186.24</v>
      </c>
      <c r="E22" s="571">
        <v>1352175186.24</v>
      </c>
      <c r="F22" s="571">
        <v>0</v>
      </c>
      <c r="G22" s="571">
        <v>0</v>
      </c>
      <c r="H22" s="571">
        <v>0</v>
      </c>
      <c r="I22" s="571">
        <v>0</v>
      </c>
      <c r="J22" s="571">
        <v>0</v>
      </c>
      <c r="K22" s="571">
        <v>0</v>
      </c>
      <c r="L22" s="571">
        <v>0</v>
      </c>
      <c r="M22" s="571">
        <v>0</v>
      </c>
      <c r="N22" s="571">
        <v>0</v>
      </c>
      <c r="O22" s="571">
        <v>0</v>
      </c>
    </row>
    <row r="23" spans="2:15">
      <c r="B23" s="194" t="s">
        <v>922</v>
      </c>
      <c r="C23" s="202" t="s">
        <v>909</v>
      </c>
      <c r="D23" s="571">
        <v>116919293.78</v>
      </c>
      <c r="E23" s="571">
        <v>116919293.78</v>
      </c>
      <c r="F23" s="571">
        <v>0</v>
      </c>
      <c r="G23" s="571">
        <v>0</v>
      </c>
      <c r="H23" s="571">
        <v>0</v>
      </c>
      <c r="I23" s="571">
        <v>0</v>
      </c>
      <c r="J23" s="571">
        <v>0</v>
      </c>
      <c r="K23" s="571">
        <v>0</v>
      </c>
      <c r="L23" s="571">
        <v>0</v>
      </c>
      <c r="M23" s="571">
        <v>0</v>
      </c>
      <c r="N23" s="571">
        <v>0</v>
      </c>
      <c r="O23" s="571">
        <v>0</v>
      </c>
    </row>
    <row r="24" spans="2:15">
      <c r="B24" s="194" t="s">
        <v>923</v>
      </c>
      <c r="C24" s="202" t="s">
        <v>911</v>
      </c>
      <c r="D24" s="571">
        <v>6498913.2199999997</v>
      </c>
      <c r="E24" s="571">
        <v>6498913.2199999997</v>
      </c>
      <c r="F24" s="571">
        <v>0</v>
      </c>
      <c r="G24" s="571">
        <v>0</v>
      </c>
      <c r="H24" s="571">
        <v>0</v>
      </c>
      <c r="I24" s="571">
        <v>0</v>
      </c>
      <c r="J24" s="571">
        <v>0</v>
      </c>
      <c r="K24" s="571">
        <v>0</v>
      </c>
      <c r="L24" s="571">
        <v>0</v>
      </c>
      <c r="M24" s="571">
        <v>0</v>
      </c>
      <c r="N24" s="571">
        <v>0</v>
      </c>
      <c r="O24" s="571">
        <v>0</v>
      </c>
    </row>
    <row r="25" spans="2:15">
      <c r="B25" s="194" t="s">
        <v>924</v>
      </c>
      <c r="C25" s="202" t="s">
        <v>913</v>
      </c>
      <c r="D25" s="571">
        <v>3347584.77</v>
      </c>
      <c r="E25" s="571">
        <v>3347584.77</v>
      </c>
      <c r="F25" s="571">
        <v>0</v>
      </c>
      <c r="G25" s="571">
        <v>0</v>
      </c>
      <c r="H25" s="571">
        <v>0</v>
      </c>
      <c r="I25" s="571">
        <v>0</v>
      </c>
      <c r="J25" s="571">
        <v>0</v>
      </c>
      <c r="K25" s="571">
        <v>0</v>
      </c>
      <c r="L25" s="571">
        <v>0</v>
      </c>
      <c r="M25" s="571">
        <v>0</v>
      </c>
      <c r="N25" s="571">
        <v>0</v>
      </c>
      <c r="O25" s="571">
        <v>0</v>
      </c>
    </row>
    <row r="26" spans="2:15">
      <c r="B26" s="178" t="s">
        <v>925</v>
      </c>
      <c r="C26" s="179" t="s">
        <v>926</v>
      </c>
      <c r="D26" s="571">
        <v>828071538.12</v>
      </c>
      <c r="E26" s="573"/>
      <c r="F26" s="573"/>
      <c r="G26" s="571">
        <v>5017748.26</v>
      </c>
      <c r="H26" s="573"/>
      <c r="I26" s="573"/>
      <c r="J26" s="573"/>
      <c r="K26" s="573"/>
      <c r="L26" s="573"/>
      <c r="M26" s="573"/>
      <c r="N26" s="573"/>
      <c r="O26" s="571">
        <v>5017748.26</v>
      </c>
    </row>
    <row r="27" spans="2:15">
      <c r="B27" s="194" t="s">
        <v>927</v>
      </c>
      <c r="C27" s="202" t="s">
        <v>905</v>
      </c>
      <c r="D27" s="571">
        <v>0</v>
      </c>
      <c r="E27" s="573"/>
      <c r="F27" s="573"/>
      <c r="G27" s="571">
        <v>0</v>
      </c>
      <c r="H27" s="573"/>
      <c r="I27" s="573"/>
      <c r="J27" s="573"/>
      <c r="K27" s="573"/>
      <c r="L27" s="573"/>
      <c r="M27" s="573"/>
      <c r="N27" s="573"/>
      <c r="O27" s="571">
        <v>0</v>
      </c>
    </row>
    <row r="28" spans="2:15">
      <c r="B28" s="194" t="s">
        <v>928</v>
      </c>
      <c r="C28" s="202" t="s">
        <v>907</v>
      </c>
      <c r="D28" s="571">
        <v>1212487.0900000001</v>
      </c>
      <c r="E28" s="573"/>
      <c r="F28" s="573"/>
      <c r="G28" s="571">
        <v>0</v>
      </c>
      <c r="H28" s="573"/>
      <c r="I28" s="573"/>
      <c r="J28" s="573"/>
      <c r="K28" s="573"/>
      <c r="L28" s="573"/>
      <c r="M28" s="573"/>
      <c r="N28" s="573"/>
      <c r="O28" s="571">
        <v>0</v>
      </c>
    </row>
    <row r="29" spans="2:15">
      <c r="B29" s="194" t="s">
        <v>929</v>
      </c>
      <c r="C29" s="202" t="s">
        <v>909</v>
      </c>
      <c r="D29" s="571">
        <v>6616799.9100000001</v>
      </c>
      <c r="E29" s="573"/>
      <c r="F29" s="573"/>
      <c r="G29" s="571">
        <v>0</v>
      </c>
      <c r="H29" s="573"/>
      <c r="I29" s="573"/>
      <c r="J29" s="573"/>
      <c r="K29" s="573"/>
      <c r="L29" s="573"/>
      <c r="M29" s="573"/>
      <c r="N29" s="573"/>
      <c r="O29" s="571">
        <v>0</v>
      </c>
    </row>
    <row r="30" spans="2:15">
      <c r="B30" s="194" t="s">
        <v>930</v>
      </c>
      <c r="C30" s="202" t="s">
        <v>911</v>
      </c>
      <c r="D30" s="571">
        <v>3640290.85</v>
      </c>
      <c r="E30" s="573"/>
      <c r="F30" s="573"/>
      <c r="G30" s="571">
        <v>0</v>
      </c>
      <c r="H30" s="573"/>
      <c r="I30" s="573"/>
      <c r="J30" s="573"/>
      <c r="K30" s="573"/>
      <c r="L30" s="573"/>
      <c r="M30" s="573"/>
      <c r="N30" s="573"/>
      <c r="O30" s="571">
        <v>0</v>
      </c>
    </row>
    <row r="31" spans="2:15">
      <c r="B31" s="194" t="s">
        <v>931</v>
      </c>
      <c r="C31" s="202" t="s">
        <v>913</v>
      </c>
      <c r="D31" s="571">
        <v>631303686.75999999</v>
      </c>
      <c r="E31" s="573"/>
      <c r="F31" s="573"/>
      <c r="G31" s="571">
        <v>4410273.18</v>
      </c>
      <c r="H31" s="573"/>
      <c r="I31" s="573"/>
      <c r="J31" s="573"/>
      <c r="K31" s="573"/>
      <c r="L31" s="573"/>
      <c r="M31" s="573"/>
      <c r="N31" s="573"/>
      <c r="O31" s="571">
        <v>4410273.18</v>
      </c>
    </row>
    <row r="32" spans="2:15">
      <c r="B32" s="194" t="s">
        <v>932</v>
      </c>
      <c r="C32" s="202" t="s">
        <v>917</v>
      </c>
      <c r="D32" s="571">
        <v>185298273.50999999</v>
      </c>
      <c r="E32" s="573"/>
      <c r="F32" s="573"/>
      <c r="G32" s="571">
        <v>607475.07999999996</v>
      </c>
      <c r="H32" s="573"/>
      <c r="I32" s="573"/>
      <c r="J32" s="573"/>
      <c r="K32" s="573"/>
      <c r="L32" s="573"/>
      <c r="M32" s="573"/>
      <c r="N32" s="573"/>
      <c r="O32" s="571">
        <v>607475.07999999996</v>
      </c>
    </row>
    <row r="33" spans="2:15">
      <c r="B33" s="203" t="s">
        <v>933</v>
      </c>
      <c r="C33" s="183" t="s">
        <v>139</v>
      </c>
      <c r="D33" s="574">
        <v>7002529462.3000002</v>
      </c>
      <c r="E33" s="574">
        <v>6140011111.5300007</v>
      </c>
      <c r="F33" s="574">
        <v>34446812.649999999</v>
      </c>
      <c r="G33" s="574">
        <v>144062370.51999998</v>
      </c>
      <c r="H33" s="574">
        <v>56129872.460000001</v>
      </c>
      <c r="I33" s="574">
        <v>26364965.5</v>
      </c>
      <c r="J33" s="574">
        <v>23571012.670000002</v>
      </c>
      <c r="K33" s="574">
        <v>19326677.710000001</v>
      </c>
      <c r="L33" s="574">
        <v>8821276.0899999999</v>
      </c>
      <c r="M33" s="574">
        <v>2286715.37</v>
      </c>
      <c r="N33" s="574">
        <v>2544102.46</v>
      </c>
      <c r="O33" s="574">
        <v>144062370.50999999</v>
      </c>
    </row>
    <row r="34" spans="2:15" ht="5.25" customHeight="1"/>
    <row r="35" spans="2:15" ht="17.25">
      <c r="B35" s="204" t="s">
        <v>981</v>
      </c>
    </row>
  </sheetData>
  <mergeCells count="17">
    <mergeCell ref="M8:M10"/>
    <mergeCell ref="N8:N10"/>
    <mergeCell ref="D6:O6"/>
    <mergeCell ref="D7:F7"/>
    <mergeCell ref="G7:O7"/>
    <mergeCell ref="G8:G10"/>
    <mergeCell ref="H8:H10"/>
    <mergeCell ref="O8:O10"/>
    <mergeCell ref="I8:I10"/>
    <mergeCell ref="J8:J10"/>
    <mergeCell ref="K8:K10"/>
    <mergeCell ref="L8:L10"/>
    <mergeCell ref="B8:B9"/>
    <mergeCell ref="C8:C9"/>
    <mergeCell ref="D8:D9"/>
    <mergeCell ref="E8:E10"/>
    <mergeCell ref="F8:F10"/>
  </mergeCells>
  <pageMargins left="0.70866141732283472" right="0.70866141732283472" top="0.74803149606299213" bottom="0.74803149606299213" header="0.31496062992125984" footer="0.31496062992125984"/>
  <pageSetup paperSize="9" scale="53" fitToHeight="0" orientation="landscape" r:id="rId1"/>
  <headerFooter>
    <oddHeader>&amp;CEN
Annex XV</oddHeader>
    <oddFooter>&amp;C&amp;P_x000D_&amp;1#&amp;"Calibri"&amp;10&amp;K000000 This document is classified as: INTERNAL</oddFooter>
  </headerFooter>
  <ignoredErrors>
    <ignoredError sqref="B11:B33"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O44"/>
  <sheetViews>
    <sheetView showGridLines="0" topLeftCell="A58" zoomScale="80" zoomScaleNormal="80" workbookViewId="0">
      <selection activeCell="E99" sqref="E99"/>
    </sheetView>
  </sheetViews>
  <sheetFormatPr defaultColWidth="9.140625" defaultRowHeight="16.5"/>
  <cols>
    <col min="1" max="1" width="4.28515625" style="173" customWidth="1"/>
    <col min="2" max="2" width="9.140625" style="173"/>
    <col min="3" max="3" width="36.140625" style="173" customWidth="1"/>
    <col min="4" max="5" width="11.85546875" style="173" customWidth="1"/>
    <col min="6" max="7" width="12.42578125" style="173" customWidth="1"/>
    <col min="8" max="8" width="14.28515625" style="173" customWidth="1"/>
    <col min="9" max="9" width="13.28515625" style="173" customWidth="1"/>
    <col min="10" max="11" width="7.42578125" style="173" customWidth="1"/>
    <col min="12" max="16384" width="9.140625" style="173"/>
  </cols>
  <sheetData>
    <row r="2" spans="2:15" ht="18.75">
      <c r="B2" s="633" t="s">
        <v>982</v>
      </c>
      <c r="C2" s="633"/>
      <c r="D2" s="633"/>
      <c r="E2" s="633"/>
      <c r="F2" s="633"/>
      <c r="G2" s="633"/>
      <c r="H2" s="633"/>
      <c r="I2" s="633"/>
      <c r="J2" s="633"/>
      <c r="K2" s="633"/>
      <c r="L2" s="186"/>
      <c r="M2" s="186"/>
      <c r="N2" s="186"/>
      <c r="O2" s="186"/>
    </row>
    <row r="3" spans="2:15">
      <c r="B3" s="70" t="str">
        <f>'EU OV1'!B3</f>
        <v>31.12.2024 - in EUR million</v>
      </c>
      <c r="C3" s="70"/>
      <c r="D3" s="70"/>
      <c r="E3" s="70"/>
      <c r="F3" s="70"/>
      <c r="G3" s="186"/>
      <c r="H3" s="186"/>
      <c r="I3" s="186"/>
      <c r="J3" s="186"/>
      <c r="K3" s="186"/>
      <c r="L3" s="186"/>
      <c r="M3" s="186"/>
      <c r="N3" s="186"/>
      <c r="O3" s="186"/>
    </row>
    <row r="4" spans="2:15">
      <c r="B4" s="815"/>
      <c r="C4" s="815"/>
      <c r="D4" s="815"/>
      <c r="E4" s="815"/>
      <c r="F4" s="815"/>
      <c r="G4" s="815"/>
      <c r="H4" s="815"/>
      <c r="I4" s="815"/>
      <c r="J4" s="815"/>
      <c r="K4" s="815"/>
      <c r="L4" s="189"/>
      <c r="M4" s="190"/>
      <c r="N4" s="190"/>
      <c r="O4" s="186"/>
    </row>
    <row r="5" spans="2:15" ht="18">
      <c r="D5" s="175" t="s">
        <v>102</v>
      </c>
      <c r="E5" s="175" t="s">
        <v>103</v>
      </c>
      <c r="F5" s="175" t="s">
        <v>104</v>
      </c>
      <c r="G5" s="166" t="s">
        <v>234</v>
      </c>
      <c r="H5" s="175" t="s">
        <v>141</v>
      </c>
      <c r="I5" s="175" t="s">
        <v>235</v>
      </c>
      <c r="J5" s="816" t="s">
        <v>236</v>
      </c>
      <c r="K5" s="816"/>
      <c r="L5" s="174"/>
      <c r="M5" s="174"/>
      <c r="N5" s="174"/>
      <c r="O5" s="186"/>
    </row>
    <row r="6" spans="2:15" ht="59.25" customHeight="1">
      <c r="D6" s="817" t="s">
        <v>983</v>
      </c>
      <c r="E6" s="818"/>
      <c r="F6" s="818"/>
      <c r="G6" s="818"/>
      <c r="H6" s="819" t="s">
        <v>984</v>
      </c>
      <c r="I6" s="819" t="s">
        <v>985</v>
      </c>
      <c r="J6" s="819" t="s">
        <v>986</v>
      </c>
      <c r="K6" s="819"/>
      <c r="L6" s="174"/>
      <c r="M6" s="174"/>
      <c r="N6" s="174"/>
      <c r="O6" s="186"/>
    </row>
    <row r="7" spans="2:15" ht="33" customHeight="1">
      <c r="D7" s="820"/>
      <c r="E7" s="822" t="s">
        <v>987</v>
      </c>
      <c r="F7" s="819"/>
      <c r="G7" s="819" t="s">
        <v>988</v>
      </c>
      <c r="H7" s="819"/>
      <c r="I7" s="819"/>
      <c r="J7" s="819"/>
      <c r="K7" s="819"/>
      <c r="L7" s="174"/>
      <c r="M7" s="174"/>
      <c r="N7" s="174"/>
      <c r="O7" s="186"/>
    </row>
    <row r="8" spans="2:15" ht="70.5" customHeight="1">
      <c r="D8" s="821"/>
      <c r="E8" s="191"/>
      <c r="F8" s="177" t="s">
        <v>989</v>
      </c>
      <c r="G8" s="819"/>
      <c r="H8" s="819"/>
      <c r="I8" s="819"/>
      <c r="J8" s="819"/>
      <c r="K8" s="819"/>
      <c r="L8" s="174"/>
      <c r="M8" s="174"/>
      <c r="N8" s="174"/>
      <c r="O8" s="186"/>
    </row>
    <row r="9" spans="2:15" ht="18">
      <c r="B9" s="192" t="s">
        <v>591</v>
      </c>
      <c r="C9" s="193" t="s">
        <v>990</v>
      </c>
      <c r="D9" s="397">
        <v>5193812778.5600004</v>
      </c>
      <c r="E9" s="397">
        <v>139044622.27000004</v>
      </c>
      <c r="F9" s="397">
        <v>139044622.26000002</v>
      </c>
      <c r="G9" s="397">
        <v>5192704609.9899998</v>
      </c>
      <c r="H9" s="398">
        <v>-164498770.51999998</v>
      </c>
      <c r="I9" s="399"/>
      <c r="J9" s="813">
        <v>0</v>
      </c>
      <c r="K9" s="814"/>
      <c r="L9" s="174"/>
      <c r="M9" s="174"/>
      <c r="N9" s="174"/>
      <c r="O9" s="186"/>
    </row>
    <row r="10" spans="2:15" ht="18">
      <c r="B10" s="194" t="s">
        <v>665</v>
      </c>
      <c r="C10" s="195" t="s">
        <v>507</v>
      </c>
      <c r="D10" s="400">
        <v>20114864.52</v>
      </c>
      <c r="E10" s="400">
        <v>517.24</v>
      </c>
      <c r="F10" s="400">
        <v>517.24</v>
      </c>
      <c r="G10" s="400">
        <v>20114864.52</v>
      </c>
      <c r="H10" s="401">
        <v>-5033.66</v>
      </c>
      <c r="I10" s="402"/>
      <c r="J10" s="810">
        <v>0</v>
      </c>
      <c r="K10" s="811"/>
      <c r="L10" s="174"/>
      <c r="M10" s="174"/>
      <c r="N10" s="174"/>
      <c r="O10" s="186"/>
    </row>
    <row r="11" spans="2:15" ht="18">
      <c r="B11" s="194" t="s">
        <v>906</v>
      </c>
      <c r="C11" s="195" t="s">
        <v>991</v>
      </c>
      <c r="D11" s="400">
        <v>1048884122.16</v>
      </c>
      <c r="E11" s="400">
        <v>27828664.75</v>
      </c>
      <c r="F11" s="400">
        <v>27828664.75</v>
      </c>
      <c r="G11" s="400">
        <v>1048884122.16</v>
      </c>
      <c r="H11" s="401">
        <v>-38270663.420000002</v>
      </c>
      <c r="I11" s="402"/>
      <c r="J11" s="810">
        <v>0</v>
      </c>
      <c r="K11" s="811"/>
      <c r="L11" s="174"/>
      <c r="M11" s="174"/>
      <c r="N11" s="174"/>
      <c r="O11" s="186"/>
    </row>
    <row r="12" spans="2:15" ht="18">
      <c r="B12" s="194" t="s">
        <v>908</v>
      </c>
      <c r="C12" s="195" t="s">
        <v>992</v>
      </c>
      <c r="D12" s="400">
        <v>1621569655.8500001</v>
      </c>
      <c r="E12" s="400">
        <v>37586581.030000001</v>
      </c>
      <c r="F12" s="400">
        <v>37586581.030000001</v>
      </c>
      <c r="G12" s="400">
        <v>1621569655.8499999</v>
      </c>
      <c r="H12" s="401">
        <v>-44523455.359999999</v>
      </c>
      <c r="I12" s="402"/>
      <c r="J12" s="810">
        <v>0</v>
      </c>
      <c r="K12" s="811"/>
      <c r="L12" s="174"/>
      <c r="M12" s="174"/>
      <c r="N12" s="174"/>
      <c r="O12" s="186"/>
    </row>
    <row r="13" spans="2:15" ht="18">
      <c r="B13" s="194" t="s">
        <v>910</v>
      </c>
      <c r="C13" s="195" t="s">
        <v>993</v>
      </c>
      <c r="D13" s="400">
        <v>811297966.72000003</v>
      </c>
      <c r="E13" s="400">
        <v>33543973.510000002</v>
      </c>
      <c r="F13" s="400">
        <v>33543973.510000002</v>
      </c>
      <c r="G13" s="400">
        <v>811297966.72000003</v>
      </c>
      <c r="H13" s="401">
        <v>-35316436.130000003</v>
      </c>
      <c r="I13" s="402"/>
      <c r="J13" s="810">
        <v>0</v>
      </c>
      <c r="K13" s="811"/>
      <c r="L13" s="174"/>
      <c r="M13" s="174"/>
      <c r="N13" s="174"/>
      <c r="O13" s="186"/>
    </row>
    <row r="14" spans="2:15" ht="18">
      <c r="B14" s="194" t="s">
        <v>912</v>
      </c>
      <c r="C14" s="195" t="s">
        <v>994</v>
      </c>
      <c r="D14" s="400">
        <v>718790312.77999997</v>
      </c>
      <c r="E14" s="400">
        <v>29641549.289999999</v>
      </c>
      <c r="F14" s="400">
        <v>29641549.289999999</v>
      </c>
      <c r="G14" s="400">
        <v>718790312.77999997</v>
      </c>
      <c r="H14" s="401">
        <v>-34795560.780000001</v>
      </c>
      <c r="I14" s="402"/>
      <c r="J14" s="810">
        <v>0</v>
      </c>
      <c r="K14" s="811"/>
      <c r="L14" s="174"/>
      <c r="M14" s="174"/>
      <c r="N14" s="174"/>
      <c r="O14" s="186"/>
    </row>
    <row r="15" spans="2:15" ht="18">
      <c r="B15" s="194"/>
      <c r="C15" s="195" t="s">
        <v>995</v>
      </c>
      <c r="D15" s="400">
        <v>185746654.94</v>
      </c>
      <c r="E15" s="400">
        <v>8805980.2799999993</v>
      </c>
      <c r="F15" s="400">
        <v>8805980.2799999993</v>
      </c>
      <c r="G15" s="400">
        <v>185746654.94</v>
      </c>
      <c r="H15" s="401">
        <v>-9258915.5300000012</v>
      </c>
      <c r="I15" s="402"/>
      <c r="J15" s="810">
        <v>0</v>
      </c>
      <c r="K15" s="811"/>
      <c r="L15" s="174"/>
      <c r="M15" s="174"/>
      <c r="N15" s="174"/>
      <c r="O15" s="186"/>
    </row>
    <row r="16" spans="2:15" ht="18">
      <c r="B16" s="194"/>
      <c r="C16" s="195" t="s">
        <v>996</v>
      </c>
      <c r="D16" s="400">
        <v>44792535.5</v>
      </c>
      <c r="E16" s="400">
        <v>73089.740000000005</v>
      </c>
      <c r="F16" s="400">
        <v>73089.740000000005</v>
      </c>
      <c r="G16" s="400">
        <v>44792535.5</v>
      </c>
      <c r="H16" s="401">
        <v>-96601.279999999999</v>
      </c>
      <c r="I16" s="402"/>
      <c r="J16" s="810">
        <v>0</v>
      </c>
      <c r="K16" s="811"/>
      <c r="L16" s="174"/>
      <c r="M16" s="174"/>
      <c r="N16" s="174"/>
      <c r="O16" s="186"/>
    </row>
    <row r="17" spans="2:15" ht="18">
      <c r="B17" s="194"/>
      <c r="C17" s="195" t="s">
        <v>997</v>
      </c>
      <c r="D17" s="400">
        <v>44975857.260000005</v>
      </c>
      <c r="E17" s="400">
        <v>262.77</v>
      </c>
      <c r="F17" s="400">
        <v>262.77</v>
      </c>
      <c r="G17" s="400">
        <v>44975857.260000005</v>
      </c>
      <c r="H17" s="400">
        <v>-84454.87</v>
      </c>
      <c r="I17" s="402"/>
      <c r="J17" s="810">
        <v>0</v>
      </c>
      <c r="K17" s="811"/>
      <c r="L17" s="174"/>
      <c r="M17" s="174"/>
      <c r="N17" s="174"/>
      <c r="O17" s="186"/>
    </row>
    <row r="18" spans="2:15" ht="18">
      <c r="B18" s="194"/>
      <c r="C18" s="195" t="s">
        <v>998</v>
      </c>
      <c r="D18" s="400">
        <v>3755488.06</v>
      </c>
      <c r="E18" s="400">
        <v>60.84</v>
      </c>
      <c r="F18" s="400">
        <v>60.84</v>
      </c>
      <c r="G18" s="400">
        <v>3755488.06</v>
      </c>
      <c r="H18" s="401">
        <v>-1717.21</v>
      </c>
      <c r="I18" s="402"/>
      <c r="J18" s="810">
        <v>0</v>
      </c>
      <c r="K18" s="811"/>
      <c r="L18" s="174"/>
      <c r="M18" s="174"/>
      <c r="N18" s="174"/>
      <c r="O18" s="186"/>
    </row>
    <row r="19" spans="2:15" ht="18">
      <c r="B19" s="194"/>
      <c r="C19" s="195" t="s">
        <v>999</v>
      </c>
      <c r="D19" s="400">
        <v>119120499.22999999</v>
      </c>
      <c r="E19" s="400">
        <v>764.87</v>
      </c>
      <c r="F19" s="400">
        <v>764.87</v>
      </c>
      <c r="G19" s="400">
        <v>119120499.22999999</v>
      </c>
      <c r="H19" s="400">
        <v>-22378.480000000003</v>
      </c>
      <c r="I19" s="402"/>
      <c r="J19" s="810">
        <v>0</v>
      </c>
      <c r="K19" s="811"/>
      <c r="L19" s="174"/>
      <c r="M19" s="174"/>
      <c r="N19" s="174"/>
      <c r="O19" s="186"/>
    </row>
    <row r="20" spans="2:15" ht="18">
      <c r="B20" s="194"/>
      <c r="C20" s="195" t="s">
        <v>1000</v>
      </c>
      <c r="D20" s="400">
        <v>2900153.61</v>
      </c>
      <c r="E20" s="400">
        <v>111.62</v>
      </c>
      <c r="F20" s="400">
        <v>111.62</v>
      </c>
      <c r="G20" s="400">
        <v>2900153.61</v>
      </c>
      <c r="H20" s="400">
        <v>-30078.38</v>
      </c>
      <c r="I20" s="402"/>
      <c r="J20" s="810">
        <v>0</v>
      </c>
      <c r="K20" s="811"/>
      <c r="L20" s="174"/>
      <c r="M20" s="174"/>
      <c r="N20" s="174"/>
      <c r="O20" s="186"/>
    </row>
    <row r="21" spans="2:15" ht="18">
      <c r="B21" s="194"/>
      <c r="C21" s="195" t="s">
        <v>1001</v>
      </c>
      <c r="D21" s="400">
        <v>54863550.399999999</v>
      </c>
      <c r="E21" s="400">
        <v>18.96</v>
      </c>
      <c r="F21" s="400">
        <v>18.96</v>
      </c>
      <c r="G21" s="400">
        <v>53755381.82</v>
      </c>
      <c r="H21" s="401">
        <v>-17367.2</v>
      </c>
      <c r="I21" s="402"/>
      <c r="J21" s="810">
        <v>0</v>
      </c>
      <c r="K21" s="811"/>
      <c r="L21" s="174"/>
      <c r="M21" s="174"/>
      <c r="N21" s="174"/>
      <c r="O21" s="186"/>
    </row>
    <row r="22" spans="2:15" ht="18">
      <c r="B22" s="194"/>
      <c r="C22" s="195" t="s">
        <v>1002</v>
      </c>
      <c r="D22" s="400">
        <v>82348375.319999993</v>
      </c>
      <c r="E22" s="400">
        <v>166.79</v>
      </c>
      <c r="F22" s="400">
        <v>166.79</v>
      </c>
      <c r="G22" s="400">
        <v>82348375.319999993</v>
      </c>
      <c r="H22" s="400">
        <v>-358.36</v>
      </c>
      <c r="I22" s="402"/>
      <c r="J22" s="810">
        <v>0</v>
      </c>
      <c r="K22" s="811"/>
      <c r="L22" s="174"/>
      <c r="M22" s="174"/>
      <c r="N22" s="174"/>
      <c r="O22" s="186"/>
    </row>
    <row r="23" spans="2:15" ht="18">
      <c r="B23" s="194"/>
      <c r="C23" s="195" t="s">
        <v>1003</v>
      </c>
      <c r="D23" s="400">
        <v>170985291.89000002</v>
      </c>
      <c r="E23" s="400">
        <v>1544903.09</v>
      </c>
      <c r="F23" s="400">
        <v>1544903.09</v>
      </c>
      <c r="G23" s="400">
        <v>170985291.89000002</v>
      </c>
      <c r="H23" s="400">
        <v>-1984100</v>
      </c>
      <c r="I23" s="402"/>
      <c r="J23" s="810">
        <v>0</v>
      </c>
      <c r="K23" s="811"/>
      <c r="L23" s="174"/>
      <c r="M23" s="174"/>
      <c r="N23" s="174"/>
      <c r="O23" s="186"/>
    </row>
    <row r="24" spans="2:15" ht="18">
      <c r="B24" s="194"/>
      <c r="C24" s="195" t="s">
        <v>1004</v>
      </c>
      <c r="D24" s="400">
        <v>59189483.18</v>
      </c>
      <c r="E24" s="400">
        <v>0</v>
      </c>
      <c r="F24" s="400">
        <v>0</v>
      </c>
      <c r="G24" s="400">
        <v>59189483.18</v>
      </c>
      <c r="H24" s="401">
        <v>-31.72</v>
      </c>
      <c r="I24" s="402"/>
      <c r="J24" s="810">
        <v>0</v>
      </c>
      <c r="K24" s="811"/>
      <c r="L24" s="174"/>
      <c r="M24" s="174"/>
      <c r="N24" s="174"/>
      <c r="O24" s="186"/>
    </row>
    <row r="25" spans="2:15" ht="18">
      <c r="B25" s="194"/>
      <c r="C25" s="195" t="s">
        <v>1005</v>
      </c>
      <c r="D25" s="400">
        <v>92593143.600000009</v>
      </c>
      <c r="E25" s="400">
        <v>104.79</v>
      </c>
      <c r="F25" s="400">
        <v>104.79</v>
      </c>
      <c r="G25" s="400">
        <v>92593143.600000009</v>
      </c>
      <c r="H25" s="401">
        <v>-257.54000000000002</v>
      </c>
      <c r="I25" s="402"/>
      <c r="J25" s="810">
        <v>0</v>
      </c>
      <c r="K25" s="811"/>
      <c r="L25" s="174"/>
      <c r="M25" s="174"/>
      <c r="N25" s="174"/>
      <c r="O25" s="186"/>
    </row>
    <row r="26" spans="2:15" ht="18">
      <c r="B26" s="194"/>
      <c r="C26" s="195" t="s">
        <v>1006</v>
      </c>
      <c r="D26" s="400">
        <v>45672705.280000001</v>
      </c>
      <c r="E26" s="400">
        <v>0</v>
      </c>
      <c r="F26" s="400">
        <v>0</v>
      </c>
      <c r="G26" s="400">
        <v>45672705.280000001</v>
      </c>
      <c r="H26" s="400">
        <v>-8509.41</v>
      </c>
      <c r="I26" s="402"/>
      <c r="J26" s="810">
        <v>0</v>
      </c>
      <c r="K26" s="811"/>
      <c r="L26" s="174"/>
      <c r="M26" s="174"/>
      <c r="N26" s="174"/>
      <c r="O26" s="186"/>
    </row>
    <row r="27" spans="2:15" ht="18">
      <c r="B27" s="194"/>
      <c r="C27" s="195" t="s">
        <v>1007</v>
      </c>
      <c r="D27" s="400">
        <v>38995942.100000001</v>
      </c>
      <c r="E27" s="400">
        <v>0</v>
      </c>
      <c r="F27" s="400">
        <v>0</v>
      </c>
      <c r="G27" s="400">
        <v>38995942.100000001</v>
      </c>
      <c r="H27" s="400">
        <v>-10.6</v>
      </c>
      <c r="I27" s="402"/>
      <c r="J27" s="810">
        <v>0</v>
      </c>
      <c r="K27" s="811"/>
      <c r="L27" s="174"/>
      <c r="M27" s="174"/>
      <c r="N27" s="174"/>
      <c r="O27" s="186"/>
    </row>
    <row r="28" spans="2:15" ht="18">
      <c r="B28" s="194"/>
      <c r="C28" s="196" t="s">
        <v>1008</v>
      </c>
      <c r="D28" s="400">
        <v>6056008.7699999996</v>
      </c>
      <c r="E28" s="400">
        <v>0</v>
      </c>
      <c r="F28" s="400">
        <v>0</v>
      </c>
      <c r="G28" s="400">
        <v>6056008.7699999996</v>
      </c>
      <c r="H28" s="400">
        <v>-0.47</v>
      </c>
      <c r="I28" s="402"/>
      <c r="J28" s="810">
        <v>0</v>
      </c>
      <c r="K28" s="811"/>
      <c r="L28" s="174"/>
      <c r="M28" s="174"/>
      <c r="N28" s="174"/>
      <c r="O28" s="186"/>
    </row>
    <row r="29" spans="2:15" ht="18">
      <c r="B29" s="194"/>
      <c r="C29" s="196" t="s">
        <v>1009</v>
      </c>
      <c r="D29" s="400">
        <v>2955913.71</v>
      </c>
      <c r="E29" s="400">
        <v>133.35</v>
      </c>
      <c r="F29" s="400">
        <v>133.35</v>
      </c>
      <c r="G29" s="400">
        <v>2955913.71</v>
      </c>
      <c r="H29" s="400">
        <v>-57005.49</v>
      </c>
      <c r="I29" s="402"/>
      <c r="J29" s="812"/>
      <c r="K29" s="812"/>
      <c r="L29" s="174"/>
      <c r="M29" s="174"/>
      <c r="N29" s="174"/>
      <c r="O29" s="186"/>
    </row>
    <row r="30" spans="2:15" ht="18">
      <c r="B30" s="178" t="s">
        <v>914</v>
      </c>
      <c r="C30" s="195" t="s">
        <v>1010</v>
      </c>
      <c r="D30" s="400">
        <v>18204253.680000305</v>
      </c>
      <c r="E30" s="400">
        <v>17739.350000023842</v>
      </c>
      <c r="F30" s="400">
        <v>17739.340000003576</v>
      </c>
      <c r="G30" s="400">
        <v>18204253.68999958</v>
      </c>
      <c r="H30" s="400">
        <v>-25834.629999995232</v>
      </c>
      <c r="I30" s="402"/>
      <c r="J30" s="812"/>
      <c r="K30" s="812"/>
      <c r="L30" s="174"/>
      <c r="M30" s="174"/>
      <c r="N30" s="174"/>
      <c r="O30" s="186"/>
    </row>
    <row r="31" spans="2:15" ht="18">
      <c r="B31" s="182" t="s">
        <v>916</v>
      </c>
      <c r="C31" s="656" t="s">
        <v>926</v>
      </c>
      <c r="D31" s="403">
        <v>833089286.38</v>
      </c>
      <c r="E31" s="403">
        <v>5017748.25</v>
      </c>
      <c r="F31" s="403">
        <v>5017748.25</v>
      </c>
      <c r="G31" s="657"/>
      <c r="H31" s="657"/>
      <c r="I31" s="403">
        <v>7589928.6299999999</v>
      </c>
      <c r="J31" s="812"/>
      <c r="K31" s="812"/>
      <c r="L31" s="174"/>
      <c r="M31" s="174"/>
      <c r="N31" s="174"/>
      <c r="O31" s="186"/>
    </row>
    <row r="32" spans="2:15" ht="18">
      <c r="B32" s="194" t="s">
        <v>918</v>
      </c>
      <c r="C32" s="195" t="s">
        <v>507</v>
      </c>
      <c r="D32" s="400">
        <v>2969.77</v>
      </c>
      <c r="E32" s="400">
        <v>0</v>
      </c>
      <c r="F32" s="400">
        <v>0</v>
      </c>
      <c r="G32" s="402"/>
      <c r="H32" s="402"/>
      <c r="I32" s="400">
        <v>3.33</v>
      </c>
      <c r="J32" s="812"/>
      <c r="K32" s="812"/>
      <c r="L32" s="174"/>
      <c r="M32" s="174"/>
      <c r="N32" s="174"/>
      <c r="O32" s="186"/>
    </row>
    <row r="33" spans="2:15" ht="18">
      <c r="B33" s="197" t="s">
        <v>920</v>
      </c>
      <c r="C33" s="198" t="s">
        <v>991</v>
      </c>
      <c r="D33" s="404">
        <v>261046505.71000001</v>
      </c>
      <c r="E33" s="404">
        <v>417537.73</v>
      </c>
      <c r="F33" s="404">
        <v>417537.73</v>
      </c>
      <c r="G33" s="405"/>
      <c r="H33" s="405"/>
      <c r="I33" s="404">
        <v>1825105.27</v>
      </c>
      <c r="J33" s="826"/>
      <c r="K33" s="826"/>
      <c r="L33" s="174"/>
      <c r="M33" s="174"/>
      <c r="N33" s="174"/>
      <c r="O33" s="186"/>
    </row>
    <row r="34" spans="2:15" ht="18">
      <c r="B34" s="194" t="s">
        <v>921</v>
      </c>
      <c r="C34" s="195" t="s">
        <v>992</v>
      </c>
      <c r="D34" s="400">
        <v>214986351.01000002</v>
      </c>
      <c r="E34" s="400">
        <v>1931643.3800000001</v>
      </c>
      <c r="F34" s="400">
        <v>1931643.3800000001</v>
      </c>
      <c r="G34" s="402"/>
      <c r="H34" s="402"/>
      <c r="I34" s="400">
        <v>2085017.25</v>
      </c>
      <c r="J34" s="812"/>
      <c r="K34" s="812"/>
      <c r="L34" s="174"/>
      <c r="M34" s="174"/>
      <c r="N34" s="174"/>
      <c r="O34" s="186"/>
    </row>
    <row r="35" spans="2:15" ht="18">
      <c r="B35" s="194" t="s">
        <v>922</v>
      </c>
      <c r="C35" s="195" t="s">
        <v>993</v>
      </c>
      <c r="D35" s="400">
        <v>169474027.97</v>
      </c>
      <c r="E35" s="400">
        <v>1621467.51</v>
      </c>
      <c r="F35" s="400">
        <v>1621467.51</v>
      </c>
      <c r="G35" s="402"/>
      <c r="H35" s="402"/>
      <c r="I35" s="400">
        <v>2010619.0399999998</v>
      </c>
      <c r="J35" s="812"/>
      <c r="K35" s="812"/>
      <c r="L35" s="174"/>
      <c r="M35" s="174"/>
      <c r="N35" s="174"/>
      <c r="O35" s="186"/>
    </row>
    <row r="36" spans="2:15" ht="18">
      <c r="B36" s="194" t="s">
        <v>923</v>
      </c>
      <c r="C36" s="195" t="s">
        <v>994</v>
      </c>
      <c r="D36" s="400">
        <v>157084736.63</v>
      </c>
      <c r="E36" s="400">
        <v>816744.09</v>
      </c>
      <c r="F36" s="400">
        <v>816744.09</v>
      </c>
      <c r="G36" s="402"/>
      <c r="H36" s="402"/>
      <c r="I36" s="400">
        <v>1471031.3599999999</v>
      </c>
      <c r="J36" s="812"/>
      <c r="K36" s="812"/>
      <c r="L36" s="174"/>
      <c r="M36" s="174"/>
      <c r="N36" s="174"/>
      <c r="O36" s="186"/>
    </row>
    <row r="37" spans="2:15" ht="18">
      <c r="B37" s="194"/>
      <c r="C37" s="195" t="s">
        <v>995</v>
      </c>
      <c r="D37" s="400">
        <v>23215331.460000001</v>
      </c>
      <c r="E37" s="400">
        <v>230089.25</v>
      </c>
      <c r="F37" s="400">
        <v>230089.25</v>
      </c>
      <c r="G37" s="402"/>
      <c r="H37" s="402"/>
      <c r="I37" s="400">
        <v>190618.81000000003</v>
      </c>
      <c r="J37" s="812"/>
      <c r="K37" s="812"/>
      <c r="L37" s="174"/>
      <c r="M37" s="174"/>
      <c r="N37" s="174"/>
      <c r="O37" s="186"/>
    </row>
    <row r="38" spans="2:15" ht="18">
      <c r="B38" s="194"/>
      <c r="C38" s="195" t="s">
        <v>996</v>
      </c>
      <c r="D38" s="400">
        <v>884083.3600000001</v>
      </c>
      <c r="E38" s="400">
        <v>247.81</v>
      </c>
      <c r="F38" s="400">
        <v>247.81</v>
      </c>
      <c r="G38" s="402"/>
      <c r="H38" s="402"/>
      <c r="I38" s="400">
        <v>6000.89</v>
      </c>
      <c r="J38" s="812"/>
      <c r="K38" s="812"/>
      <c r="L38" s="174"/>
      <c r="M38" s="174"/>
      <c r="N38" s="174"/>
      <c r="O38" s="186"/>
    </row>
    <row r="39" spans="2:15" ht="18">
      <c r="B39" s="194"/>
      <c r="C39" s="195" t="s">
        <v>1011</v>
      </c>
      <c r="D39" s="400">
        <v>6037300.6500000004</v>
      </c>
      <c r="E39" s="400">
        <v>0</v>
      </c>
      <c r="F39" s="400">
        <v>0</v>
      </c>
      <c r="G39" s="402"/>
      <c r="H39" s="402"/>
      <c r="I39" s="400">
        <v>1213.19</v>
      </c>
      <c r="J39" s="812"/>
      <c r="K39" s="812"/>
      <c r="L39" s="174"/>
      <c r="M39" s="174"/>
      <c r="N39" s="174"/>
      <c r="O39" s="186"/>
    </row>
    <row r="40" spans="2:15">
      <c r="B40" s="194"/>
      <c r="C40" s="196" t="s">
        <v>998</v>
      </c>
      <c r="D40" s="400">
        <v>320303.26</v>
      </c>
      <c r="E40" s="400">
        <v>0</v>
      </c>
      <c r="F40" s="400">
        <v>0</v>
      </c>
      <c r="G40" s="402"/>
      <c r="H40" s="402"/>
      <c r="I40" s="400">
        <v>186.6</v>
      </c>
      <c r="J40" s="812"/>
      <c r="K40" s="812"/>
      <c r="L40" s="190"/>
      <c r="M40" s="190"/>
      <c r="N40" s="190"/>
      <c r="O40" s="186"/>
    </row>
    <row r="41" spans="2:15">
      <c r="B41" s="194" t="s">
        <v>924</v>
      </c>
      <c r="C41" s="196" t="s">
        <v>1010</v>
      </c>
      <c r="D41" s="400">
        <v>37676.55999994278</v>
      </c>
      <c r="E41" s="400">
        <v>18.480000000447035</v>
      </c>
      <c r="F41" s="400">
        <v>18.480000000447035</v>
      </c>
      <c r="G41" s="402"/>
      <c r="H41" s="402"/>
      <c r="I41" s="400">
        <v>132.89000000059605</v>
      </c>
      <c r="J41" s="654"/>
      <c r="K41" s="655"/>
      <c r="L41" s="190"/>
      <c r="M41" s="190"/>
      <c r="N41" s="190"/>
      <c r="O41" s="186"/>
    </row>
    <row r="42" spans="2:15" ht="18">
      <c r="B42" s="192" t="s">
        <v>925</v>
      </c>
      <c r="C42" s="193" t="s">
        <v>139</v>
      </c>
      <c r="D42" s="403">
        <v>6026902064.9400005</v>
      </c>
      <c r="E42" s="403">
        <v>144062370.52000004</v>
      </c>
      <c r="F42" s="403">
        <v>144062370.51000002</v>
      </c>
      <c r="G42" s="403">
        <v>5192704609.9899998</v>
      </c>
      <c r="H42" s="406">
        <v>-164498770.51999998</v>
      </c>
      <c r="I42" s="403">
        <v>7589928.6299999999</v>
      </c>
      <c r="J42" s="813">
        <v>0</v>
      </c>
      <c r="K42" s="814"/>
      <c r="L42" s="174"/>
      <c r="M42" s="174"/>
      <c r="N42" s="174"/>
      <c r="O42" s="186"/>
    </row>
    <row r="43" spans="2:15">
      <c r="B43" s="825"/>
      <c r="C43" s="825"/>
      <c r="D43" s="825"/>
      <c r="E43" s="825"/>
      <c r="F43" s="825"/>
      <c r="G43" s="825"/>
      <c r="H43" s="825"/>
      <c r="I43" s="825"/>
      <c r="J43" s="825"/>
      <c r="K43" s="824"/>
      <c r="L43" s="824"/>
      <c r="M43" s="824"/>
      <c r="N43" s="824"/>
      <c r="O43" s="824"/>
    </row>
    <row r="44" spans="2:15" ht="18">
      <c r="B44" s="823"/>
      <c r="C44" s="823"/>
      <c r="D44" s="823"/>
      <c r="E44" s="823"/>
      <c r="F44" s="823"/>
      <c r="G44" s="823"/>
      <c r="H44" s="823"/>
      <c r="I44" s="823"/>
      <c r="J44" s="823"/>
      <c r="K44" s="824"/>
      <c r="L44" s="824"/>
      <c r="M44" s="824"/>
      <c r="N44" s="824"/>
      <c r="O44" s="824"/>
    </row>
  </sheetData>
  <mergeCells count="46">
    <mergeCell ref="J26:K26"/>
    <mergeCell ref="J27:K27"/>
    <mergeCell ref="J33:K33"/>
    <mergeCell ref="J34:K34"/>
    <mergeCell ref="J32:K32"/>
    <mergeCell ref="B44:J44"/>
    <mergeCell ref="K44:O44"/>
    <mergeCell ref="J35:K35"/>
    <mergeCell ref="J36:K36"/>
    <mergeCell ref="J37:K37"/>
    <mergeCell ref="J38:K38"/>
    <mergeCell ref="J39:K39"/>
    <mergeCell ref="J40:K40"/>
    <mergeCell ref="J42:K42"/>
    <mergeCell ref="B43:J43"/>
    <mergeCell ref="K43:O43"/>
    <mergeCell ref="B4:K4"/>
    <mergeCell ref="J5:K5"/>
    <mergeCell ref="D6:G6"/>
    <mergeCell ref="H6:H8"/>
    <mergeCell ref="I6:I8"/>
    <mergeCell ref="J6:K8"/>
    <mergeCell ref="D7:D8"/>
    <mergeCell ref="E7:F7"/>
    <mergeCell ref="G7:G8"/>
    <mergeCell ref="J9:K9"/>
    <mergeCell ref="J10:K10"/>
    <mergeCell ref="J11:K11"/>
    <mergeCell ref="J12:K12"/>
    <mergeCell ref="J13:K13"/>
    <mergeCell ref="J14:K14"/>
    <mergeCell ref="J28:K28"/>
    <mergeCell ref="J29:K29"/>
    <mergeCell ref="J30:K30"/>
    <mergeCell ref="J31:K31"/>
    <mergeCell ref="J15:K15"/>
    <mergeCell ref="J16:K16"/>
    <mergeCell ref="J17:K17"/>
    <mergeCell ref="J18:K18"/>
    <mergeCell ref="J19:K19"/>
    <mergeCell ref="J20:K20"/>
    <mergeCell ref="J21:K21"/>
    <mergeCell ref="J22:K22"/>
    <mergeCell ref="J23:K23"/>
    <mergeCell ref="J24:K24"/>
    <mergeCell ref="J25:K25"/>
  </mergeCells>
  <phoneticPr fontId="9" type="noConversion"/>
  <pageMargins left="0.7" right="0.7" top="0.75" bottom="0.75" header="0.3" footer="0.3"/>
  <pageSetup scale="65" orientation="portrait" horizontalDpi="1200" verticalDpi="1200" r:id="rId1"/>
  <headerFooter>
    <oddFooter>&amp;C_x000D_&amp;1#&amp;"Calibri"&amp;10&amp;K000000 This document is classified as: INTERNAL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K46"/>
  <sheetViews>
    <sheetView showGridLines="0" zoomScale="80" zoomScaleNormal="80" workbookViewId="0">
      <selection activeCell="N23" sqref="N23"/>
    </sheetView>
  </sheetViews>
  <sheetFormatPr defaultColWidth="9.140625" defaultRowHeight="16.5"/>
  <cols>
    <col min="1" max="1" width="3.5703125" style="173" customWidth="1"/>
    <col min="2" max="2" width="5.5703125" style="173" customWidth="1"/>
    <col min="3" max="3" width="67" style="173" customWidth="1"/>
    <col min="4" max="9" width="19.85546875" style="173" customWidth="1"/>
    <col min="10" max="16384" width="9.140625" style="173"/>
  </cols>
  <sheetData>
    <row r="2" spans="2:11" ht="18.75">
      <c r="B2" s="172" t="s">
        <v>1012</v>
      </c>
      <c r="C2" s="172"/>
      <c r="D2" s="172"/>
      <c r="E2" s="172"/>
      <c r="F2" s="172"/>
      <c r="G2" s="172"/>
      <c r="H2" s="172"/>
      <c r="I2" s="172"/>
      <c r="J2" s="172"/>
      <c r="K2" s="172"/>
    </row>
    <row r="3" spans="2:11">
      <c r="B3" s="70" t="str">
        <f>'EU OV1'!B3</f>
        <v>31.12.2024 - in EUR million</v>
      </c>
      <c r="C3" s="70"/>
      <c r="D3" s="70"/>
      <c r="E3" s="70"/>
      <c r="F3" s="70"/>
      <c r="G3" s="824"/>
      <c r="H3" s="824"/>
      <c r="I3" s="824"/>
      <c r="J3" s="824"/>
      <c r="K3" s="824"/>
    </row>
    <row r="5" spans="2:11" ht="18">
      <c r="B5" s="174"/>
      <c r="C5" s="174"/>
      <c r="D5" s="175" t="s">
        <v>102</v>
      </c>
      <c r="E5" s="175" t="s">
        <v>103</v>
      </c>
      <c r="F5" s="175" t="s">
        <v>104</v>
      </c>
      <c r="G5" s="175" t="s">
        <v>234</v>
      </c>
      <c r="H5" s="175" t="s">
        <v>141</v>
      </c>
      <c r="I5" s="175" t="s">
        <v>235</v>
      </c>
      <c r="J5" s="827"/>
      <c r="K5" s="827"/>
    </row>
    <row r="6" spans="2:11" ht="18">
      <c r="B6" s="174"/>
      <c r="C6" s="174"/>
      <c r="D6" s="817" t="s">
        <v>1013</v>
      </c>
      <c r="E6" s="818"/>
      <c r="F6" s="818"/>
      <c r="G6" s="818"/>
      <c r="H6" s="819" t="s">
        <v>984</v>
      </c>
      <c r="I6" s="819" t="s">
        <v>986</v>
      </c>
      <c r="J6" s="827"/>
      <c r="K6" s="827"/>
    </row>
    <row r="7" spans="2:11" ht="18">
      <c r="B7" s="174"/>
      <c r="C7" s="174"/>
      <c r="D7" s="820"/>
      <c r="E7" s="830" t="s">
        <v>987</v>
      </c>
      <c r="F7" s="818"/>
      <c r="G7" s="819" t="s">
        <v>1014</v>
      </c>
      <c r="H7" s="819"/>
      <c r="I7" s="819"/>
      <c r="J7" s="827"/>
      <c r="K7" s="827"/>
    </row>
    <row r="8" spans="2:11" ht="66.75" customHeight="1">
      <c r="B8" s="174"/>
      <c r="C8" s="174"/>
      <c r="D8" s="829"/>
      <c r="E8" s="176"/>
      <c r="F8" s="177" t="s">
        <v>989</v>
      </c>
      <c r="G8" s="819"/>
      <c r="H8" s="819"/>
      <c r="I8" s="819"/>
      <c r="J8" s="827"/>
      <c r="K8" s="827"/>
    </row>
    <row r="9" spans="2:11">
      <c r="B9" s="178" t="s">
        <v>591</v>
      </c>
      <c r="C9" s="179" t="s">
        <v>1015</v>
      </c>
      <c r="D9" s="575">
        <v>27783117.739999998</v>
      </c>
      <c r="E9" s="575">
        <v>3298665.93</v>
      </c>
      <c r="F9" s="575">
        <v>3298665.93</v>
      </c>
      <c r="G9" s="575">
        <v>27783117.739999998</v>
      </c>
      <c r="H9" s="576">
        <v>-1666392.96</v>
      </c>
      <c r="I9" s="575">
        <v>0</v>
      </c>
      <c r="J9" s="828"/>
      <c r="K9" s="828"/>
    </row>
    <row r="10" spans="2:11">
      <c r="B10" s="180" t="s">
        <v>665</v>
      </c>
      <c r="C10" s="179" t="s">
        <v>1016</v>
      </c>
      <c r="D10" s="541">
        <v>7977001.5899999999</v>
      </c>
      <c r="E10" s="541">
        <v>2939.59</v>
      </c>
      <c r="F10" s="541">
        <v>2939.59</v>
      </c>
      <c r="G10" s="541">
        <v>7977001.5899999999</v>
      </c>
      <c r="H10" s="568">
        <v>-91969.13</v>
      </c>
      <c r="I10" s="541">
        <v>0</v>
      </c>
      <c r="J10" s="828"/>
      <c r="K10" s="828"/>
    </row>
    <row r="11" spans="2:11">
      <c r="B11" s="180" t="s">
        <v>906</v>
      </c>
      <c r="C11" s="179" t="s">
        <v>1017</v>
      </c>
      <c r="D11" s="541">
        <v>308869920.95999998</v>
      </c>
      <c r="E11" s="541">
        <v>21587616.039999999</v>
      </c>
      <c r="F11" s="541">
        <v>21587616.039999999</v>
      </c>
      <c r="G11" s="541">
        <v>308869920.95999998</v>
      </c>
      <c r="H11" s="568">
        <v>-21147313.82</v>
      </c>
      <c r="I11" s="541">
        <v>0</v>
      </c>
      <c r="J11" s="828"/>
      <c r="K11" s="828"/>
    </row>
    <row r="12" spans="2:11">
      <c r="B12" s="180" t="s">
        <v>908</v>
      </c>
      <c r="C12" s="179" t="s">
        <v>1018</v>
      </c>
      <c r="D12" s="541">
        <v>13223183.76</v>
      </c>
      <c r="E12" s="541">
        <v>701.01</v>
      </c>
      <c r="F12" s="541">
        <v>701.01</v>
      </c>
      <c r="G12" s="541">
        <v>13223183.76</v>
      </c>
      <c r="H12" s="568">
        <v>-270109.11</v>
      </c>
      <c r="I12" s="541">
        <v>0</v>
      </c>
      <c r="J12" s="828"/>
      <c r="K12" s="828"/>
    </row>
    <row r="13" spans="2:11">
      <c r="B13" s="180" t="s">
        <v>910</v>
      </c>
      <c r="C13" s="179" t="s">
        <v>1019</v>
      </c>
      <c r="D13" s="541">
        <v>12850228.66</v>
      </c>
      <c r="E13" s="541">
        <v>549525.93999999994</v>
      </c>
      <c r="F13" s="541">
        <v>549525.93999999994</v>
      </c>
      <c r="G13" s="541">
        <v>12850228.66</v>
      </c>
      <c r="H13" s="568">
        <v>-518880</v>
      </c>
      <c r="I13" s="541">
        <v>0</v>
      </c>
      <c r="J13" s="828"/>
      <c r="K13" s="828"/>
    </row>
    <row r="14" spans="2:11">
      <c r="B14" s="180" t="s">
        <v>912</v>
      </c>
      <c r="C14" s="179" t="s">
        <v>1020</v>
      </c>
      <c r="D14" s="541">
        <v>201970944.59999999</v>
      </c>
      <c r="E14" s="541">
        <v>7009905.4400000004</v>
      </c>
      <c r="F14" s="541">
        <v>7009905.4400000004</v>
      </c>
      <c r="G14" s="541">
        <v>201970944.59999999</v>
      </c>
      <c r="H14" s="568">
        <v>-8271357.9900000002</v>
      </c>
      <c r="I14" s="541">
        <v>0</v>
      </c>
      <c r="J14" s="828"/>
      <c r="K14" s="828"/>
    </row>
    <row r="15" spans="2:11">
      <c r="B15" s="180" t="s">
        <v>914</v>
      </c>
      <c r="C15" s="179" t="s">
        <v>1021</v>
      </c>
      <c r="D15" s="541">
        <v>330854926.89999998</v>
      </c>
      <c r="E15" s="541">
        <v>17383275.850000001</v>
      </c>
      <c r="F15" s="541">
        <v>17383275.850000001</v>
      </c>
      <c r="G15" s="541">
        <v>330854926.89999998</v>
      </c>
      <c r="H15" s="568">
        <v>-18791520.260000002</v>
      </c>
      <c r="I15" s="541">
        <v>0</v>
      </c>
      <c r="J15" s="828"/>
      <c r="K15" s="828"/>
    </row>
    <row r="16" spans="2:11">
      <c r="B16" s="180" t="s">
        <v>916</v>
      </c>
      <c r="C16" s="179" t="s">
        <v>1022</v>
      </c>
      <c r="D16" s="541">
        <v>97772119.599999994</v>
      </c>
      <c r="E16" s="541">
        <v>2914058.12</v>
      </c>
      <c r="F16" s="541">
        <v>2914058.12</v>
      </c>
      <c r="G16" s="541">
        <v>97772119.599999994</v>
      </c>
      <c r="H16" s="568">
        <v>-3765273.73</v>
      </c>
      <c r="I16" s="541">
        <v>0</v>
      </c>
      <c r="J16" s="828"/>
      <c r="K16" s="828"/>
    </row>
    <row r="17" spans="2:11">
      <c r="B17" s="178" t="s">
        <v>918</v>
      </c>
      <c r="C17" s="179" t="s">
        <v>1023</v>
      </c>
      <c r="D17" s="541">
        <v>51968699.369999997</v>
      </c>
      <c r="E17" s="541">
        <v>645403.03</v>
      </c>
      <c r="F17" s="541">
        <v>645403.03</v>
      </c>
      <c r="G17" s="541">
        <v>51968699.369999997</v>
      </c>
      <c r="H17" s="568">
        <v>-1710841.89</v>
      </c>
      <c r="I17" s="541">
        <v>0</v>
      </c>
      <c r="J17" s="828"/>
      <c r="K17" s="828"/>
    </row>
    <row r="18" spans="2:11">
      <c r="B18" s="180" t="s">
        <v>920</v>
      </c>
      <c r="C18" s="179" t="s">
        <v>1024</v>
      </c>
      <c r="D18" s="541">
        <v>36737410.380000003</v>
      </c>
      <c r="E18" s="541">
        <v>565551.09</v>
      </c>
      <c r="F18" s="541">
        <v>565551.09</v>
      </c>
      <c r="G18" s="541">
        <v>36737410.380000003</v>
      </c>
      <c r="H18" s="568">
        <v>-985148.26</v>
      </c>
      <c r="I18" s="541">
        <v>0</v>
      </c>
      <c r="J18" s="831"/>
      <c r="K18" s="831"/>
    </row>
    <row r="19" spans="2:11">
      <c r="B19" s="180" t="s">
        <v>921</v>
      </c>
      <c r="C19" s="179" t="s">
        <v>1025</v>
      </c>
      <c r="D19" s="541">
        <v>1617488.39</v>
      </c>
      <c r="E19" s="541">
        <v>1600.84</v>
      </c>
      <c r="F19" s="541">
        <v>1600.84</v>
      </c>
      <c r="G19" s="541">
        <v>1617488.39</v>
      </c>
      <c r="H19" s="568">
        <v>-30820.85</v>
      </c>
      <c r="I19" s="541">
        <v>0</v>
      </c>
      <c r="J19" s="831"/>
      <c r="K19" s="831"/>
    </row>
    <row r="20" spans="2:11">
      <c r="B20" s="180" t="s">
        <v>922</v>
      </c>
      <c r="C20" s="179" t="s">
        <v>1026</v>
      </c>
      <c r="D20" s="541">
        <v>23612232.399999999</v>
      </c>
      <c r="E20" s="541">
        <v>43801.87</v>
      </c>
      <c r="F20" s="541">
        <v>43801.87</v>
      </c>
      <c r="G20" s="541">
        <v>23612232.399999999</v>
      </c>
      <c r="H20" s="568">
        <v>-444779.97</v>
      </c>
      <c r="I20" s="541">
        <v>0</v>
      </c>
      <c r="J20" s="181"/>
      <c r="K20" s="181"/>
    </row>
    <row r="21" spans="2:11">
      <c r="B21" s="180" t="s">
        <v>923</v>
      </c>
      <c r="C21" s="179" t="s">
        <v>1027</v>
      </c>
      <c r="D21" s="541">
        <v>73742810.629999995</v>
      </c>
      <c r="E21" s="541">
        <v>1724332.93</v>
      </c>
      <c r="F21" s="541">
        <v>1724332.93</v>
      </c>
      <c r="G21" s="541">
        <v>73742810.629999995</v>
      </c>
      <c r="H21" s="568">
        <v>-2534583.31</v>
      </c>
      <c r="I21" s="541">
        <v>0</v>
      </c>
      <c r="J21" s="831"/>
      <c r="K21" s="831"/>
    </row>
    <row r="22" spans="2:11">
      <c r="B22" s="180" t="s">
        <v>924</v>
      </c>
      <c r="C22" s="179" t="s">
        <v>1028</v>
      </c>
      <c r="D22" s="541">
        <v>37060475.770000003</v>
      </c>
      <c r="E22" s="541">
        <v>2326831.71</v>
      </c>
      <c r="F22" s="541">
        <v>2326831.71</v>
      </c>
      <c r="G22" s="541">
        <v>37060475.770000003</v>
      </c>
      <c r="H22" s="568">
        <v>-2518136.67</v>
      </c>
      <c r="I22" s="541">
        <v>0</v>
      </c>
      <c r="J22" s="831"/>
      <c r="K22" s="831"/>
    </row>
    <row r="23" spans="2:11">
      <c r="B23" s="178" t="s">
        <v>925</v>
      </c>
      <c r="C23" s="179" t="s">
        <v>1029</v>
      </c>
      <c r="D23" s="541">
        <v>7.16</v>
      </c>
      <c r="E23" s="541">
        <v>0</v>
      </c>
      <c r="F23" s="541">
        <v>0</v>
      </c>
      <c r="G23" s="541">
        <v>7.16</v>
      </c>
      <c r="H23" s="541">
        <v>-0.08</v>
      </c>
      <c r="I23" s="541">
        <v>0</v>
      </c>
      <c r="J23" s="831"/>
      <c r="K23" s="831"/>
    </row>
    <row r="24" spans="2:11">
      <c r="B24" s="180" t="s">
        <v>927</v>
      </c>
      <c r="C24" s="179" t="s">
        <v>1030</v>
      </c>
      <c r="D24" s="541">
        <v>4829381.8600000003</v>
      </c>
      <c r="E24" s="541">
        <v>1860.5</v>
      </c>
      <c r="F24" s="541">
        <v>1860.5</v>
      </c>
      <c r="G24" s="541">
        <v>4829381.8600000003</v>
      </c>
      <c r="H24" s="541">
        <v>-69854.899999999994</v>
      </c>
      <c r="I24" s="541">
        <v>0</v>
      </c>
      <c r="J24" s="831"/>
      <c r="K24" s="831"/>
    </row>
    <row r="25" spans="2:11">
      <c r="B25" s="180" t="s">
        <v>928</v>
      </c>
      <c r="C25" s="179" t="s">
        <v>1031</v>
      </c>
      <c r="D25" s="541">
        <v>9628962.0999999996</v>
      </c>
      <c r="E25" s="541">
        <v>640162.11</v>
      </c>
      <c r="F25" s="541">
        <v>640162.11</v>
      </c>
      <c r="G25" s="541">
        <v>9628962.0999999996</v>
      </c>
      <c r="H25" s="568">
        <v>-560268.52</v>
      </c>
      <c r="I25" s="541">
        <v>0</v>
      </c>
      <c r="J25" s="831"/>
      <c r="K25" s="831"/>
    </row>
    <row r="26" spans="2:11">
      <c r="B26" s="180" t="s">
        <v>929</v>
      </c>
      <c r="C26" s="179" t="s">
        <v>1032</v>
      </c>
      <c r="D26" s="541">
        <v>5912967.5300000003</v>
      </c>
      <c r="E26" s="541">
        <v>5588.98</v>
      </c>
      <c r="F26" s="541">
        <v>5588.98</v>
      </c>
      <c r="G26" s="541">
        <v>5912967.5300000003</v>
      </c>
      <c r="H26" s="568">
        <v>-92665.84</v>
      </c>
      <c r="I26" s="541">
        <v>0</v>
      </c>
      <c r="J26" s="831"/>
      <c r="K26" s="831"/>
    </row>
    <row r="27" spans="2:11">
      <c r="B27" s="180" t="s">
        <v>930</v>
      </c>
      <c r="C27" s="179" t="s">
        <v>1033</v>
      </c>
      <c r="D27" s="541">
        <v>5458944.0899999999</v>
      </c>
      <c r="E27" s="541">
        <v>114033.87</v>
      </c>
      <c r="F27" s="541">
        <v>114033.87</v>
      </c>
      <c r="G27" s="541">
        <v>5458944.0899999999</v>
      </c>
      <c r="H27" s="568">
        <v>-174938.67</v>
      </c>
      <c r="I27" s="541">
        <v>0</v>
      </c>
      <c r="J27" s="831"/>
      <c r="K27" s="831"/>
    </row>
    <row r="28" spans="2:11">
      <c r="B28" s="182" t="s">
        <v>931</v>
      </c>
      <c r="C28" s="183" t="s">
        <v>139</v>
      </c>
      <c r="D28" s="542">
        <v>1251870823.4899998</v>
      </c>
      <c r="E28" s="542">
        <v>58815854.850000001</v>
      </c>
      <c r="F28" s="542">
        <v>58815854.850000001</v>
      </c>
      <c r="G28" s="542">
        <v>1251870823.4899998</v>
      </c>
      <c r="H28" s="577">
        <v>-63644855.960000001</v>
      </c>
      <c r="I28" s="542">
        <v>0</v>
      </c>
      <c r="J28" s="831"/>
      <c r="K28" s="831"/>
    </row>
    <row r="29" spans="2:11" ht="18">
      <c r="B29" s="174"/>
      <c r="C29" s="184"/>
      <c r="D29" s="184"/>
      <c r="E29" s="184"/>
      <c r="F29" s="184"/>
      <c r="G29" s="833"/>
      <c r="H29" s="833"/>
      <c r="I29" s="833"/>
      <c r="J29" s="833"/>
      <c r="K29" s="185"/>
    </row>
    <row r="30" spans="2:11" ht="18">
      <c r="B30" s="834"/>
      <c r="C30" s="834"/>
      <c r="D30" s="834"/>
      <c r="E30" s="834"/>
      <c r="F30" s="174"/>
      <c r="G30" s="835"/>
      <c r="H30" s="835"/>
      <c r="I30" s="835"/>
      <c r="J30" s="835"/>
      <c r="K30" s="186"/>
    </row>
    <row r="31" spans="2:11" ht="18">
      <c r="B31" s="174"/>
      <c r="C31" s="174"/>
      <c r="D31" s="174"/>
      <c r="E31" s="174"/>
      <c r="F31" s="174"/>
      <c r="G31" s="835"/>
      <c r="H31" s="835"/>
      <c r="I31" s="835"/>
      <c r="J31" s="835"/>
      <c r="K31" s="186"/>
    </row>
    <row r="32" spans="2:11" ht="18">
      <c r="B32" s="834"/>
      <c r="C32" s="834"/>
      <c r="D32" s="834"/>
      <c r="E32" s="834"/>
      <c r="F32" s="174"/>
      <c r="G32" s="835"/>
      <c r="H32" s="835"/>
      <c r="I32" s="835"/>
      <c r="J32" s="835"/>
      <c r="K32" s="186"/>
    </row>
    <row r="33" spans="2:11">
      <c r="B33" s="832"/>
      <c r="C33" s="832"/>
      <c r="D33" s="832"/>
      <c r="E33" s="832"/>
      <c r="F33" s="832"/>
      <c r="G33" s="832"/>
      <c r="H33" s="832"/>
      <c r="I33" s="832"/>
      <c r="J33" s="832"/>
      <c r="K33" s="186"/>
    </row>
    <row r="34" spans="2:11">
      <c r="B34" s="836"/>
      <c r="C34" s="836"/>
      <c r="D34" s="836"/>
      <c r="E34" s="836"/>
      <c r="F34" s="836"/>
      <c r="G34" s="836"/>
      <c r="H34" s="836"/>
      <c r="I34" s="836"/>
      <c r="J34" s="836"/>
      <c r="K34" s="824"/>
    </row>
    <row r="35" spans="2:11">
      <c r="B35" s="837"/>
      <c r="C35" s="837"/>
      <c r="D35" s="837"/>
      <c r="E35" s="837"/>
      <c r="F35" s="837"/>
      <c r="G35" s="837"/>
      <c r="H35" s="837"/>
      <c r="I35" s="837"/>
      <c r="J35" s="837"/>
      <c r="K35" s="824"/>
    </row>
    <row r="36" spans="2:11">
      <c r="B36" s="836"/>
      <c r="C36" s="836"/>
      <c r="D36" s="836"/>
      <c r="E36" s="836"/>
      <c r="F36" s="836"/>
      <c r="G36" s="836"/>
      <c r="H36" s="836"/>
      <c r="I36" s="836"/>
      <c r="J36" s="836"/>
      <c r="K36" s="824"/>
    </row>
    <row r="37" spans="2:11">
      <c r="B37" s="836"/>
      <c r="C37" s="836"/>
      <c r="D37" s="836"/>
      <c r="E37" s="836"/>
      <c r="F37" s="836"/>
      <c r="G37" s="836"/>
      <c r="H37" s="836"/>
      <c r="I37" s="836"/>
      <c r="J37" s="836"/>
      <c r="K37" s="824"/>
    </row>
    <row r="38" spans="2:11">
      <c r="B38" s="838"/>
      <c r="C38" s="838"/>
      <c r="D38" s="838"/>
      <c r="E38" s="838"/>
      <c r="F38" s="838"/>
      <c r="G38" s="838"/>
      <c r="H38" s="838"/>
      <c r="I38" s="838"/>
      <c r="J38" s="838"/>
      <c r="K38" s="824"/>
    </row>
    <row r="39" spans="2:11">
      <c r="B39" s="836"/>
      <c r="C39" s="836"/>
      <c r="D39" s="836"/>
      <c r="E39" s="836"/>
      <c r="F39" s="836"/>
      <c r="G39" s="836"/>
      <c r="H39" s="836"/>
      <c r="I39" s="836"/>
      <c r="J39" s="836"/>
      <c r="K39" s="824"/>
    </row>
    <row r="40" spans="2:11">
      <c r="B40" s="837"/>
      <c r="C40" s="837"/>
      <c r="D40" s="837"/>
      <c r="E40" s="837"/>
      <c r="F40" s="837"/>
      <c r="G40" s="837"/>
      <c r="H40" s="837"/>
      <c r="I40" s="837"/>
      <c r="J40" s="837"/>
      <c r="K40" s="824"/>
    </row>
    <row r="41" spans="2:11" ht="18">
      <c r="B41" s="834"/>
      <c r="C41" s="834"/>
      <c r="D41" s="834"/>
      <c r="E41" s="834"/>
      <c r="F41" s="174"/>
      <c r="G41" s="187"/>
      <c r="H41" s="174"/>
      <c r="I41" s="835"/>
      <c r="J41" s="835"/>
      <c r="K41" s="835"/>
    </row>
    <row r="42" spans="2:11">
      <c r="B42" s="837"/>
      <c r="C42" s="837"/>
      <c r="D42" s="837"/>
      <c r="E42" s="837"/>
      <c r="F42" s="837"/>
      <c r="G42" s="837"/>
      <c r="H42" s="837"/>
      <c r="I42" s="837"/>
      <c r="J42" s="837"/>
      <c r="K42" s="824"/>
    </row>
    <row r="43" spans="2:11">
      <c r="B43" s="837"/>
      <c r="C43" s="837"/>
      <c r="D43" s="837"/>
      <c r="E43" s="837"/>
      <c r="F43" s="837"/>
      <c r="G43" s="837"/>
      <c r="H43" s="837"/>
      <c r="I43" s="837"/>
      <c r="J43" s="837"/>
      <c r="K43" s="824"/>
    </row>
    <row r="44" spans="2:11">
      <c r="B44" s="837"/>
      <c r="C44" s="837"/>
      <c r="D44" s="837"/>
      <c r="E44" s="837"/>
      <c r="F44" s="837"/>
      <c r="G44" s="837"/>
      <c r="H44" s="837"/>
      <c r="I44" s="837"/>
      <c r="J44" s="837"/>
      <c r="K44" s="824"/>
    </row>
    <row r="45" spans="2:11">
      <c r="B45" s="837"/>
      <c r="C45" s="837"/>
      <c r="D45" s="837"/>
      <c r="E45" s="837"/>
      <c r="F45" s="837"/>
      <c r="G45" s="837"/>
      <c r="H45" s="837"/>
      <c r="I45" s="837"/>
      <c r="J45" s="837"/>
      <c r="K45" s="824"/>
    </row>
    <row r="46" spans="2:11">
      <c r="B46" s="188"/>
    </row>
  </sheetData>
  <mergeCells count="57">
    <mergeCell ref="B44:J44"/>
    <mergeCell ref="K44:K45"/>
    <mergeCell ref="B45:J45"/>
    <mergeCell ref="B39:J39"/>
    <mergeCell ref="K39:K40"/>
    <mergeCell ref="B40:J40"/>
    <mergeCell ref="B41:E41"/>
    <mergeCell ref="I41:K41"/>
    <mergeCell ref="B42:J42"/>
    <mergeCell ref="K42:K43"/>
    <mergeCell ref="B43:J43"/>
    <mergeCell ref="B34:J34"/>
    <mergeCell ref="K34:K35"/>
    <mergeCell ref="B35:J35"/>
    <mergeCell ref="B36:J36"/>
    <mergeCell ref="K36:K38"/>
    <mergeCell ref="B37:J37"/>
    <mergeCell ref="B38:J38"/>
    <mergeCell ref="B33:J33"/>
    <mergeCell ref="J28:K28"/>
    <mergeCell ref="G29:H29"/>
    <mergeCell ref="I29:J29"/>
    <mergeCell ref="B30:E30"/>
    <mergeCell ref="G30:H30"/>
    <mergeCell ref="I30:J30"/>
    <mergeCell ref="G31:H31"/>
    <mergeCell ref="I31:J31"/>
    <mergeCell ref="B32:E32"/>
    <mergeCell ref="G32:H32"/>
    <mergeCell ref="I32:J32"/>
    <mergeCell ref="J27:K27"/>
    <mergeCell ref="J15:K15"/>
    <mergeCell ref="J16:K16"/>
    <mergeCell ref="J17:K17"/>
    <mergeCell ref="J18:K18"/>
    <mergeCell ref="J19:K19"/>
    <mergeCell ref="J21:K21"/>
    <mergeCell ref="J22:K22"/>
    <mergeCell ref="J23:K23"/>
    <mergeCell ref="J24:K24"/>
    <mergeCell ref="J25:K25"/>
    <mergeCell ref="J26:K26"/>
    <mergeCell ref="J5:K5"/>
    <mergeCell ref="G3:K3"/>
    <mergeCell ref="J14:K14"/>
    <mergeCell ref="D6:G6"/>
    <mergeCell ref="H6:H8"/>
    <mergeCell ref="I6:I8"/>
    <mergeCell ref="J6:K8"/>
    <mergeCell ref="D7:D8"/>
    <mergeCell ref="E7:F7"/>
    <mergeCell ref="G7:G8"/>
    <mergeCell ref="J9:K9"/>
    <mergeCell ref="J10:K10"/>
    <mergeCell ref="J11:K11"/>
    <mergeCell ref="J12:K12"/>
    <mergeCell ref="J13:K13"/>
  </mergeCells>
  <pageMargins left="0.7" right="0.7" top="0.75" bottom="0.75" header="0.3" footer="0.3"/>
  <pageSetup paperSize="9" scale="68" orientation="landscape" r:id="rId1"/>
  <headerFooter>
    <oddFooter>&amp;C_x000D_&amp;1#&amp;"Calibri"&amp;10&amp;K000000 This document is classified as: INTERNAL</oddFooter>
  </headerFooter>
  <ignoredErrors>
    <ignoredError sqref="B9:B2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G40"/>
  <sheetViews>
    <sheetView showGridLines="0" zoomScale="80" zoomScaleNormal="80" workbookViewId="0">
      <selection activeCell="I25" sqref="I25"/>
    </sheetView>
  </sheetViews>
  <sheetFormatPr defaultColWidth="20.5703125" defaultRowHeight="16.5"/>
  <cols>
    <col min="1" max="1" width="2.5703125" style="43" customWidth="1"/>
    <col min="2" max="2" width="6.85546875" style="43" customWidth="1"/>
    <col min="3" max="3" width="49.42578125" style="43" customWidth="1"/>
    <col min="4" max="5" width="32" style="43" customWidth="1"/>
    <col min="6" max="16384" width="20.5703125" style="43"/>
  </cols>
  <sheetData>
    <row r="2" spans="2:7" ht="18.75">
      <c r="B2" s="840" t="s">
        <v>1034</v>
      </c>
      <c r="C2" s="840"/>
      <c r="D2" s="840"/>
      <c r="E2" s="840"/>
      <c r="F2" s="159"/>
      <c r="G2" s="159"/>
    </row>
    <row r="3" spans="2:7" ht="18">
      <c r="B3" s="43" t="str">
        <f>'EU OV1'!B3</f>
        <v>31.12.2024 - in EUR million</v>
      </c>
      <c r="C3" s="159"/>
      <c r="D3" s="159"/>
      <c r="E3" s="159"/>
      <c r="F3" s="159"/>
      <c r="G3" s="159"/>
    </row>
    <row r="4" spans="2:7" ht="18">
      <c r="B4" s="159"/>
      <c r="C4" s="159"/>
      <c r="D4" s="159"/>
      <c r="E4" s="159"/>
      <c r="F4" s="159"/>
      <c r="G4" s="159"/>
    </row>
    <row r="5" spans="2:7">
      <c r="B5" s="160"/>
      <c r="C5" s="160"/>
      <c r="D5" s="161" t="s">
        <v>102</v>
      </c>
      <c r="E5" s="162" t="s">
        <v>103</v>
      </c>
      <c r="F5" s="163"/>
      <c r="G5" s="160"/>
    </row>
    <row r="6" spans="2:7" ht="18">
      <c r="B6" s="159"/>
      <c r="C6" s="159"/>
      <c r="D6" s="841" t="s">
        <v>1035</v>
      </c>
      <c r="E6" s="842"/>
      <c r="F6" s="159"/>
      <c r="G6" s="159"/>
    </row>
    <row r="7" spans="2:7" ht="24" customHeight="1">
      <c r="B7" s="159"/>
      <c r="C7" s="159"/>
      <c r="D7" s="164" t="s">
        <v>1036</v>
      </c>
      <c r="E7" s="165" t="s">
        <v>1037</v>
      </c>
      <c r="F7" s="159"/>
      <c r="G7" s="159"/>
    </row>
    <row r="8" spans="2:7" ht="18">
      <c r="B8" s="166" t="s">
        <v>591</v>
      </c>
      <c r="C8" s="167" t="s">
        <v>1038</v>
      </c>
      <c r="D8" s="578">
        <v>0</v>
      </c>
      <c r="E8" s="579">
        <v>0</v>
      </c>
      <c r="F8" s="159"/>
      <c r="G8" s="159"/>
    </row>
    <row r="9" spans="2:7" ht="18">
      <c r="B9" s="166" t="s">
        <v>665</v>
      </c>
      <c r="C9" s="167" t="s">
        <v>1039</v>
      </c>
      <c r="D9" s="580">
        <v>1843414.49</v>
      </c>
      <c r="E9" s="569">
        <v>-1422156.69</v>
      </c>
      <c r="F9" s="159"/>
      <c r="G9" s="159"/>
    </row>
    <row r="10" spans="2:7" ht="18">
      <c r="B10" s="168" t="s">
        <v>906</v>
      </c>
      <c r="C10" s="169" t="s">
        <v>1040</v>
      </c>
      <c r="D10" s="580">
        <v>1185653.77</v>
      </c>
      <c r="E10" s="569">
        <v>-774218.73</v>
      </c>
      <c r="F10" s="159"/>
      <c r="G10" s="159"/>
    </row>
    <row r="11" spans="2:7" ht="18">
      <c r="B11" s="168" t="s">
        <v>908</v>
      </c>
      <c r="C11" s="169" t="s">
        <v>1041</v>
      </c>
      <c r="D11" s="580">
        <v>651069.18999999994</v>
      </c>
      <c r="E11" s="569">
        <v>-646092.93999999994</v>
      </c>
      <c r="F11" s="159"/>
      <c r="G11" s="159"/>
    </row>
    <row r="12" spans="2:7" ht="18">
      <c r="B12" s="168" t="s">
        <v>910</v>
      </c>
      <c r="C12" s="169" t="s">
        <v>1042</v>
      </c>
      <c r="D12" s="580">
        <v>0</v>
      </c>
      <c r="E12" s="581">
        <v>0</v>
      </c>
      <c r="F12" s="159"/>
      <c r="G12" s="159"/>
    </row>
    <row r="13" spans="2:7" ht="18">
      <c r="B13" s="168" t="s">
        <v>912</v>
      </c>
      <c r="C13" s="169" t="s">
        <v>1043</v>
      </c>
      <c r="D13" s="580">
        <v>0</v>
      </c>
      <c r="E13" s="581">
        <v>0</v>
      </c>
      <c r="F13" s="159"/>
      <c r="G13" s="159"/>
    </row>
    <row r="14" spans="2:7" ht="18">
      <c r="B14" s="168" t="s">
        <v>914</v>
      </c>
      <c r="C14" s="169" t="s">
        <v>1044</v>
      </c>
      <c r="D14" s="580">
        <v>6691.53</v>
      </c>
      <c r="E14" s="581">
        <v>-1845.02</v>
      </c>
      <c r="F14" s="159"/>
      <c r="G14" s="159"/>
    </row>
    <row r="15" spans="2:7" ht="18">
      <c r="B15" s="170" t="s">
        <v>916</v>
      </c>
      <c r="C15" s="171" t="s">
        <v>139</v>
      </c>
      <c r="D15" s="582">
        <v>1843414.49</v>
      </c>
      <c r="E15" s="583">
        <v>-1422156.69</v>
      </c>
      <c r="F15" s="159"/>
      <c r="G15" s="159"/>
    </row>
    <row r="16" spans="2:7" ht="18">
      <c r="B16" s="159"/>
      <c r="C16" s="159"/>
      <c r="D16" s="159"/>
      <c r="E16" s="159"/>
      <c r="F16" s="159"/>
      <c r="G16" s="159"/>
    </row>
    <row r="17" spans="2:7" ht="18">
      <c r="B17" s="159"/>
      <c r="C17" s="159"/>
      <c r="D17" s="159"/>
      <c r="E17" s="159"/>
      <c r="F17" s="159"/>
      <c r="G17" s="159"/>
    </row>
    <row r="18" spans="2:7" ht="18">
      <c r="B18" s="159"/>
      <c r="C18" s="159"/>
      <c r="D18" s="159"/>
      <c r="E18" s="159"/>
      <c r="F18" s="159"/>
      <c r="G18" s="159"/>
    </row>
    <row r="19" spans="2:7" ht="18">
      <c r="B19" s="159"/>
      <c r="C19" s="159"/>
      <c r="D19" s="159"/>
      <c r="E19" s="159"/>
      <c r="F19" s="159"/>
      <c r="G19" s="159"/>
    </row>
    <row r="20" spans="2:7" ht="18">
      <c r="B20" s="159"/>
      <c r="C20" s="159"/>
      <c r="D20" s="159"/>
      <c r="E20" s="159"/>
      <c r="F20" s="159"/>
      <c r="G20" s="159"/>
    </row>
    <row r="21" spans="2:7" ht="18">
      <c r="B21" s="159"/>
      <c r="C21" s="159"/>
      <c r="D21" s="159"/>
      <c r="E21" s="159"/>
      <c r="F21" s="159"/>
      <c r="G21" s="159"/>
    </row>
    <row r="22" spans="2:7" ht="18">
      <c r="B22" s="159"/>
      <c r="C22" s="159"/>
      <c r="D22" s="159"/>
      <c r="E22" s="159"/>
      <c r="F22" s="159"/>
      <c r="G22" s="159"/>
    </row>
    <row r="23" spans="2:7" ht="18">
      <c r="B23" s="159"/>
      <c r="C23" s="159"/>
      <c r="D23" s="159"/>
      <c r="E23" s="159"/>
      <c r="F23" s="159"/>
      <c r="G23" s="159"/>
    </row>
    <row r="24" spans="2:7" ht="18">
      <c r="B24" s="159"/>
      <c r="C24" s="159"/>
      <c r="D24" s="159"/>
      <c r="E24" s="159"/>
      <c r="F24" s="159"/>
      <c r="G24" s="159"/>
    </row>
    <row r="25" spans="2:7" ht="18">
      <c r="B25" s="159"/>
      <c r="C25" s="159"/>
      <c r="D25" s="159"/>
      <c r="E25" s="159"/>
      <c r="F25" s="159"/>
      <c r="G25" s="159"/>
    </row>
    <row r="26" spans="2:7" ht="18">
      <c r="B26" s="159"/>
      <c r="C26" s="159"/>
      <c r="D26" s="159"/>
      <c r="E26" s="159"/>
      <c r="F26" s="159"/>
      <c r="G26" s="159"/>
    </row>
    <row r="27" spans="2:7" ht="18">
      <c r="B27" s="159"/>
      <c r="C27" s="159"/>
      <c r="D27" s="159"/>
      <c r="E27" s="159"/>
      <c r="F27" s="159"/>
      <c r="G27" s="159"/>
    </row>
    <row r="28" spans="2:7" ht="18">
      <c r="B28" s="159"/>
      <c r="C28" s="159"/>
      <c r="D28" s="159"/>
      <c r="E28" s="159"/>
      <c r="F28" s="159"/>
      <c r="G28" s="159"/>
    </row>
    <row r="29" spans="2:7" ht="18">
      <c r="B29" s="159"/>
      <c r="C29" s="159"/>
      <c r="D29" s="159"/>
      <c r="E29" s="159"/>
      <c r="F29" s="159"/>
      <c r="G29" s="159"/>
    </row>
    <row r="30" spans="2:7" ht="18">
      <c r="B30" s="159"/>
      <c r="C30" s="159"/>
      <c r="D30" s="159"/>
      <c r="E30" s="159"/>
      <c r="F30" s="159"/>
      <c r="G30" s="159"/>
    </row>
    <row r="31" spans="2:7" ht="18">
      <c r="B31" s="159"/>
      <c r="C31" s="159"/>
      <c r="D31" s="159"/>
      <c r="E31" s="159"/>
      <c r="F31" s="159"/>
      <c r="G31" s="159"/>
    </row>
    <row r="32" spans="2:7" ht="18">
      <c r="B32" s="159"/>
      <c r="C32" s="159"/>
      <c r="D32" s="159"/>
      <c r="E32" s="159"/>
      <c r="F32" s="159"/>
      <c r="G32" s="159"/>
    </row>
    <row r="33" spans="2:7" ht="18">
      <c r="B33" s="159"/>
      <c r="C33" s="159"/>
      <c r="D33" s="159"/>
      <c r="E33" s="159"/>
      <c r="F33" s="159"/>
      <c r="G33" s="159"/>
    </row>
    <row r="34" spans="2:7">
      <c r="B34" s="839"/>
      <c r="C34" s="839"/>
      <c r="D34" s="839"/>
      <c r="E34" s="839"/>
      <c r="F34" s="839"/>
      <c r="G34" s="839"/>
    </row>
    <row r="35" spans="2:7">
      <c r="B35" s="839"/>
      <c r="C35" s="839"/>
      <c r="D35" s="839"/>
      <c r="E35" s="839"/>
      <c r="F35" s="839"/>
      <c r="G35" s="839"/>
    </row>
    <row r="36" spans="2:7">
      <c r="B36" s="839"/>
      <c r="C36" s="839"/>
      <c r="D36" s="839"/>
      <c r="E36" s="839"/>
      <c r="F36" s="839"/>
      <c r="G36" s="839"/>
    </row>
    <row r="37" spans="2:7">
      <c r="B37" s="839"/>
      <c r="C37" s="839"/>
      <c r="D37" s="839"/>
      <c r="E37" s="839"/>
      <c r="F37" s="839"/>
      <c r="G37" s="839"/>
    </row>
    <row r="38" spans="2:7">
      <c r="B38" s="839"/>
      <c r="C38" s="839"/>
      <c r="D38" s="839"/>
      <c r="E38" s="839"/>
      <c r="F38" s="839"/>
      <c r="G38" s="839"/>
    </row>
    <row r="39" spans="2:7">
      <c r="B39" s="839"/>
      <c r="C39" s="839"/>
      <c r="D39" s="839"/>
      <c r="E39" s="839"/>
      <c r="F39" s="839"/>
      <c r="G39" s="839"/>
    </row>
    <row r="40" spans="2:7">
      <c r="B40" s="839"/>
      <c r="C40" s="839"/>
      <c r="D40" s="839"/>
      <c r="E40" s="839"/>
      <c r="F40" s="839"/>
      <c r="G40" s="839"/>
    </row>
  </sheetData>
  <mergeCells count="9">
    <mergeCell ref="B40:G40"/>
    <mergeCell ref="B34:G34"/>
    <mergeCell ref="B35:G35"/>
    <mergeCell ref="B36:G36"/>
    <mergeCell ref="B2:E2"/>
    <mergeCell ref="D6:E6"/>
    <mergeCell ref="B37:G37"/>
    <mergeCell ref="B38:G38"/>
    <mergeCell ref="B39:G39"/>
  </mergeCells>
  <pageMargins left="0.7" right="0.7" top="0.75" bottom="0.75" header="0.3" footer="0.3"/>
  <pageSetup paperSize="9" scale="71" orientation="portrait" r:id="rId1"/>
  <headerFooter>
    <oddFooter>&amp;C_x000D_&amp;1#&amp;"Calibri"&amp;10&amp;K000000 This document is classified as: INTERNAL</oddFooter>
  </headerFooter>
  <colBreaks count="1" manualBreakCount="1">
    <brk id="5" max="16" man="1"/>
  </colBreaks>
  <ignoredErrors>
    <ignoredError sqref="B8:B15"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J14"/>
  <sheetViews>
    <sheetView showGridLines="0" zoomScale="80" zoomScaleNormal="80" workbookViewId="0">
      <selection activeCell="G16" sqref="G16"/>
    </sheetView>
  </sheetViews>
  <sheetFormatPr defaultColWidth="9.140625" defaultRowHeight="16.5"/>
  <cols>
    <col min="1" max="1" width="2" style="43" customWidth="1"/>
    <col min="2" max="2" width="7.42578125" style="43" customWidth="1"/>
    <col min="3" max="3" width="43.42578125" style="43" customWidth="1"/>
    <col min="4" max="8" width="18.42578125" style="43" customWidth="1"/>
    <col min="9" max="9" width="19.85546875" style="43" customWidth="1"/>
    <col min="10" max="16384" width="9.140625" style="43"/>
  </cols>
  <sheetData>
    <row r="2" spans="1:10" ht="18.75">
      <c r="B2" s="118" t="s">
        <v>1045</v>
      </c>
      <c r="C2" s="118"/>
      <c r="D2" s="118"/>
      <c r="E2" s="118"/>
      <c r="F2" s="142"/>
      <c r="G2" s="142"/>
      <c r="H2" s="142"/>
      <c r="I2" s="142"/>
      <c r="J2" s="47"/>
    </row>
    <row r="3" spans="1:10" ht="21">
      <c r="A3" s="143"/>
      <c r="B3" s="843" t="str">
        <f>'EU OV1'!B3</f>
        <v>31.12.2024 - in EUR million</v>
      </c>
      <c r="C3" s="802"/>
      <c r="D3" s="144"/>
      <c r="E3" s="144"/>
      <c r="F3" s="144"/>
      <c r="G3" s="144"/>
      <c r="H3" s="144"/>
      <c r="J3" s="47"/>
    </row>
    <row r="5" spans="1:10" ht="22.5" customHeight="1">
      <c r="C5" s="145"/>
      <c r="D5" s="844" t="s">
        <v>1046</v>
      </c>
      <c r="E5" s="846" t="s">
        <v>1047</v>
      </c>
      <c r="F5" s="146"/>
      <c r="G5" s="147"/>
      <c r="H5" s="148"/>
      <c r="I5" s="47"/>
      <c r="J5" s="47"/>
    </row>
    <row r="6" spans="1:10" ht="22.5" customHeight="1">
      <c r="C6" s="149"/>
      <c r="D6" s="847"/>
      <c r="E6" s="847"/>
      <c r="F6" s="844" t="s">
        <v>1048</v>
      </c>
      <c r="G6" s="846" t="s">
        <v>1049</v>
      </c>
      <c r="H6" s="150"/>
      <c r="I6" s="47"/>
      <c r="J6" s="47"/>
    </row>
    <row r="7" spans="1:10" ht="49.5" customHeight="1">
      <c r="C7" s="149"/>
      <c r="D7" s="845"/>
      <c r="E7" s="845"/>
      <c r="F7" s="845"/>
      <c r="G7" s="845"/>
      <c r="H7" s="151" t="s">
        <v>1050</v>
      </c>
      <c r="I7" s="47"/>
      <c r="J7" s="47"/>
    </row>
    <row r="8" spans="1:10" ht="14.25" customHeight="1">
      <c r="C8" s="149"/>
      <c r="D8" s="152" t="s">
        <v>102</v>
      </c>
      <c r="E8" s="153" t="s">
        <v>103</v>
      </c>
      <c r="F8" s="152" t="s">
        <v>104</v>
      </c>
      <c r="G8" s="153" t="s">
        <v>234</v>
      </c>
      <c r="H8" s="152" t="s">
        <v>141</v>
      </c>
      <c r="I8" s="47"/>
      <c r="J8" s="47"/>
    </row>
    <row r="9" spans="1:10" ht="15.75" customHeight="1">
      <c r="B9" s="154">
        <v>1</v>
      </c>
      <c r="C9" s="155" t="s">
        <v>904</v>
      </c>
      <c r="D9" s="584">
        <v>4211044959.8000002</v>
      </c>
      <c r="E9" s="585">
        <v>459238643.31999999</v>
      </c>
      <c r="F9" s="585">
        <v>439138403.38</v>
      </c>
      <c r="G9" s="585">
        <v>20100239.940000001</v>
      </c>
      <c r="H9" s="586">
        <v>0</v>
      </c>
      <c r="I9" s="156"/>
      <c r="J9" s="47"/>
    </row>
    <row r="10" spans="1:10" ht="15.75" customHeight="1">
      <c r="B10" s="154">
        <v>2</v>
      </c>
      <c r="C10" s="155" t="s">
        <v>1051</v>
      </c>
      <c r="D10" s="587">
        <v>1478681699.02</v>
      </c>
      <c r="E10" s="588">
        <v>0</v>
      </c>
      <c r="F10" s="588">
        <v>0</v>
      </c>
      <c r="G10" s="588">
        <v>0</v>
      </c>
      <c r="H10" s="589"/>
      <c r="I10" s="47"/>
      <c r="J10" s="47"/>
    </row>
    <row r="11" spans="1:10" ht="15.75" customHeight="1">
      <c r="B11" s="154">
        <v>3</v>
      </c>
      <c r="C11" s="155" t="s">
        <v>139</v>
      </c>
      <c r="D11" s="587">
        <v>5689726658.8199997</v>
      </c>
      <c r="E11" s="588">
        <v>459238643.31999999</v>
      </c>
      <c r="F11" s="588">
        <v>439138403.38</v>
      </c>
      <c r="G11" s="588">
        <v>20100239.940000001</v>
      </c>
      <c r="H11" s="588">
        <v>0</v>
      </c>
      <c r="I11" s="47"/>
      <c r="J11" s="47"/>
    </row>
    <row r="12" spans="1:10" ht="15.75" customHeight="1">
      <c r="B12" s="90">
        <v>4</v>
      </c>
      <c r="C12" s="157" t="s">
        <v>1052</v>
      </c>
      <c r="D12" s="590">
        <v>22535489.609999999</v>
      </c>
      <c r="E12" s="587">
        <v>4301207.4400000004</v>
      </c>
      <c r="F12" s="588">
        <v>4298785.67</v>
      </c>
      <c r="G12" s="591">
        <v>2421.77</v>
      </c>
      <c r="H12" s="592">
        <v>0</v>
      </c>
      <c r="I12" s="47"/>
      <c r="J12" s="47"/>
    </row>
    <row r="13" spans="1:10" ht="15.75" customHeight="1">
      <c r="B13" s="90" t="s">
        <v>783</v>
      </c>
      <c r="C13" s="157" t="s">
        <v>1053</v>
      </c>
      <c r="D13" s="590">
        <v>22535489.609999999</v>
      </c>
      <c r="E13" s="587">
        <v>4301207.4400000004</v>
      </c>
      <c r="F13" s="593"/>
      <c r="G13" s="594"/>
      <c r="H13" s="594"/>
      <c r="I13" s="47"/>
      <c r="J13" s="47"/>
    </row>
    <row r="14" spans="1:10">
      <c r="C14" s="158"/>
    </row>
  </sheetData>
  <mergeCells count="5">
    <mergeCell ref="B3:C3"/>
    <mergeCell ref="F6:F7"/>
    <mergeCell ref="G6:G7"/>
    <mergeCell ref="D5:D7"/>
    <mergeCell ref="E5:E7"/>
  </mergeCells>
  <pageMargins left="0.7" right="0.7" top="0.75" bottom="0.75" header="0.3" footer="0.3"/>
  <pageSetup paperSize="9" scale="60" orientation="portrait" horizontalDpi="1200" verticalDpi="1200" r:id="rId1"/>
  <headerFooter>
    <oddFooter>&amp;C_x000D_&amp;1#&amp;"Calibri"&amp;10&amp;K000000 This document is classified as: INTERNAL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DR29"/>
  <sheetViews>
    <sheetView zoomScale="80" zoomScaleNormal="80" zoomScalePageLayoutView="60" workbookViewId="0">
      <selection activeCell="C30" sqref="C30"/>
    </sheetView>
  </sheetViews>
  <sheetFormatPr defaultColWidth="11.5703125" defaultRowHeight="16.5"/>
  <cols>
    <col min="1" max="1" width="3.7109375" style="120" customWidth="1"/>
    <col min="2" max="2" width="8" style="120" customWidth="1"/>
    <col min="3" max="3" width="61.85546875" style="120" bestFit="1" customWidth="1"/>
    <col min="4" max="9" width="20.5703125" style="120" customWidth="1"/>
    <col min="10" max="10" width="11.5703125" style="120"/>
    <col min="11" max="11" width="32.7109375" style="120" customWidth="1"/>
    <col min="12" max="122" width="11.5703125" style="120"/>
    <col min="123" max="16384" width="11.5703125" style="2"/>
  </cols>
  <sheetData>
    <row r="2" spans="1:122" ht="21">
      <c r="A2" s="117"/>
      <c r="B2" s="118" t="s">
        <v>1054</v>
      </c>
    </row>
    <row r="3" spans="1:122">
      <c r="B3" s="43" t="str">
        <f>'EU OV1'!B3</f>
        <v>31.12.2024 - in EUR million</v>
      </c>
      <c r="DD3" s="2"/>
      <c r="DE3" s="2"/>
      <c r="DF3" s="2"/>
      <c r="DG3" s="2"/>
      <c r="DH3" s="2"/>
      <c r="DI3" s="2"/>
      <c r="DJ3" s="2"/>
      <c r="DK3" s="2"/>
      <c r="DL3" s="2"/>
      <c r="DM3" s="2"/>
      <c r="DN3" s="2"/>
      <c r="DO3" s="2"/>
      <c r="DP3" s="2"/>
      <c r="DQ3" s="2"/>
      <c r="DR3" s="2"/>
    </row>
    <row r="4" spans="1:122">
      <c r="DD4" s="2"/>
      <c r="DE4" s="2"/>
      <c r="DF4" s="2"/>
      <c r="DG4" s="2"/>
      <c r="DH4" s="2"/>
      <c r="DI4" s="2"/>
      <c r="DJ4" s="2"/>
      <c r="DK4" s="2"/>
      <c r="DL4" s="2"/>
      <c r="DM4" s="2"/>
      <c r="DN4" s="2"/>
      <c r="DO4" s="2"/>
      <c r="DP4" s="2"/>
      <c r="DQ4" s="2"/>
      <c r="DR4" s="2"/>
    </row>
    <row r="5" spans="1:122" s="122" customFormat="1" ht="39.75" customHeight="1">
      <c r="A5" s="121"/>
      <c r="B5" s="121"/>
      <c r="C5" s="848" t="s">
        <v>1055</v>
      </c>
      <c r="D5" s="849" t="s">
        <v>1056</v>
      </c>
      <c r="E5" s="691"/>
      <c r="F5" s="850" t="s">
        <v>1057</v>
      </c>
      <c r="G5" s="851"/>
      <c r="H5" s="780" t="s">
        <v>1058</v>
      </c>
      <c r="I5" s="780"/>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row>
    <row r="6" spans="1:122" s="122" customFormat="1" ht="39.75" customHeight="1">
      <c r="A6" s="121"/>
      <c r="B6" s="123"/>
      <c r="C6" s="848"/>
      <c r="D6" s="136" t="s">
        <v>990</v>
      </c>
      <c r="E6" s="89" t="s">
        <v>926</v>
      </c>
      <c r="F6" s="136" t="s">
        <v>990</v>
      </c>
      <c r="G6" s="136" t="s">
        <v>926</v>
      </c>
      <c r="H6" s="50" t="s">
        <v>1059</v>
      </c>
      <c r="I6" s="50" t="s">
        <v>1060</v>
      </c>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row>
    <row r="7" spans="1:122" s="25" customFormat="1" ht="16.5" customHeight="1">
      <c r="A7" s="126"/>
      <c r="B7" s="123"/>
      <c r="C7" s="848"/>
      <c r="D7" s="128" t="s">
        <v>102</v>
      </c>
      <c r="E7" s="137" t="s">
        <v>103</v>
      </c>
      <c r="F7" s="137" t="s">
        <v>104</v>
      </c>
      <c r="G7" s="137" t="s">
        <v>234</v>
      </c>
      <c r="H7" s="137" t="s">
        <v>141</v>
      </c>
      <c r="I7" s="137" t="s">
        <v>235</v>
      </c>
      <c r="J7" s="129"/>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row>
    <row r="8" spans="1:122" s="132" customFormat="1">
      <c r="A8" s="129"/>
      <c r="B8" s="138">
        <v>1</v>
      </c>
      <c r="C8" s="130" t="s">
        <v>1061</v>
      </c>
      <c r="D8" s="595">
        <v>2336143212.48</v>
      </c>
      <c r="E8" s="595">
        <v>18787.82</v>
      </c>
      <c r="F8" s="595">
        <v>2342392613.5500002</v>
      </c>
      <c r="G8" s="595">
        <v>0</v>
      </c>
      <c r="H8" s="596">
        <v>253898813.36000001</v>
      </c>
      <c r="I8" s="597">
        <v>0.10839293630422001</v>
      </c>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row>
    <row r="9" spans="1:122" s="132" customFormat="1">
      <c r="A9" s="129"/>
      <c r="B9" s="138">
        <v>2</v>
      </c>
      <c r="C9" s="139" t="s">
        <v>1062</v>
      </c>
      <c r="D9" s="595">
        <v>8496809.6099999994</v>
      </c>
      <c r="E9" s="595">
        <v>157931.49</v>
      </c>
      <c r="F9" s="595">
        <v>8496809.6099999994</v>
      </c>
      <c r="G9" s="595">
        <v>5394.49</v>
      </c>
      <c r="H9" s="596">
        <v>3804762.74</v>
      </c>
      <c r="I9" s="597">
        <v>0.447503105694675</v>
      </c>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row>
    <row r="10" spans="1:122" s="132" customFormat="1">
      <c r="A10" s="129"/>
      <c r="B10" s="138">
        <v>3</v>
      </c>
      <c r="C10" s="139" t="s">
        <v>1063</v>
      </c>
      <c r="D10" s="595">
        <v>1857738.48</v>
      </c>
      <c r="E10" s="595">
        <v>2949429.4</v>
      </c>
      <c r="F10" s="595">
        <v>1857738.48</v>
      </c>
      <c r="G10" s="595">
        <v>575141.13</v>
      </c>
      <c r="H10" s="596">
        <v>2247559.6800000002</v>
      </c>
      <c r="I10" s="597">
        <v>0.92382692130006405</v>
      </c>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row>
    <row r="11" spans="1:122" s="132" customFormat="1">
      <c r="A11" s="129"/>
      <c r="B11" s="138">
        <v>4</v>
      </c>
      <c r="C11" s="139" t="s">
        <v>1064</v>
      </c>
      <c r="D11" s="595">
        <v>17497850.73</v>
      </c>
      <c r="E11" s="595">
        <v>0</v>
      </c>
      <c r="F11" s="595">
        <v>17497850.73</v>
      </c>
      <c r="G11" s="595">
        <v>0</v>
      </c>
      <c r="H11" s="596">
        <v>0</v>
      </c>
      <c r="I11" s="597">
        <v>0</v>
      </c>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row>
    <row r="12" spans="1:122" s="132" customFormat="1">
      <c r="A12" s="129"/>
      <c r="B12" s="138">
        <v>5</v>
      </c>
      <c r="C12" s="139" t="s">
        <v>1065</v>
      </c>
      <c r="D12" s="595">
        <v>0</v>
      </c>
      <c r="E12" s="595">
        <v>0</v>
      </c>
      <c r="F12" s="595">
        <v>0</v>
      </c>
      <c r="G12" s="595">
        <v>0</v>
      </c>
      <c r="H12" s="596">
        <v>0</v>
      </c>
      <c r="I12" s="597">
        <v>0</v>
      </c>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row>
    <row r="13" spans="1:122" s="132" customFormat="1">
      <c r="A13" s="129"/>
      <c r="B13" s="138">
        <v>6</v>
      </c>
      <c r="C13" s="139" t="s">
        <v>788</v>
      </c>
      <c r="D13" s="595">
        <v>225841548.31999999</v>
      </c>
      <c r="E13" s="595">
        <v>6544466.2300000004</v>
      </c>
      <c r="F13" s="595">
        <v>222224234.72999999</v>
      </c>
      <c r="G13" s="595">
        <v>3249220.63</v>
      </c>
      <c r="H13" s="596">
        <v>75155866.709999993</v>
      </c>
      <c r="I13" s="597">
        <v>0.333324677133293</v>
      </c>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row>
    <row r="14" spans="1:122" s="132" customFormat="1">
      <c r="A14" s="129"/>
      <c r="B14" s="138">
        <v>7</v>
      </c>
      <c r="C14" s="139" t="s">
        <v>794</v>
      </c>
      <c r="D14" s="595">
        <v>243761388.91</v>
      </c>
      <c r="E14" s="595">
        <v>169602242.53</v>
      </c>
      <c r="F14" s="595">
        <v>238751563.43000001</v>
      </c>
      <c r="G14" s="595">
        <v>48027780.770000003</v>
      </c>
      <c r="H14" s="596">
        <v>248783034.86000001</v>
      </c>
      <c r="I14" s="597">
        <v>0.86750681278669295</v>
      </c>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row>
    <row r="15" spans="1:122" s="132" customFormat="1">
      <c r="A15" s="129"/>
      <c r="B15" s="138">
        <v>8</v>
      </c>
      <c r="C15" s="139" t="s">
        <v>1066</v>
      </c>
      <c r="D15" s="595">
        <v>2995165504.9000001</v>
      </c>
      <c r="E15" s="595">
        <v>622774367.98000002</v>
      </c>
      <c r="F15" s="595">
        <v>2989117372.0900002</v>
      </c>
      <c r="G15" s="595">
        <v>168923440.75999999</v>
      </c>
      <c r="H15" s="596">
        <v>2177946543.8499999</v>
      </c>
      <c r="I15" s="597">
        <v>0.68965117074737703</v>
      </c>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row>
    <row r="16" spans="1:122" s="132" customFormat="1">
      <c r="A16" s="129"/>
      <c r="B16" s="138">
        <v>9</v>
      </c>
      <c r="C16" s="139" t="s">
        <v>1067</v>
      </c>
      <c r="D16" s="595">
        <v>235920488.22</v>
      </c>
      <c r="E16" s="595">
        <v>21397860.149999999</v>
      </c>
      <c r="F16" s="595">
        <v>235920488.22</v>
      </c>
      <c r="G16" s="595">
        <v>11619248.789999999</v>
      </c>
      <c r="H16" s="596">
        <v>95167793.25</v>
      </c>
      <c r="I16" s="597">
        <v>0.384454610801156</v>
      </c>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row>
    <row r="17" spans="1:122" s="132" customFormat="1">
      <c r="A17" s="129"/>
      <c r="B17" s="138">
        <v>10</v>
      </c>
      <c r="C17" s="139" t="s">
        <v>796</v>
      </c>
      <c r="D17" s="595">
        <v>28349358.289999999</v>
      </c>
      <c r="E17" s="595">
        <v>2077959.28</v>
      </c>
      <c r="F17" s="595">
        <v>28344486.350000001</v>
      </c>
      <c r="G17" s="595">
        <v>872124.93</v>
      </c>
      <c r="H17" s="596">
        <v>31234156.699999999</v>
      </c>
      <c r="I17" s="597">
        <v>1.0690547374116961</v>
      </c>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row>
    <row r="18" spans="1:122" s="132" customFormat="1">
      <c r="A18" s="129"/>
      <c r="B18" s="138">
        <v>11</v>
      </c>
      <c r="C18" s="139" t="s">
        <v>1068</v>
      </c>
      <c r="D18" s="595">
        <v>284477.58</v>
      </c>
      <c r="E18" s="595">
        <v>7972.5</v>
      </c>
      <c r="F18" s="595">
        <v>284477.58</v>
      </c>
      <c r="G18" s="595">
        <v>874.56</v>
      </c>
      <c r="H18" s="596">
        <v>428028.21</v>
      </c>
      <c r="I18" s="597">
        <v>1.5</v>
      </c>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row>
    <row r="19" spans="1:122" s="132" customFormat="1" ht="17.25" customHeight="1">
      <c r="A19" s="129"/>
      <c r="B19" s="138">
        <v>12</v>
      </c>
      <c r="C19" s="139" t="s">
        <v>782</v>
      </c>
      <c r="D19" s="595">
        <v>0</v>
      </c>
      <c r="E19" s="595">
        <v>0</v>
      </c>
      <c r="F19" s="595">
        <v>0</v>
      </c>
      <c r="G19" s="595">
        <v>0</v>
      </c>
      <c r="H19" s="596">
        <v>0</v>
      </c>
      <c r="I19" s="597">
        <v>0</v>
      </c>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row>
    <row r="20" spans="1:122" s="132" customFormat="1" ht="17.25" customHeight="1">
      <c r="A20" s="129"/>
      <c r="B20" s="138">
        <v>13</v>
      </c>
      <c r="C20" s="139" t="s">
        <v>1069</v>
      </c>
      <c r="D20" s="595">
        <v>0</v>
      </c>
      <c r="E20" s="595">
        <v>0</v>
      </c>
      <c r="F20" s="595">
        <v>0</v>
      </c>
      <c r="G20" s="595">
        <v>0</v>
      </c>
      <c r="H20" s="596">
        <v>0</v>
      </c>
      <c r="I20" s="597">
        <v>0</v>
      </c>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row>
    <row r="21" spans="1:122" s="132" customFormat="1" ht="17.25" customHeight="1">
      <c r="A21" s="129"/>
      <c r="B21" s="138">
        <v>14</v>
      </c>
      <c r="C21" s="139" t="s">
        <v>1070</v>
      </c>
      <c r="D21" s="595">
        <v>13557647.01</v>
      </c>
      <c r="E21" s="595">
        <v>0</v>
      </c>
      <c r="F21" s="595">
        <v>13557647.01</v>
      </c>
      <c r="G21" s="595">
        <v>0</v>
      </c>
      <c r="H21" s="596">
        <v>2087877.64</v>
      </c>
      <c r="I21" s="597">
        <v>0.154000000033929</v>
      </c>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row>
    <row r="22" spans="1:122" s="132" customFormat="1">
      <c r="A22" s="129"/>
      <c r="B22" s="138">
        <v>15</v>
      </c>
      <c r="C22" s="139" t="s">
        <v>1071</v>
      </c>
      <c r="D22" s="595">
        <v>8815035.4700000007</v>
      </c>
      <c r="E22" s="595">
        <v>0</v>
      </c>
      <c r="F22" s="595">
        <v>8815035.4700000007</v>
      </c>
      <c r="G22" s="595">
        <v>0</v>
      </c>
      <c r="H22" s="596">
        <v>8815035.4700000007</v>
      </c>
      <c r="I22" s="597">
        <v>1</v>
      </c>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row>
    <row r="23" spans="1:122" s="132" customFormat="1">
      <c r="A23" s="129"/>
      <c r="B23" s="138">
        <v>16</v>
      </c>
      <c r="C23" s="139" t="s">
        <v>1072</v>
      </c>
      <c r="D23" s="595">
        <v>260544016.30000001</v>
      </c>
      <c r="E23" s="595">
        <v>0</v>
      </c>
      <c r="F23" s="595">
        <v>260544016.30000001</v>
      </c>
      <c r="G23" s="595">
        <v>0</v>
      </c>
      <c r="H23" s="596">
        <v>121068820.81</v>
      </c>
      <c r="I23" s="597">
        <v>0.46467703434262297</v>
      </c>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row>
    <row r="24" spans="1:122" s="132" customFormat="1">
      <c r="A24" s="129"/>
      <c r="B24" s="140">
        <v>17</v>
      </c>
      <c r="C24" s="141" t="s">
        <v>1073</v>
      </c>
      <c r="D24" s="598">
        <v>6376235076.3000011</v>
      </c>
      <c r="E24" s="598">
        <v>825531017.38</v>
      </c>
      <c r="F24" s="598">
        <v>6367804333.5500021</v>
      </c>
      <c r="G24" s="598">
        <v>233273226.06</v>
      </c>
      <c r="H24" s="599">
        <v>3020638293.2799993</v>
      </c>
      <c r="I24" s="600">
        <v>0.45759775824516502</v>
      </c>
      <c r="J24" s="129"/>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row>
    <row r="25" spans="1:122" s="132" customFormat="1" ht="15.75" customHeight="1">
      <c r="A25" s="129"/>
      <c r="B25" s="129"/>
      <c r="C25" s="129"/>
      <c r="D25" s="129"/>
      <c r="E25" s="129"/>
      <c r="F25" s="129"/>
      <c r="G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row>
    <row r="26" spans="1:122" s="132" customFormat="1">
      <c r="A26" s="129"/>
      <c r="B26" s="129"/>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row>
    <row r="27" spans="1:122" s="132" customFormat="1">
      <c r="A27" s="129"/>
      <c r="B27" s="129"/>
      <c r="C27" s="129"/>
      <c r="D27" s="129"/>
      <c r="E27" s="129"/>
      <c r="F27" s="129"/>
      <c r="G27" s="129"/>
      <c r="H27" s="129"/>
      <c r="I27" s="129"/>
      <c r="J27" s="121"/>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row>
    <row r="28" spans="1:122">
      <c r="DD28" s="2"/>
      <c r="DE28" s="2"/>
      <c r="DF28" s="2"/>
      <c r="DG28" s="2"/>
      <c r="DH28" s="2"/>
      <c r="DI28" s="2"/>
      <c r="DJ28" s="2"/>
      <c r="DK28" s="2"/>
      <c r="DL28" s="2"/>
      <c r="DM28" s="2"/>
      <c r="DN28" s="2"/>
      <c r="DO28" s="2"/>
      <c r="DP28" s="2"/>
      <c r="DQ28" s="2"/>
      <c r="DR28" s="2"/>
    </row>
    <row r="29" spans="1:122">
      <c r="DD29" s="2"/>
      <c r="DE29" s="2"/>
      <c r="DF29" s="2"/>
      <c r="DG29" s="2"/>
      <c r="DH29" s="2"/>
      <c r="DI29" s="2"/>
      <c r="DJ29" s="2"/>
      <c r="DK29" s="2"/>
      <c r="DL29" s="2"/>
      <c r="DM29" s="2"/>
      <c r="DN29" s="2"/>
      <c r="DO29" s="2"/>
      <c r="DP29" s="2"/>
      <c r="DQ29" s="2"/>
      <c r="DR29" s="2"/>
    </row>
  </sheetData>
  <mergeCells count="4">
    <mergeCell ref="C5:C7"/>
    <mergeCell ref="D5:E5"/>
    <mergeCell ref="F5:G5"/>
    <mergeCell ref="H5:I5"/>
  </mergeCells>
  <pageMargins left="0.7" right="0.7" top="0.78740157499999996" bottom="0.78740157499999996" header="0.3" footer="0.3"/>
  <pageSetup paperSize="9" scale="67" orientation="landscape" r:id="rId1"/>
  <headerFooter>
    <oddFooter>&amp;C_x000D_&amp;1#&amp;"Calibri"&amp;10&amp;K000000 This document is classified as: INTERNAL</oddFooter>
  </headerFooter>
  <colBreaks count="1" manualBreakCount="1">
    <brk id="12"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DX29"/>
  <sheetViews>
    <sheetView zoomScale="80" zoomScaleNormal="80" zoomScaleSheetLayoutView="90" workbookViewId="0">
      <selection activeCell="C29" sqref="C29"/>
    </sheetView>
  </sheetViews>
  <sheetFormatPr defaultColWidth="22.7109375" defaultRowHeight="16.5"/>
  <cols>
    <col min="1" max="1" width="2.140625" style="120" customWidth="1"/>
    <col min="2" max="2" width="5.5703125" style="120" customWidth="1"/>
    <col min="3" max="3" width="80" style="120" customWidth="1"/>
    <col min="4" max="20" width="10.140625" style="120" customWidth="1"/>
    <col min="21" max="21" width="22.7109375" style="120"/>
    <col min="22" max="22" width="33.85546875" style="120" customWidth="1"/>
    <col min="23" max="128" width="22.7109375" style="120"/>
    <col min="129" max="16384" width="22.7109375" style="2"/>
  </cols>
  <sheetData>
    <row r="2" spans="1:128" ht="21">
      <c r="A2" s="117"/>
      <c r="B2" s="118" t="s">
        <v>1074</v>
      </c>
      <c r="C2" s="119"/>
    </row>
    <row r="3" spans="1:128" ht="18.75">
      <c r="B3" s="43" t="str">
        <f>'EU OV1'!B3</f>
        <v>31.12.2024 - in EUR million</v>
      </c>
      <c r="C3" s="119"/>
      <c r="DJ3" s="2"/>
      <c r="DK3" s="2"/>
      <c r="DL3" s="2"/>
      <c r="DM3" s="2"/>
      <c r="DN3" s="2"/>
      <c r="DO3" s="2"/>
      <c r="DP3" s="2"/>
      <c r="DQ3" s="2"/>
      <c r="DR3" s="2"/>
      <c r="DS3" s="2"/>
      <c r="DT3" s="2"/>
      <c r="DU3" s="2"/>
      <c r="DV3" s="2"/>
      <c r="DW3" s="2"/>
      <c r="DX3" s="2"/>
    </row>
    <row r="4" spans="1:128" ht="17.25" customHeight="1">
      <c r="DJ4" s="2"/>
      <c r="DK4" s="2"/>
      <c r="DL4" s="2"/>
      <c r="DM4" s="2"/>
      <c r="DN4" s="2"/>
      <c r="DO4" s="2"/>
      <c r="DP4" s="2"/>
      <c r="DQ4" s="2"/>
      <c r="DR4" s="2"/>
      <c r="DS4" s="2"/>
      <c r="DT4" s="2"/>
      <c r="DU4" s="2"/>
      <c r="DV4" s="2"/>
      <c r="DW4" s="2"/>
      <c r="DX4" s="2"/>
    </row>
    <row r="5" spans="1:128" s="122" customFormat="1" ht="17.25" customHeight="1">
      <c r="A5" s="121"/>
      <c r="B5" s="121"/>
      <c r="C5" s="848" t="s">
        <v>1055</v>
      </c>
      <c r="D5" s="691" t="s">
        <v>1075</v>
      </c>
      <c r="E5" s="691"/>
      <c r="F5" s="691"/>
      <c r="G5" s="691"/>
      <c r="H5" s="691"/>
      <c r="I5" s="691"/>
      <c r="J5" s="691"/>
      <c r="K5" s="691"/>
      <c r="L5" s="691"/>
      <c r="M5" s="691"/>
      <c r="N5" s="691"/>
      <c r="O5" s="691"/>
      <c r="P5" s="691"/>
      <c r="Q5" s="691"/>
      <c r="R5" s="691"/>
      <c r="S5" s="852" t="s">
        <v>139</v>
      </c>
      <c r="T5" s="852" t="s">
        <v>1076</v>
      </c>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row>
    <row r="6" spans="1:128" s="122" customFormat="1" ht="28.5" customHeight="1">
      <c r="A6" s="121"/>
      <c r="B6" s="123"/>
      <c r="C6" s="848"/>
      <c r="D6" s="124">
        <v>0</v>
      </c>
      <c r="E6" s="100">
        <v>0.02</v>
      </c>
      <c r="F6" s="124">
        <v>0.04</v>
      </c>
      <c r="G6" s="100">
        <v>0.1</v>
      </c>
      <c r="H6" s="100">
        <v>0.2</v>
      </c>
      <c r="I6" s="100">
        <v>0.35</v>
      </c>
      <c r="J6" s="100">
        <v>0.5</v>
      </c>
      <c r="K6" s="100">
        <v>0.7</v>
      </c>
      <c r="L6" s="100">
        <v>0.75</v>
      </c>
      <c r="M6" s="125">
        <v>1</v>
      </c>
      <c r="N6" s="125">
        <v>1.5</v>
      </c>
      <c r="O6" s="125">
        <v>2.5</v>
      </c>
      <c r="P6" s="125">
        <v>3.7</v>
      </c>
      <c r="Q6" s="125">
        <v>12.5</v>
      </c>
      <c r="R6" s="125" t="s">
        <v>1077</v>
      </c>
      <c r="S6" s="852"/>
      <c r="T6" s="852"/>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row>
    <row r="7" spans="1:128" s="25" customFormat="1" ht="17.25" customHeight="1">
      <c r="A7" s="126"/>
      <c r="B7" s="123"/>
      <c r="C7" s="848"/>
      <c r="D7" s="127" t="s">
        <v>102</v>
      </c>
      <c r="E7" s="127" t="s">
        <v>103</v>
      </c>
      <c r="F7" s="127" t="s">
        <v>104</v>
      </c>
      <c r="G7" s="127" t="s">
        <v>234</v>
      </c>
      <c r="H7" s="127" t="s">
        <v>141</v>
      </c>
      <c r="I7" s="127" t="s">
        <v>235</v>
      </c>
      <c r="J7" s="127" t="s">
        <v>236</v>
      </c>
      <c r="K7" s="127" t="s">
        <v>287</v>
      </c>
      <c r="L7" s="127" t="s">
        <v>571</v>
      </c>
      <c r="M7" s="127" t="s">
        <v>572</v>
      </c>
      <c r="N7" s="127" t="s">
        <v>573</v>
      </c>
      <c r="O7" s="127" t="s">
        <v>574</v>
      </c>
      <c r="P7" s="127" t="s">
        <v>575</v>
      </c>
      <c r="Q7" s="127" t="s">
        <v>887</v>
      </c>
      <c r="R7" s="127" t="s">
        <v>888</v>
      </c>
      <c r="S7" s="128" t="s">
        <v>1078</v>
      </c>
      <c r="T7" s="128" t="s">
        <v>1079</v>
      </c>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row>
    <row r="8" spans="1:128" s="132" customFormat="1">
      <c r="A8" s="129"/>
      <c r="B8" s="130">
        <v>1</v>
      </c>
      <c r="C8" s="131" t="s">
        <v>1061</v>
      </c>
      <c r="D8" s="596">
        <v>2073323724.54</v>
      </c>
      <c r="E8" s="596">
        <v>0</v>
      </c>
      <c r="F8" s="596">
        <v>0</v>
      </c>
      <c r="G8" s="596">
        <v>0</v>
      </c>
      <c r="H8" s="596">
        <v>18962594.559999999</v>
      </c>
      <c r="I8" s="596">
        <v>0</v>
      </c>
      <c r="J8" s="596">
        <v>0</v>
      </c>
      <c r="K8" s="596">
        <v>0</v>
      </c>
      <c r="L8" s="596">
        <v>0</v>
      </c>
      <c r="M8" s="596">
        <v>250106294.44999999</v>
      </c>
      <c r="N8" s="596">
        <v>0</v>
      </c>
      <c r="O8" s="596">
        <v>0</v>
      </c>
      <c r="P8" s="596">
        <v>0</v>
      </c>
      <c r="Q8" s="596">
        <v>0</v>
      </c>
      <c r="R8" s="596">
        <v>0</v>
      </c>
      <c r="S8" s="601">
        <v>2342392613.5500002</v>
      </c>
      <c r="T8" s="601">
        <v>4396738.39895296</v>
      </c>
      <c r="U8" s="394"/>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row>
    <row r="9" spans="1:128" s="132" customFormat="1">
      <c r="A9" s="129"/>
      <c r="B9" s="130">
        <v>2</v>
      </c>
      <c r="C9" s="83" t="s">
        <v>1062</v>
      </c>
      <c r="D9" s="596">
        <v>0</v>
      </c>
      <c r="E9" s="596">
        <v>0</v>
      </c>
      <c r="F9" s="596">
        <v>0</v>
      </c>
      <c r="G9" s="596">
        <v>0</v>
      </c>
      <c r="H9" s="596">
        <v>5871801.7000000002</v>
      </c>
      <c r="I9" s="596">
        <v>0</v>
      </c>
      <c r="J9" s="596">
        <v>0</v>
      </c>
      <c r="K9" s="596">
        <v>0</v>
      </c>
      <c r="L9" s="596">
        <v>0</v>
      </c>
      <c r="M9" s="596">
        <v>2630402.4</v>
      </c>
      <c r="N9" s="596">
        <v>0</v>
      </c>
      <c r="O9" s="596">
        <v>0</v>
      </c>
      <c r="P9" s="596">
        <v>0</v>
      </c>
      <c r="Q9" s="596">
        <v>0</v>
      </c>
      <c r="R9" s="596">
        <v>0</v>
      </c>
      <c r="S9" s="601">
        <v>8502204.0999999996</v>
      </c>
      <c r="T9" s="601">
        <v>8502204.0999999996</v>
      </c>
      <c r="U9" s="394"/>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row>
    <row r="10" spans="1:128" s="132" customFormat="1">
      <c r="A10" s="129"/>
      <c r="B10" s="130">
        <v>3</v>
      </c>
      <c r="C10" s="83" t="s">
        <v>1063</v>
      </c>
      <c r="D10" s="596">
        <v>0</v>
      </c>
      <c r="E10" s="596">
        <v>0</v>
      </c>
      <c r="F10" s="596">
        <v>0</v>
      </c>
      <c r="G10" s="596">
        <v>0</v>
      </c>
      <c r="H10" s="596">
        <v>28919.97</v>
      </c>
      <c r="I10" s="596">
        <v>0</v>
      </c>
      <c r="J10" s="596">
        <v>324367.90999999997</v>
      </c>
      <c r="K10" s="596">
        <v>0</v>
      </c>
      <c r="L10" s="596">
        <v>0</v>
      </c>
      <c r="M10" s="596">
        <v>2079591.73</v>
      </c>
      <c r="N10" s="596">
        <v>0</v>
      </c>
      <c r="O10" s="596">
        <v>0</v>
      </c>
      <c r="P10" s="596">
        <v>0</v>
      </c>
      <c r="Q10" s="596">
        <v>0</v>
      </c>
      <c r="R10" s="596">
        <v>0</v>
      </c>
      <c r="S10" s="601">
        <v>2432879.61</v>
      </c>
      <c r="T10" s="601">
        <f t="shared" ref="T10:T12" si="0">S10</f>
        <v>2432879.61</v>
      </c>
      <c r="U10" s="394"/>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row>
    <row r="11" spans="1:128" s="132" customFormat="1">
      <c r="A11" s="129"/>
      <c r="B11" s="130">
        <v>4</v>
      </c>
      <c r="C11" s="83" t="s">
        <v>1064</v>
      </c>
      <c r="D11" s="596">
        <v>17497850.73</v>
      </c>
      <c r="E11" s="596">
        <v>0</v>
      </c>
      <c r="F11" s="596">
        <v>0</v>
      </c>
      <c r="G11" s="596">
        <v>0</v>
      </c>
      <c r="H11" s="596">
        <v>0</v>
      </c>
      <c r="I11" s="596">
        <v>0</v>
      </c>
      <c r="J11" s="596">
        <v>0</v>
      </c>
      <c r="K11" s="596">
        <v>0</v>
      </c>
      <c r="L11" s="596">
        <v>0</v>
      </c>
      <c r="M11" s="596">
        <v>0</v>
      </c>
      <c r="N11" s="596">
        <v>0</v>
      </c>
      <c r="O11" s="596">
        <v>0</v>
      </c>
      <c r="P11" s="596">
        <v>0</v>
      </c>
      <c r="Q11" s="596">
        <v>0</v>
      </c>
      <c r="R11" s="596">
        <v>0</v>
      </c>
      <c r="S11" s="601">
        <v>17497850.73</v>
      </c>
      <c r="T11" s="601">
        <v>0</v>
      </c>
      <c r="U11" s="394"/>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row>
    <row r="12" spans="1:128" s="132" customFormat="1">
      <c r="A12" s="129"/>
      <c r="B12" s="130">
        <v>5</v>
      </c>
      <c r="C12" s="83" t="s">
        <v>1065</v>
      </c>
      <c r="D12" s="596">
        <v>0</v>
      </c>
      <c r="E12" s="596">
        <v>0</v>
      </c>
      <c r="F12" s="596">
        <v>0</v>
      </c>
      <c r="G12" s="596">
        <v>0</v>
      </c>
      <c r="H12" s="596">
        <v>0</v>
      </c>
      <c r="I12" s="596">
        <v>0</v>
      </c>
      <c r="J12" s="596">
        <v>0</v>
      </c>
      <c r="K12" s="596">
        <v>0</v>
      </c>
      <c r="L12" s="596">
        <v>0</v>
      </c>
      <c r="M12" s="596">
        <v>0</v>
      </c>
      <c r="N12" s="596">
        <v>0</v>
      </c>
      <c r="O12" s="596">
        <v>0</v>
      </c>
      <c r="P12" s="596">
        <v>0</v>
      </c>
      <c r="Q12" s="596">
        <v>0</v>
      </c>
      <c r="R12" s="596">
        <v>0</v>
      </c>
      <c r="S12" s="601">
        <v>0</v>
      </c>
      <c r="T12" s="601">
        <f t="shared" si="0"/>
        <v>0</v>
      </c>
      <c r="U12" s="394"/>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row>
    <row r="13" spans="1:128" s="132" customFormat="1">
      <c r="A13" s="129"/>
      <c r="B13" s="130">
        <v>6</v>
      </c>
      <c r="C13" s="83" t="s">
        <v>788</v>
      </c>
      <c r="D13" s="596">
        <v>0</v>
      </c>
      <c r="E13" s="596">
        <v>0</v>
      </c>
      <c r="F13" s="596">
        <v>0</v>
      </c>
      <c r="G13" s="596">
        <v>0</v>
      </c>
      <c r="H13" s="596">
        <v>127487084.01000001</v>
      </c>
      <c r="I13" s="596">
        <v>0</v>
      </c>
      <c r="J13" s="596">
        <v>96655842.879999995</v>
      </c>
      <c r="K13" s="596">
        <v>0</v>
      </c>
      <c r="L13" s="596">
        <v>0</v>
      </c>
      <c r="M13" s="596">
        <v>1330528.47</v>
      </c>
      <c r="N13" s="596">
        <v>0</v>
      </c>
      <c r="O13" s="596">
        <v>0</v>
      </c>
      <c r="P13" s="596">
        <v>0</v>
      </c>
      <c r="Q13" s="596">
        <v>0</v>
      </c>
      <c r="R13" s="596">
        <v>0</v>
      </c>
      <c r="S13" s="601">
        <v>225473455.35999998</v>
      </c>
      <c r="T13" s="601">
        <v>34663894.020000003</v>
      </c>
      <c r="U13" s="394"/>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row>
    <row r="14" spans="1:128" s="132" customFormat="1">
      <c r="A14" s="129"/>
      <c r="B14" s="130">
        <v>7</v>
      </c>
      <c r="C14" s="83" t="s">
        <v>794</v>
      </c>
      <c r="D14" s="596">
        <v>0</v>
      </c>
      <c r="E14" s="596">
        <v>0</v>
      </c>
      <c r="F14" s="596">
        <v>0</v>
      </c>
      <c r="G14" s="596">
        <v>0</v>
      </c>
      <c r="H14" s="596">
        <v>0</v>
      </c>
      <c r="I14" s="596">
        <v>0</v>
      </c>
      <c r="J14" s="596">
        <v>5138336.24</v>
      </c>
      <c r="K14" s="596">
        <v>2265</v>
      </c>
      <c r="L14" s="596">
        <v>0</v>
      </c>
      <c r="M14" s="596">
        <v>281638742.95999998</v>
      </c>
      <c r="N14" s="596">
        <v>0</v>
      </c>
      <c r="O14" s="596">
        <v>0</v>
      </c>
      <c r="P14" s="596">
        <v>0</v>
      </c>
      <c r="Q14" s="596">
        <v>0</v>
      </c>
      <c r="R14" s="596">
        <v>0</v>
      </c>
      <c r="S14" s="601">
        <v>286779344.19999999</v>
      </c>
      <c r="T14" s="601">
        <v>281641007.95999998</v>
      </c>
      <c r="U14" s="394"/>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c r="BB14" s="129"/>
      <c r="BC14" s="129"/>
      <c r="BD14" s="129"/>
      <c r="BE14" s="129"/>
      <c r="BF14" s="129"/>
      <c r="BG14" s="129"/>
      <c r="BH14" s="129"/>
      <c r="BI14" s="129"/>
      <c r="BJ14" s="129"/>
      <c r="BK14" s="129"/>
      <c r="BL14" s="129"/>
      <c r="BM14" s="129"/>
      <c r="BN14" s="129"/>
      <c r="BO14" s="129"/>
      <c r="BP14" s="129"/>
      <c r="BQ14" s="129"/>
      <c r="BR14" s="129"/>
      <c r="BS14" s="129"/>
      <c r="BT14" s="129"/>
      <c r="BU14" s="129"/>
      <c r="BV14" s="129"/>
      <c r="BW14" s="129"/>
      <c r="BX14" s="129"/>
      <c r="BY14" s="129"/>
      <c r="BZ14" s="129"/>
      <c r="CA14" s="129"/>
      <c r="CB14" s="129"/>
      <c r="CC14" s="129"/>
      <c r="CD14" s="129"/>
      <c r="CE14" s="129"/>
      <c r="CF14" s="129"/>
      <c r="CG14" s="129"/>
      <c r="CH14" s="129"/>
      <c r="CI14" s="129"/>
      <c r="CJ14" s="129"/>
      <c r="CK14" s="129"/>
      <c r="CL14" s="129"/>
      <c r="CM14" s="129"/>
      <c r="CN14" s="129"/>
      <c r="CO14" s="129"/>
      <c r="CP14" s="129"/>
      <c r="CQ14" s="129"/>
      <c r="CR14" s="129"/>
      <c r="CS14" s="129"/>
      <c r="CT14" s="129"/>
      <c r="CU14" s="129"/>
      <c r="CV14" s="129"/>
      <c r="CW14" s="129"/>
      <c r="CX14" s="129"/>
      <c r="CY14" s="129"/>
      <c r="CZ14" s="129"/>
      <c r="DA14" s="129"/>
      <c r="DB14" s="129"/>
      <c r="DC14" s="129"/>
      <c r="DD14" s="129"/>
      <c r="DE14" s="129"/>
      <c r="DF14" s="129"/>
      <c r="DG14" s="129"/>
      <c r="DH14" s="129"/>
      <c r="DI14" s="129"/>
    </row>
    <row r="15" spans="1:128" s="132" customFormat="1">
      <c r="A15" s="129"/>
      <c r="B15" s="130">
        <v>8</v>
      </c>
      <c r="C15" s="83" t="s">
        <v>792</v>
      </c>
      <c r="D15" s="596">
        <v>0</v>
      </c>
      <c r="E15" s="596">
        <v>0</v>
      </c>
      <c r="F15" s="596">
        <v>0</v>
      </c>
      <c r="G15" s="596">
        <v>0</v>
      </c>
      <c r="H15" s="596">
        <v>0</v>
      </c>
      <c r="I15" s="596">
        <v>0</v>
      </c>
      <c r="J15" s="596">
        <v>0</v>
      </c>
      <c r="K15" s="596">
        <v>0</v>
      </c>
      <c r="L15" s="596">
        <v>3158040812.8499999</v>
      </c>
      <c r="M15" s="596">
        <v>0</v>
      </c>
      <c r="N15" s="596">
        <v>0</v>
      </c>
      <c r="O15" s="596">
        <v>0</v>
      </c>
      <c r="P15" s="596">
        <v>0</v>
      </c>
      <c r="Q15" s="596">
        <v>0</v>
      </c>
      <c r="R15" s="596">
        <v>0</v>
      </c>
      <c r="S15" s="601">
        <v>3158040812.8499999</v>
      </c>
      <c r="T15" s="601">
        <f>S15</f>
        <v>3158040812.8499999</v>
      </c>
      <c r="U15" s="394"/>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129"/>
      <c r="BC15" s="129"/>
      <c r="BD15" s="129"/>
      <c r="BE15" s="129"/>
      <c r="BF15" s="129"/>
      <c r="BG15" s="129"/>
      <c r="BH15" s="129"/>
      <c r="BI15" s="129"/>
      <c r="BJ15" s="129"/>
      <c r="BK15" s="129"/>
      <c r="BL15" s="129"/>
      <c r="BM15" s="129"/>
      <c r="BN15" s="129"/>
      <c r="BO15" s="129"/>
      <c r="BP15" s="129"/>
      <c r="BQ15" s="129"/>
      <c r="BR15" s="129"/>
      <c r="BS15" s="129"/>
      <c r="BT15" s="129"/>
      <c r="BU15" s="129"/>
      <c r="BV15" s="129"/>
      <c r="BW15" s="129"/>
      <c r="BX15" s="129"/>
      <c r="BY15" s="129"/>
      <c r="BZ15" s="129"/>
      <c r="CA15" s="129"/>
      <c r="CB15" s="129"/>
      <c r="CC15" s="129"/>
      <c r="CD15" s="129"/>
      <c r="CE15" s="129"/>
      <c r="CF15" s="129"/>
      <c r="CG15" s="129"/>
      <c r="CH15" s="129"/>
      <c r="CI15" s="129"/>
      <c r="CJ15" s="129"/>
      <c r="CK15" s="129"/>
      <c r="CL15" s="129"/>
      <c r="CM15" s="129"/>
      <c r="CN15" s="129"/>
      <c r="CO15" s="129"/>
      <c r="CP15" s="129"/>
      <c r="CQ15" s="129"/>
      <c r="CR15" s="129"/>
      <c r="CS15" s="129"/>
      <c r="CT15" s="129"/>
      <c r="CU15" s="129"/>
      <c r="CV15" s="129"/>
      <c r="CW15" s="129"/>
      <c r="CX15" s="129"/>
      <c r="CY15" s="129"/>
      <c r="CZ15" s="129"/>
      <c r="DA15" s="129"/>
      <c r="DB15" s="129"/>
      <c r="DC15" s="129"/>
      <c r="DD15" s="129"/>
      <c r="DE15" s="129"/>
      <c r="DF15" s="129"/>
      <c r="DG15" s="129"/>
      <c r="DH15" s="129"/>
      <c r="DI15" s="129"/>
    </row>
    <row r="16" spans="1:128" s="132" customFormat="1">
      <c r="A16" s="129"/>
      <c r="B16" s="130">
        <v>9</v>
      </c>
      <c r="C16" s="83" t="s">
        <v>1080</v>
      </c>
      <c r="D16" s="596">
        <v>0</v>
      </c>
      <c r="E16" s="596">
        <v>0</v>
      </c>
      <c r="F16" s="596">
        <v>0</v>
      </c>
      <c r="G16" s="596">
        <v>0</v>
      </c>
      <c r="H16" s="596">
        <v>0</v>
      </c>
      <c r="I16" s="596">
        <v>140101358.22999999</v>
      </c>
      <c r="J16" s="596">
        <v>90394477.569999993</v>
      </c>
      <c r="K16" s="596">
        <v>0</v>
      </c>
      <c r="L16" s="596">
        <v>16170740.439999999</v>
      </c>
      <c r="M16" s="596">
        <v>0</v>
      </c>
      <c r="N16" s="596">
        <v>0</v>
      </c>
      <c r="O16" s="596">
        <v>0</v>
      </c>
      <c r="P16" s="596">
        <v>0</v>
      </c>
      <c r="Q16" s="596">
        <v>0</v>
      </c>
      <c r="R16" s="596">
        <v>873160.79</v>
      </c>
      <c r="S16" s="601">
        <v>247539737.02999997</v>
      </c>
      <c r="T16" s="601">
        <f t="shared" ref="T16:T23" si="1">S16</f>
        <v>247539737.02999997</v>
      </c>
      <c r="U16" s="394"/>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129"/>
      <c r="BC16" s="129"/>
      <c r="BD16" s="129"/>
      <c r="BE16" s="129"/>
      <c r="BF16" s="129"/>
      <c r="BG16" s="129"/>
      <c r="BH16" s="129"/>
      <c r="BI16" s="129"/>
      <c r="BJ16" s="129"/>
      <c r="BK16" s="129"/>
      <c r="BL16" s="129"/>
      <c r="BM16" s="129"/>
      <c r="BN16" s="129"/>
      <c r="BO16" s="129"/>
      <c r="BP16" s="129"/>
      <c r="BQ16" s="129"/>
      <c r="BR16" s="129"/>
      <c r="BS16" s="129"/>
      <c r="BT16" s="129"/>
      <c r="BU16" s="129"/>
      <c r="BV16" s="129"/>
      <c r="BW16" s="129"/>
      <c r="BX16" s="129"/>
      <c r="BY16" s="129"/>
      <c r="BZ16" s="129"/>
      <c r="CA16" s="129"/>
      <c r="CB16" s="129"/>
      <c r="CC16" s="129"/>
      <c r="CD16" s="129"/>
      <c r="CE16" s="129"/>
      <c r="CF16" s="129"/>
      <c r="CG16" s="129"/>
      <c r="CH16" s="129"/>
      <c r="CI16" s="129"/>
      <c r="CJ16" s="129"/>
      <c r="CK16" s="129"/>
      <c r="CL16" s="129"/>
      <c r="CM16" s="129"/>
      <c r="CN16" s="129"/>
      <c r="CO16" s="129"/>
      <c r="CP16" s="129"/>
      <c r="CQ16" s="129"/>
      <c r="CR16" s="129"/>
      <c r="CS16" s="129"/>
      <c r="CT16" s="129"/>
      <c r="CU16" s="129"/>
      <c r="CV16" s="129"/>
      <c r="CW16" s="129"/>
      <c r="CX16" s="129"/>
      <c r="CY16" s="129"/>
      <c r="CZ16" s="129"/>
      <c r="DA16" s="129"/>
      <c r="DB16" s="129"/>
      <c r="DC16" s="129"/>
      <c r="DD16" s="129"/>
      <c r="DE16" s="129"/>
      <c r="DF16" s="129"/>
      <c r="DG16" s="129"/>
      <c r="DH16" s="129"/>
      <c r="DI16" s="129"/>
    </row>
    <row r="17" spans="1:128" s="132" customFormat="1">
      <c r="A17" s="129"/>
      <c r="B17" s="130">
        <v>10</v>
      </c>
      <c r="C17" s="83" t="s">
        <v>796</v>
      </c>
      <c r="D17" s="596">
        <v>0</v>
      </c>
      <c r="E17" s="596">
        <v>0</v>
      </c>
      <c r="F17" s="596">
        <v>0</v>
      </c>
      <c r="G17" s="596">
        <v>0</v>
      </c>
      <c r="H17" s="596">
        <v>0</v>
      </c>
      <c r="I17" s="596">
        <v>0</v>
      </c>
      <c r="J17" s="596">
        <v>0</v>
      </c>
      <c r="K17" s="596">
        <v>0</v>
      </c>
      <c r="L17" s="596">
        <v>0</v>
      </c>
      <c r="M17" s="596">
        <v>25181520.449999999</v>
      </c>
      <c r="N17" s="596">
        <v>4035090.83</v>
      </c>
      <c r="O17" s="596">
        <v>0</v>
      </c>
      <c r="P17" s="596">
        <v>0</v>
      </c>
      <c r="Q17" s="596">
        <v>0</v>
      </c>
      <c r="R17" s="596">
        <v>0</v>
      </c>
      <c r="S17" s="601">
        <v>29216611.280000001</v>
      </c>
      <c r="T17" s="601">
        <f t="shared" si="1"/>
        <v>29216611.280000001</v>
      </c>
      <c r="U17" s="394"/>
      <c r="V17" s="129"/>
      <c r="W17" s="129"/>
      <c r="X17" s="129"/>
      <c r="Y17" s="129"/>
      <c r="Z17" s="129"/>
      <c r="AA17" s="129"/>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129"/>
      <c r="BC17" s="129"/>
      <c r="BD17" s="129"/>
      <c r="BE17" s="129"/>
      <c r="BF17" s="129"/>
      <c r="BG17" s="129"/>
      <c r="BH17" s="129"/>
      <c r="BI17" s="129"/>
      <c r="BJ17" s="129"/>
      <c r="BK17" s="129"/>
      <c r="BL17" s="129"/>
      <c r="BM17" s="129"/>
      <c r="BN17" s="129"/>
      <c r="BO17" s="129"/>
      <c r="BP17" s="129"/>
      <c r="BQ17" s="129"/>
      <c r="BR17" s="129"/>
      <c r="BS17" s="129"/>
      <c r="BT17" s="129"/>
      <c r="BU17" s="129"/>
      <c r="BV17" s="129"/>
      <c r="BW17" s="129"/>
      <c r="BX17" s="129"/>
      <c r="BY17" s="129"/>
      <c r="BZ17" s="129"/>
      <c r="CA17" s="129"/>
      <c r="CB17" s="129"/>
      <c r="CC17" s="129"/>
      <c r="CD17" s="129"/>
      <c r="CE17" s="129"/>
      <c r="CF17" s="129"/>
      <c r="CG17" s="129"/>
      <c r="CH17" s="129"/>
      <c r="CI17" s="129"/>
      <c r="CJ17" s="129"/>
      <c r="CK17" s="129"/>
      <c r="CL17" s="129"/>
      <c r="CM17" s="129"/>
      <c r="CN17" s="129"/>
      <c r="CO17" s="129"/>
      <c r="CP17" s="129"/>
      <c r="CQ17" s="129"/>
      <c r="CR17" s="129"/>
      <c r="CS17" s="129"/>
      <c r="CT17" s="129"/>
      <c r="CU17" s="129"/>
      <c r="CV17" s="129"/>
      <c r="CW17" s="129"/>
      <c r="CX17" s="129"/>
      <c r="CY17" s="129"/>
      <c r="CZ17" s="129"/>
      <c r="DA17" s="129"/>
      <c r="DB17" s="129"/>
      <c r="DC17" s="129"/>
      <c r="DD17" s="129"/>
      <c r="DE17" s="129"/>
      <c r="DF17" s="129"/>
      <c r="DG17" s="129"/>
      <c r="DH17" s="129"/>
      <c r="DI17" s="129"/>
    </row>
    <row r="18" spans="1:128" s="132" customFormat="1">
      <c r="A18" s="129"/>
      <c r="B18" s="130">
        <v>11</v>
      </c>
      <c r="C18" s="83" t="s">
        <v>1068</v>
      </c>
      <c r="D18" s="596">
        <v>0</v>
      </c>
      <c r="E18" s="596">
        <v>0</v>
      </c>
      <c r="F18" s="596">
        <v>0</v>
      </c>
      <c r="G18" s="596">
        <v>0</v>
      </c>
      <c r="H18" s="596">
        <v>0</v>
      </c>
      <c r="I18" s="596">
        <v>0</v>
      </c>
      <c r="J18" s="596">
        <v>0</v>
      </c>
      <c r="K18" s="596">
        <v>0</v>
      </c>
      <c r="L18" s="596">
        <v>0</v>
      </c>
      <c r="M18" s="596">
        <v>0</v>
      </c>
      <c r="N18" s="596">
        <v>285352.14</v>
      </c>
      <c r="O18" s="596">
        <v>0</v>
      </c>
      <c r="P18" s="596">
        <v>0</v>
      </c>
      <c r="Q18" s="596">
        <v>0</v>
      </c>
      <c r="R18" s="596">
        <v>0</v>
      </c>
      <c r="S18" s="601">
        <v>285352.14</v>
      </c>
      <c r="T18" s="601">
        <f t="shared" si="1"/>
        <v>285352.14</v>
      </c>
      <c r="U18" s="394"/>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129"/>
      <c r="BC18" s="129"/>
      <c r="BD18" s="129"/>
      <c r="BE18" s="129"/>
      <c r="BF18" s="129"/>
      <c r="BG18" s="129"/>
      <c r="BH18" s="129"/>
      <c r="BI18" s="129"/>
      <c r="BJ18" s="129"/>
      <c r="BK18" s="129"/>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129"/>
      <c r="CH18" s="129"/>
      <c r="CI18" s="129"/>
      <c r="CJ18" s="129"/>
      <c r="CK18" s="129"/>
      <c r="CL18" s="129"/>
      <c r="CM18" s="129"/>
      <c r="CN18" s="129"/>
      <c r="CO18" s="129"/>
      <c r="CP18" s="129"/>
      <c r="CQ18" s="129"/>
      <c r="CR18" s="129"/>
      <c r="CS18" s="129"/>
      <c r="CT18" s="129"/>
      <c r="CU18" s="129"/>
      <c r="CV18" s="129"/>
      <c r="CW18" s="129"/>
      <c r="CX18" s="129"/>
      <c r="CY18" s="129"/>
      <c r="CZ18" s="129"/>
      <c r="DA18" s="129"/>
      <c r="DB18" s="129"/>
      <c r="DC18" s="129"/>
      <c r="DD18" s="129"/>
      <c r="DE18" s="129"/>
      <c r="DF18" s="129"/>
      <c r="DG18" s="129"/>
      <c r="DH18" s="129"/>
      <c r="DI18" s="129"/>
    </row>
    <row r="19" spans="1:128" s="132" customFormat="1">
      <c r="A19" s="129"/>
      <c r="B19" s="130">
        <v>12</v>
      </c>
      <c r="C19" s="83" t="s">
        <v>782</v>
      </c>
      <c r="D19" s="596">
        <v>0</v>
      </c>
      <c r="E19" s="596">
        <v>0</v>
      </c>
      <c r="F19" s="596">
        <v>0</v>
      </c>
      <c r="G19" s="596">
        <v>0</v>
      </c>
      <c r="H19" s="596">
        <v>0</v>
      </c>
      <c r="I19" s="596">
        <v>0</v>
      </c>
      <c r="J19" s="596">
        <v>0</v>
      </c>
      <c r="K19" s="596">
        <v>0</v>
      </c>
      <c r="L19" s="596">
        <v>0</v>
      </c>
      <c r="M19" s="596">
        <v>0</v>
      </c>
      <c r="N19" s="596">
        <v>0</v>
      </c>
      <c r="O19" s="596">
        <v>0</v>
      </c>
      <c r="P19" s="596">
        <v>0</v>
      </c>
      <c r="Q19" s="596">
        <v>0</v>
      </c>
      <c r="R19" s="596">
        <v>0</v>
      </c>
      <c r="S19" s="601">
        <v>0</v>
      </c>
      <c r="T19" s="601">
        <f t="shared" si="1"/>
        <v>0</v>
      </c>
      <c r="U19" s="394"/>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129"/>
      <c r="BJ19" s="129"/>
      <c r="BK19" s="129"/>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129"/>
      <c r="CH19" s="129"/>
      <c r="CI19" s="129"/>
      <c r="CJ19" s="129"/>
      <c r="CK19" s="129"/>
      <c r="CL19" s="129"/>
      <c r="CM19" s="129"/>
      <c r="CN19" s="129"/>
      <c r="CO19" s="129"/>
      <c r="CP19" s="129"/>
      <c r="CQ19" s="129"/>
      <c r="CR19" s="129"/>
      <c r="CS19" s="129"/>
      <c r="CT19" s="129"/>
      <c r="CU19" s="129"/>
      <c r="CV19" s="129"/>
      <c r="CW19" s="129"/>
      <c r="CX19" s="129"/>
      <c r="CY19" s="129"/>
      <c r="CZ19" s="129"/>
      <c r="DA19" s="129"/>
      <c r="DB19" s="129"/>
      <c r="DC19" s="129"/>
      <c r="DD19" s="129"/>
      <c r="DE19" s="129"/>
      <c r="DF19" s="129"/>
      <c r="DG19" s="129"/>
      <c r="DH19" s="129"/>
      <c r="DI19" s="129"/>
    </row>
    <row r="20" spans="1:128" s="132" customFormat="1">
      <c r="A20" s="129"/>
      <c r="B20" s="130">
        <v>13</v>
      </c>
      <c r="C20" s="83" t="s">
        <v>1081</v>
      </c>
      <c r="D20" s="596">
        <v>0</v>
      </c>
      <c r="E20" s="596">
        <v>0</v>
      </c>
      <c r="F20" s="596">
        <v>0</v>
      </c>
      <c r="G20" s="596">
        <v>0</v>
      </c>
      <c r="H20" s="596">
        <v>0</v>
      </c>
      <c r="I20" s="596">
        <v>0</v>
      </c>
      <c r="J20" s="596">
        <v>0</v>
      </c>
      <c r="K20" s="596">
        <v>0</v>
      </c>
      <c r="L20" s="596">
        <v>0</v>
      </c>
      <c r="M20" s="596">
        <v>0</v>
      </c>
      <c r="N20" s="596">
        <v>0</v>
      </c>
      <c r="O20" s="596">
        <v>0</v>
      </c>
      <c r="P20" s="596">
        <v>0</v>
      </c>
      <c r="Q20" s="596">
        <v>0</v>
      </c>
      <c r="R20" s="596">
        <v>0</v>
      </c>
      <c r="S20" s="601">
        <v>0</v>
      </c>
      <c r="T20" s="601">
        <f t="shared" si="1"/>
        <v>0</v>
      </c>
      <c r="U20" s="394"/>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129"/>
      <c r="BC20" s="129"/>
      <c r="BD20" s="129"/>
      <c r="BE20" s="129"/>
      <c r="BF20" s="129"/>
      <c r="BG20" s="129"/>
      <c r="BH20" s="129"/>
      <c r="BI20" s="129"/>
      <c r="BJ20" s="129"/>
      <c r="BK20" s="129"/>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129"/>
      <c r="CH20" s="129"/>
      <c r="CI20" s="129"/>
      <c r="CJ20" s="129"/>
      <c r="CK20" s="129"/>
      <c r="CL20" s="129"/>
      <c r="CM20" s="129"/>
      <c r="CN20" s="129"/>
      <c r="CO20" s="129"/>
      <c r="CP20" s="129"/>
      <c r="CQ20" s="129"/>
      <c r="CR20" s="129"/>
      <c r="CS20" s="129"/>
      <c r="CT20" s="129"/>
      <c r="CU20" s="129"/>
      <c r="CV20" s="129"/>
      <c r="CW20" s="129"/>
      <c r="CX20" s="129"/>
      <c r="CY20" s="129"/>
      <c r="CZ20" s="129"/>
      <c r="DA20" s="129"/>
      <c r="DB20" s="129"/>
      <c r="DC20" s="129"/>
      <c r="DD20" s="129"/>
      <c r="DE20" s="129"/>
      <c r="DF20" s="129"/>
      <c r="DG20" s="129"/>
      <c r="DH20" s="129"/>
      <c r="DI20" s="129"/>
    </row>
    <row r="21" spans="1:128" s="132" customFormat="1">
      <c r="A21" s="129"/>
      <c r="B21" s="130">
        <v>14</v>
      </c>
      <c r="C21" s="83" t="s">
        <v>1082</v>
      </c>
      <c r="D21" s="596">
        <v>0</v>
      </c>
      <c r="E21" s="596">
        <v>0</v>
      </c>
      <c r="F21" s="596">
        <v>0</v>
      </c>
      <c r="G21" s="596">
        <v>0</v>
      </c>
      <c r="H21" s="596">
        <v>0</v>
      </c>
      <c r="I21" s="596">
        <v>0</v>
      </c>
      <c r="J21" s="596">
        <v>0</v>
      </c>
      <c r="K21" s="596">
        <v>0</v>
      </c>
      <c r="L21" s="596">
        <v>0</v>
      </c>
      <c r="M21" s="596">
        <v>0</v>
      </c>
      <c r="N21" s="596">
        <v>0</v>
      </c>
      <c r="O21" s="596">
        <v>0</v>
      </c>
      <c r="P21" s="596">
        <v>0</v>
      </c>
      <c r="Q21" s="596">
        <v>0</v>
      </c>
      <c r="R21" s="596">
        <v>13557647.01</v>
      </c>
      <c r="S21" s="601">
        <v>13557647.01</v>
      </c>
      <c r="T21" s="601">
        <f t="shared" si="1"/>
        <v>13557647.01</v>
      </c>
      <c r="U21" s="394"/>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29"/>
      <c r="AT21" s="129"/>
      <c r="AU21" s="129"/>
      <c r="AV21" s="129"/>
      <c r="AW21" s="129"/>
      <c r="AX21" s="129"/>
      <c r="AY21" s="129"/>
      <c r="AZ21" s="129"/>
      <c r="BA21" s="129"/>
      <c r="BB21" s="129"/>
      <c r="BC21" s="129"/>
      <c r="BD21" s="129"/>
      <c r="BE21" s="129"/>
      <c r="BF21" s="129"/>
      <c r="BG21" s="129"/>
      <c r="BH21" s="129"/>
      <c r="BI21" s="129"/>
      <c r="BJ21" s="129"/>
      <c r="BK21" s="129"/>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129"/>
      <c r="CH21" s="129"/>
      <c r="CI21" s="129"/>
      <c r="CJ21" s="129"/>
      <c r="CK21" s="129"/>
      <c r="CL21" s="129"/>
      <c r="CM21" s="129"/>
      <c r="CN21" s="129"/>
      <c r="CO21" s="129"/>
      <c r="CP21" s="129"/>
      <c r="CQ21" s="129"/>
      <c r="CR21" s="129"/>
      <c r="CS21" s="129"/>
      <c r="CT21" s="129"/>
      <c r="CU21" s="129"/>
      <c r="CV21" s="129"/>
      <c r="CW21" s="129"/>
      <c r="CX21" s="129"/>
      <c r="CY21" s="129"/>
      <c r="CZ21" s="129"/>
      <c r="DA21" s="129"/>
      <c r="DB21" s="129"/>
      <c r="DC21" s="129"/>
      <c r="DD21" s="129"/>
      <c r="DE21" s="129"/>
      <c r="DF21" s="129"/>
      <c r="DG21" s="129"/>
      <c r="DH21" s="129"/>
      <c r="DI21" s="129"/>
    </row>
    <row r="22" spans="1:128" s="132" customFormat="1">
      <c r="A22" s="129"/>
      <c r="B22" s="130">
        <v>15</v>
      </c>
      <c r="C22" s="83" t="s">
        <v>1083</v>
      </c>
      <c r="D22" s="596">
        <v>0</v>
      </c>
      <c r="E22" s="596">
        <v>0</v>
      </c>
      <c r="F22" s="596">
        <v>0</v>
      </c>
      <c r="G22" s="596">
        <v>0</v>
      </c>
      <c r="H22" s="596">
        <v>0</v>
      </c>
      <c r="I22" s="596">
        <v>0</v>
      </c>
      <c r="J22" s="596">
        <v>0</v>
      </c>
      <c r="K22" s="596">
        <v>0</v>
      </c>
      <c r="L22" s="596">
        <v>0</v>
      </c>
      <c r="M22" s="596">
        <v>8815035.4700000007</v>
      </c>
      <c r="N22" s="596">
        <v>0</v>
      </c>
      <c r="O22" s="596">
        <v>0</v>
      </c>
      <c r="P22" s="596">
        <v>0</v>
      </c>
      <c r="Q22" s="596">
        <v>0</v>
      </c>
      <c r="R22" s="596">
        <v>0</v>
      </c>
      <c r="S22" s="601">
        <v>8815035.4700000007</v>
      </c>
      <c r="T22" s="601">
        <f t="shared" si="1"/>
        <v>8815035.4700000007</v>
      </c>
      <c r="U22" s="394"/>
      <c r="V22" s="129"/>
      <c r="W22" s="129"/>
      <c r="X22" s="129"/>
      <c r="Y22" s="129"/>
      <c r="Z22" s="129"/>
      <c r="AA22" s="129"/>
      <c r="AB22" s="129"/>
      <c r="AC22" s="129"/>
      <c r="AD22" s="129"/>
      <c r="AE22" s="129"/>
      <c r="AF22" s="129"/>
      <c r="AG22" s="129"/>
      <c r="AH22" s="129"/>
      <c r="AI22" s="129"/>
      <c r="AJ22" s="129"/>
      <c r="AK22" s="129"/>
      <c r="AL22" s="129"/>
      <c r="AM22" s="129"/>
      <c r="AN22" s="129"/>
      <c r="AO22" s="129"/>
      <c r="AP22" s="129"/>
      <c r="AQ22" s="129"/>
      <c r="AR22" s="129"/>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129"/>
      <c r="CH22" s="129"/>
      <c r="CI22" s="129"/>
      <c r="CJ22" s="129"/>
      <c r="CK22" s="129"/>
      <c r="CL22" s="129"/>
      <c r="CM22" s="129"/>
      <c r="CN22" s="129"/>
      <c r="CO22" s="129"/>
      <c r="CP22" s="129"/>
      <c r="CQ22" s="129"/>
      <c r="CR22" s="129"/>
      <c r="CS22" s="129"/>
      <c r="CT22" s="129"/>
      <c r="CU22" s="129"/>
      <c r="CV22" s="129"/>
      <c r="CW22" s="129"/>
      <c r="CX22" s="129"/>
      <c r="CY22" s="129"/>
      <c r="CZ22" s="129"/>
      <c r="DA22" s="129"/>
      <c r="DB22" s="129"/>
      <c r="DC22" s="129"/>
      <c r="DD22" s="129"/>
      <c r="DE22" s="129"/>
      <c r="DF22" s="129"/>
      <c r="DG22" s="129"/>
      <c r="DH22" s="129"/>
      <c r="DI22" s="129"/>
    </row>
    <row r="23" spans="1:128" s="132" customFormat="1">
      <c r="A23" s="129"/>
      <c r="B23" s="130">
        <v>16</v>
      </c>
      <c r="C23" s="83" t="s">
        <v>1072</v>
      </c>
      <c r="D23" s="596">
        <v>163436874.53999999</v>
      </c>
      <c r="E23" s="596">
        <v>0</v>
      </c>
      <c r="F23" s="596">
        <v>0</v>
      </c>
      <c r="G23" s="596">
        <v>0</v>
      </c>
      <c r="H23" s="596">
        <v>1119231.77</v>
      </c>
      <c r="I23" s="596">
        <v>0</v>
      </c>
      <c r="J23" s="596">
        <v>0</v>
      </c>
      <c r="K23" s="596">
        <v>0</v>
      </c>
      <c r="L23" s="596">
        <v>0</v>
      </c>
      <c r="M23" s="596">
        <v>79416533.680000007</v>
      </c>
      <c r="N23" s="596">
        <v>0</v>
      </c>
      <c r="O23" s="596">
        <v>16571376.310000001</v>
      </c>
      <c r="P23" s="596">
        <v>0</v>
      </c>
      <c r="Q23" s="596">
        <v>0</v>
      </c>
      <c r="R23" s="596">
        <v>0</v>
      </c>
      <c r="S23" s="601">
        <v>260544016.30000001</v>
      </c>
      <c r="T23" s="601">
        <f t="shared" si="1"/>
        <v>260544016.30000001</v>
      </c>
      <c r="U23" s="394"/>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row>
    <row r="24" spans="1:128" s="132" customFormat="1">
      <c r="A24" s="129"/>
      <c r="B24" s="133">
        <v>17</v>
      </c>
      <c r="C24" s="134" t="s">
        <v>1073</v>
      </c>
      <c r="D24" s="599">
        <v>2254258449.8099999</v>
      </c>
      <c r="E24" s="599">
        <v>0</v>
      </c>
      <c r="F24" s="599">
        <v>0</v>
      </c>
      <c r="G24" s="599">
        <v>0</v>
      </c>
      <c r="H24" s="599">
        <v>153469632.01000002</v>
      </c>
      <c r="I24" s="599">
        <v>140101358.22999999</v>
      </c>
      <c r="J24" s="599">
        <v>192513024.59999996</v>
      </c>
      <c r="K24" s="599">
        <v>2265</v>
      </c>
      <c r="L24" s="599">
        <v>3174211553.29</v>
      </c>
      <c r="M24" s="599">
        <v>651198649.61000013</v>
      </c>
      <c r="N24" s="599">
        <v>4320442.97</v>
      </c>
      <c r="O24" s="599">
        <v>16571376.310000001</v>
      </c>
      <c r="P24" s="599">
        <v>0</v>
      </c>
      <c r="Q24" s="599">
        <v>0</v>
      </c>
      <c r="R24" s="599">
        <v>14430807.800000001</v>
      </c>
      <c r="S24" s="602">
        <v>6601077559.630002</v>
      </c>
      <c r="T24" s="602">
        <f>SUM(T8:T23)</f>
        <v>4049635936.1689534</v>
      </c>
      <c r="U24" s="394"/>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row>
    <row r="25" spans="1:128" s="132" customFormat="1">
      <c r="A25" s="129"/>
      <c r="B25" s="129"/>
      <c r="C25" s="129"/>
      <c r="D25" s="394"/>
      <c r="E25" s="394"/>
      <c r="F25" s="394"/>
      <c r="G25" s="394"/>
      <c r="H25" s="394"/>
      <c r="I25" s="394"/>
      <c r="J25" s="394"/>
      <c r="K25" s="394"/>
      <c r="L25" s="394"/>
      <c r="M25" s="394"/>
      <c r="N25" s="394"/>
      <c r="O25" s="394"/>
      <c r="P25" s="394"/>
      <c r="Q25" s="394"/>
      <c r="R25" s="395"/>
      <c r="S25" s="395"/>
      <c r="T25" s="395"/>
      <c r="U25" s="394"/>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row>
    <row r="26" spans="1:128" s="132" customFormat="1">
      <c r="A26" s="129"/>
      <c r="B26" s="129"/>
      <c r="C26" s="129"/>
      <c r="D26" s="394"/>
      <c r="E26" s="394"/>
      <c r="F26" s="394"/>
      <c r="G26" s="394"/>
      <c r="H26" s="394"/>
      <c r="I26" s="394"/>
      <c r="J26" s="394"/>
      <c r="K26" s="394"/>
      <c r="L26" s="394"/>
      <c r="M26" s="394"/>
      <c r="N26" s="394"/>
      <c r="O26" s="394"/>
      <c r="P26" s="394"/>
      <c r="Q26" s="394"/>
      <c r="R26" s="395"/>
      <c r="S26" s="395"/>
      <c r="T26" s="395"/>
      <c r="U26" s="394"/>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row>
    <row r="27" spans="1:128" s="132" customFormat="1">
      <c r="A27" s="129"/>
      <c r="B27" s="129"/>
      <c r="C27" s="129"/>
      <c r="D27" s="394"/>
      <c r="E27" s="394"/>
      <c r="F27" s="394"/>
      <c r="G27" s="394"/>
      <c r="H27" s="394"/>
      <c r="I27" s="394"/>
      <c r="J27" s="394"/>
      <c r="K27" s="394"/>
      <c r="L27" s="394"/>
      <c r="M27" s="394"/>
      <c r="N27" s="394"/>
      <c r="O27" s="394"/>
      <c r="P27" s="396"/>
      <c r="Q27" s="394"/>
      <c r="R27" s="395"/>
      <c r="S27" s="395"/>
      <c r="T27" s="395"/>
      <c r="U27" s="394"/>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row>
    <row r="28" spans="1:128">
      <c r="R28" s="135"/>
      <c r="S28" s="135"/>
      <c r="T28" s="135"/>
      <c r="DJ28" s="2"/>
      <c r="DK28" s="2"/>
      <c r="DL28" s="2"/>
      <c r="DM28" s="2"/>
      <c r="DN28" s="2"/>
      <c r="DO28" s="2"/>
      <c r="DP28" s="2"/>
      <c r="DQ28" s="2"/>
      <c r="DR28" s="2"/>
      <c r="DS28" s="2"/>
      <c r="DT28" s="2"/>
      <c r="DU28" s="2"/>
      <c r="DV28" s="2"/>
      <c r="DW28" s="2"/>
      <c r="DX28" s="2"/>
    </row>
    <row r="29" spans="1:128">
      <c r="R29" s="135"/>
      <c r="S29" s="135"/>
      <c r="T29" s="135"/>
      <c r="DJ29" s="2"/>
      <c r="DK29" s="2"/>
      <c r="DL29" s="2"/>
      <c r="DM29" s="2"/>
      <c r="DN29" s="2"/>
      <c r="DO29" s="2"/>
      <c r="DP29" s="2"/>
      <c r="DQ29" s="2"/>
      <c r="DR29" s="2"/>
      <c r="DS29" s="2"/>
      <c r="DT29" s="2"/>
      <c r="DU29" s="2"/>
      <c r="DV29" s="2"/>
      <c r="DW29" s="2"/>
      <c r="DX29" s="2"/>
    </row>
  </sheetData>
  <mergeCells count="4">
    <mergeCell ref="C5:C7"/>
    <mergeCell ref="D5:R5"/>
    <mergeCell ref="S5:S6"/>
    <mergeCell ref="T5:T6"/>
  </mergeCells>
  <pageMargins left="0.7" right="0.7" top="0.78740157499999996" bottom="0.78740157499999996" header="0.3" footer="0.3"/>
  <pageSetup paperSize="9" scale="50" orientation="landscape" r:id="rId1"/>
  <headerFooter>
    <oddFooter>&amp;C_x000D_&amp;1#&amp;"Calibri"&amp;10&amp;K000000 This document is classified as: 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6"/>
  <sheetViews>
    <sheetView showGridLines="0" zoomScale="80" zoomScaleNormal="80" workbookViewId="0">
      <selection activeCell="M16" sqref="M16"/>
    </sheetView>
  </sheetViews>
  <sheetFormatPr defaultColWidth="9.140625" defaultRowHeight="16.5"/>
  <cols>
    <col min="1" max="1" width="2.42578125" style="43" customWidth="1"/>
    <col min="2" max="2" width="7.7109375" style="43" customWidth="1"/>
    <col min="3" max="3" width="85.140625" style="43" customWidth="1"/>
    <col min="4" max="6" width="15" style="392" customWidth="1"/>
    <col min="7" max="16384" width="9.140625" style="43"/>
  </cols>
  <sheetData>
    <row r="1" spans="1:6" ht="17.25">
      <c r="A1" s="376"/>
      <c r="B1" s="376"/>
      <c r="C1" s="376"/>
      <c r="D1" s="445"/>
      <c r="E1" s="445"/>
      <c r="F1" s="445"/>
    </row>
    <row r="2" spans="1:6" ht="19.5">
      <c r="A2" s="376"/>
      <c r="B2" s="85" t="s">
        <v>98</v>
      </c>
    </row>
    <row r="3" spans="1:6" ht="17.25">
      <c r="A3" s="376"/>
      <c r="B3" s="43" t="s">
        <v>99</v>
      </c>
    </row>
    <row r="4" spans="1:6" ht="17.25">
      <c r="A4" s="376"/>
    </row>
    <row r="5" spans="1:6" ht="74.25" customHeight="1">
      <c r="A5" s="376"/>
      <c r="B5" s="668"/>
      <c r="C5" s="669"/>
      <c r="D5" s="672" t="s">
        <v>100</v>
      </c>
      <c r="E5" s="672"/>
      <c r="F5" s="49" t="s">
        <v>101</v>
      </c>
    </row>
    <row r="6" spans="1:6" ht="17.25">
      <c r="A6" s="376"/>
      <c r="B6" s="668"/>
      <c r="C6" s="669"/>
      <c r="D6" s="53" t="s">
        <v>102</v>
      </c>
      <c r="E6" s="53" t="s">
        <v>103</v>
      </c>
      <c r="F6" s="53" t="s">
        <v>104</v>
      </c>
    </row>
    <row r="7" spans="1:6" ht="17.25">
      <c r="A7" s="376"/>
      <c r="B7" s="670"/>
      <c r="C7" s="671"/>
      <c r="D7" s="381">
        <v>45657</v>
      </c>
      <c r="E7" s="381">
        <v>45291</v>
      </c>
      <c r="F7" s="381">
        <v>45657</v>
      </c>
    </row>
    <row r="8" spans="1:6" ht="16.5" customHeight="1">
      <c r="A8" s="376"/>
      <c r="B8" s="53">
        <v>1</v>
      </c>
      <c r="C8" s="91" t="s">
        <v>105</v>
      </c>
      <c r="D8" s="389">
        <v>3020638292.1799998</v>
      </c>
      <c r="E8" s="389">
        <v>3052673886</v>
      </c>
      <c r="F8" s="389">
        <v>241651063.37439999</v>
      </c>
    </row>
    <row r="9" spans="1:6" ht="16.5" customHeight="1">
      <c r="A9" s="376"/>
      <c r="B9" s="53">
        <v>2</v>
      </c>
      <c r="C9" s="386" t="s">
        <v>106</v>
      </c>
      <c r="D9" s="389">
        <v>3020638292.1799998</v>
      </c>
      <c r="E9" s="389">
        <v>3052673886</v>
      </c>
      <c r="F9" s="389">
        <v>241651063.37439999</v>
      </c>
    </row>
    <row r="10" spans="1:6" ht="16.5" customHeight="1">
      <c r="A10" s="376"/>
      <c r="B10" s="53">
        <v>3</v>
      </c>
      <c r="C10" s="386" t="s">
        <v>107</v>
      </c>
      <c r="D10" s="389">
        <v>0</v>
      </c>
      <c r="E10" s="389">
        <v>0</v>
      </c>
      <c r="F10" s="389">
        <v>0</v>
      </c>
    </row>
    <row r="11" spans="1:6" ht="16.5" customHeight="1">
      <c r="A11" s="376"/>
      <c r="B11" s="53">
        <v>4</v>
      </c>
      <c r="C11" s="386" t="s">
        <v>108</v>
      </c>
      <c r="D11" s="389">
        <v>0</v>
      </c>
      <c r="E11" s="389">
        <v>0</v>
      </c>
      <c r="F11" s="389">
        <v>0</v>
      </c>
    </row>
    <row r="12" spans="1:6" ht="16.5" customHeight="1">
      <c r="A12" s="376"/>
      <c r="B12" s="53" t="s">
        <v>109</v>
      </c>
      <c r="C12" s="386" t="s">
        <v>110</v>
      </c>
      <c r="D12" s="389">
        <v>0</v>
      </c>
      <c r="E12" s="389">
        <v>0</v>
      </c>
      <c r="F12" s="389">
        <v>0</v>
      </c>
    </row>
    <row r="13" spans="1:6" ht="16.5" customHeight="1">
      <c r="A13" s="376"/>
      <c r="B13" s="53">
        <v>5</v>
      </c>
      <c r="C13" s="386" t="s">
        <v>111</v>
      </c>
      <c r="D13" s="389">
        <v>0</v>
      </c>
      <c r="E13" s="389">
        <v>0</v>
      </c>
      <c r="F13" s="389">
        <v>0</v>
      </c>
    </row>
    <row r="14" spans="1:6" ht="16.5" customHeight="1">
      <c r="A14" s="376"/>
      <c r="B14" s="53">
        <v>6</v>
      </c>
      <c r="C14" s="91" t="s">
        <v>112</v>
      </c>
      <c r="D14" s="389">
        <v>14860200.16</v>
      </c>
      <c r="E14" s="389">
        <v>11474894</v>
      </c>
      <c r="F14" s="389">
        <v>1188816.0127999999</v>
      </c>
    </row>
    <row r="15" spans="1:6" ht="16.5" customHeight="1">
      <c r="A15" s="376"/>
      <c r="B15" s="53">
        <v>7</v>
      </c>
      <c r="C15" s="386" t="s">
        <v>106</v>
      </c>
      <c r="D15" s="389">
        <v>0</v>
      </c>
      <c r="E15" s="389">
        <v>0</v>
      </c>
      <c r="F15" s="389">
        <v>0</v>
      </c>
    </row>
    <row r="16" spans="1:6" ht="16.5" customHeight="1">
      <c r="A16" s="376"/>
      <c r="B16" s="53">
        <v>8</v>
      </c>
      <c r="C16" s="386" t="s">
        <v>113</v>
      </c>
      <c r="D16" s="389">
        <v>0</v>
      </c>
      <c r="E16" s="389">
        <v>0</v>
      </c>
      <c r="F16" s="389">
        <v>0</v>
      </c>
    </row>
    <row r="17" spans="1:6" ht="16.5" customHeight="1">
      <c r="A17" s="376"/>
      <c r="B17" s="53" t="s">
        <v>114</v>
      </c>
      <c r="C17" s="386" t="s">
        <v>115</v>
      </c>
      <c r="D17" s="389">
        <v>0</v>
      </c>
      <c r="E17" s="389">
        <v>0</v>
      </c>
      <c r="F17" s="389">
        <v>0</v>
      </c>
    </row>
    <row r="18" spans="1:6" ht="16.5" customHeight="1">
      <c r="A18" s="376"/>
      <c r="B18" s="53" t="s">
        <v>116</v>
      </c>
      <c r="C18" s="386" t="s">
        <v>117</v>
      </c>
      <c r="D18" s="389">
        <v>2001408.5</v>
      </c>
      <c r="E18" s="389">
        <v>3643285</v>
      </c>
      <c r="F18" s="389">
        <v>160112.68</v>
      </c>
    </row>
    <row r="19" spans="1:6" ht="16.5" customHeight="1">
      <c r="A19" s="376"/>
      <c r="B19" s="53">
        <v>9</v>
      </c>
      <c r="C19" s="386" t="s">
        <v>118</v>
      </c>
      <c r="D19" s="389">
        <v>12858791.66</v>
      </c>
      <c r="E19" s="389">
        <v>7831609</v>
      </c>
      <c r="F19" s="389">
        <v>1028703.3328</v>
      </c>
    </row>
    <row r="20" spans="1:6" ht="16.5" customHeight="1">
      <c r="A20" s="376"/>
      <c r="B20" s="53">
        <v>10</v>
      </c>
      <c r="C20" s="386" t="s">
        <v>119</v>
      </c>
      <c r="D20" s="520"/>
      <c r="E20" s="520"/>
      <c r="F20" s="520"/>
    </row>
    <row r="21" spans="1:6" ht="16.5" customHeight="1">
      <c r="A21" s="376"/>
      <c r="B21" s="53">
        <v>11</v>
      </c>
      <c r="C21" s="386" t="s">
        <v>119</v>
      </c>
      <c r="D21" s="520"/>
      <c r="E21" s="520"/>
      <c r="F21" s="520"/>
    </row>
    <row r="22" spans="1:6" ht="16.5" customHeight="1">
      <c r="A22" s="376"/>
      <c r="B22" s="53">
        <v>12</v>
      </c>
      <c r="C22" s="386" t="s">
        <v>119</v>
      </c>
      <c r="D22" s="520"/>
      <c r="E22" s="520"/>
      <c r="F22" s="520"/>
    </row>
    <row r="23" spans="1:6" ht="16.5" customHeight="1">
      <c r="A23" s="376"/>
      <c r="B23" s="53">
        <v>13</v>
      </c>
      <c r="C23" s="386" t="s">
        <v>119</v>
      </c>
      <c r="D23" s="520"/>
      <c r="E23" s="520"/>
      <c r="F23" s="520"/>
    </row>
    <row r="24" spans="1:6" ht="16.5" customHeight="1">
      <c r="A24" s="376"/>
      <c r="B24" s="53">
        <v>14</v>
      </c>
      <c r="C24" s="386" t="s">
        <v>119</v>
      </c>
      <c r="D24" s="520"/>
      <c r="E24" s="520"/>
      <c r="F24" s="520"/>
    </row>
    <row r="25" spans="1:6" ht="16.5" customHeight="1">
      <c r="A25" s="376"/>
      <c r="B25" s="53">
        <v>15</v>
      </c>
      <c r="C25" s="91" t="s">
        <v>120</v>
      </c>
      <c r="D25" s="389">
        <v>0</v>
      </c>
      <c r="E25" s="389">
        <v>0</v>
      </c>
      <c r="F25" s="389">
        <v>0</v>
      </c>
    </row>
    <row r="26" spans="1:6" ht="16.5" customHeight="1">
      <c r="A26" s="376"/>
      <c r="B26" s="53">
        <v>16</v>
      </c>
      <c r="C26" s="91" t="s">
        <v>121</v>
      </c>
      <c r="D26" s="389">
        <v>0</v>
      </c>
      <c r="E26" s="389">
        <v>0</v>
      </c>
      <c r="F26" s="389">
        <v>0</v>
      </c>
    </row>
    <row r="27" spans="1:6" ht="16.5" customHeight="1">
      <c r="A27" s="376"/>
      <c r="B27" s="53">
        <v>17</v>
      </c>
      <c r="C27" s="386" t="s">
        <v>122</v>
      </c>
      <c r="D27" s="389">
        <v>0</v>
      </c>
      <c r="E27" s="389">
        <v>0</v>
      </c>
      <c r="F27" s="389">
        <v>0</v>
      </c>
    </row>
    <row r="28" spans="1:6" ht="16.5" customHeight="1">
      <c r="A28" s="376"/>
      <c r="B28" s="53">
        <v>18</v>
      </c>
      <c r="C28" s="386" t="s">
        <v>123</v>
      </c>
      <c r="D28" s="389">
        <v>0</v>
      </c>
      <c r="E28" s="389">
        <v>0</v>
      </c>
      <c r="F28" s="389">
        <v>0</v>
      </c>
    </row>
    <row r="29" spans="1:6" ht="16.5" customHeight="1">
      <c r="A29" s="376"/>
      <c r="B29" s="53">
        <v>19</v>
      </c>
      <c r="C29" s="386" t="s">
        <v>124</v>
      </c>
      <c r="D29" s="389">
        <v>0</v>
      </c>
      <c r="E29" s="389">
        <v>0</v>
      </c>
      <c r="F29" s="389">
        <v>0</v>
      </c>
    </row>
    <row r="30" spans="1:6" ht="16.5" customHeight="1">
      <c r="A30" s="376"/>
      <c r="B30" s="53" t="s">
        <v>125</v>
      </c>
      <c r="C30" s="386" t="s">
        <v>126</v>
      </c>
      <c r="D30" s="389">
        <v>0</v>
      </c>
      <c r="E30" s="389">
        <v>0</v>
      </c>
      <c r="F30" s="389">
        <v>0</v>
      </c>
    </row>
    <row r="31" spans="1:6" ht="16.5" customHeight="1">
      <c r="A31" s="376"/>
      <c r="B31" s="53">
        <v>20</v>
      </c>
      <c r="C31" s="91" t="s">
        <v>127</v>
      </c>
      <c r="D31" s="389">
        <v>155848414.75</v>
      </c>
      <c r="E31" s="389">
        <v>154028358</v>
      </c>
      <c r="F31" s="389">
        <v>12467873.18</v>
      </c>
    </row>
    <row r="32" spans="1:6" ht="16.5" customHeight="1">
      <c r="A32" s="376"/>
      <c r="B32" s="53">
        <v>21</v>
      </c>
      <c r="C32" s="386" t="s">
        <v>106</v>
      </c>
      <c r="D32" s="389">
        <v>155848414.75</v>
      </c>
      <c r="E32" s="389">
        <v>154028358</v>
      </c>
      <c r="F32" s="389">
        <v>12467873.18</v>
      </c>
    </row>
    <row r="33" spans="1:6" ht="16.5" customHeight="1">
      <c r="A33" s="376"/>
      <c r="B33" s="53">
        <v>22</v>
      </c>
      <c r="C33" s="386" t="s">
        <v>128</v>
      </c>
      <c r="D33" s="389">
        <v>0</v>
      </c>
      <c r="E33" s="389">
        <v>0</v>
      </c>
      <c r="F33" s="389">
        <v>0</v>
      </c>
    </row>
    <row r="34" spans="1:6" ht="16.5" customHeight="1">
      <c r="A34" s="376"/>
      <c r="B34" s="53" t="s">
        <v>129</v>
      </c>
      <c r="C34" s="91" t="s">
        <v>130</v>
      </c>
      <c r="D34" s="389">
        <v>0</v>
      </c>
      <c r="E34" s="389">
        <v>0</v>
      </c>
      <c r="F34" s="389">
        <v>0</v>
      </c>
    </row>
    <row r="35" spans="1:6" ht="16.5" customHeight="1">
      <c r="A35" s="376"/>
      <c r="B35" s="53">
        <v>23</v>
      </c>
      <c r="C35" s="91" t="s">
        <v>131</v>
      </c>
      <c r="D35" s="389">
        <v>479862534.38</v>
      </c>
      <c r="E35" s="389">
        <v>434994691</v>
      </c>
      <c r="F35" s="389">
        <v>38389002.750399999</v>
      </c>
    </row>
    <row r="36" spans="1:6" ht="16.5" customHeight="1">
      <c r="A36" s="376"/>
      <c r="B36" s="53" t="s">
        <v>132</v>
      </c>
      <c r="C36" s="386" t="s">
        <v>133</v>
      </c>
      <c r="D36" s="389">
        <v>0</v>
      </c>
      <c r="E36" s="389">
        <v>0</v>
      </c>
      <c r="F36" s="389">
        <v>0</v>
      </c>
    </row>
    <row r="37" spans="1:6" ht="16.5" customHeight="1">
      <c r="A37" s="376"/>
      <c r="B37" s="53" t="s">
        <v>134</v>
      </c>
      <c r="C37" s="386" t="s">
        <v>135</v>
      </c>
      <c r="D37" s="389">
        <v>479862534.38</v>
      </c>
      <c r="E37" s="389">
        <v>434994691</v>
      </c>
      <c r="F37" s="389">
        <v>38389002.750399999</v>
      </c>
    </row>
    <row r="38" spans="1:6" ht="16.5" customHeight="1">
      <c r="A38" s="376"/>
      <c r="B38" s="53" t="s">
        <v>136</v>
      </c>
      <c r="C38" s="386" t="s">
        <v>137</v>
      </c>
      <c r="D38" s="389">
        <v>0</v>
      </c>
      <c r="E38" s="389">
        <v>0</v>
      </c>
      <c r="F38" s="389">
        <v>0</v>
      </c>
    </row>
    <row r="39" spans="1:6" s="308" customFormat="1" ht="33.75" customHeight="1">
      <c r="A39" s="387"/>
      <c r="B39" s="49">
        <v>24</v>
      </c>
      <c r="C39" s="52" t="s">
        <v>138</v>
      </c>
      <c r="D39" s="388">
        <v>41428440.825000003</v>
      </c>
      <c r="E39" s="388">
        <v>55761052</v>
      </c>
      <c r="F39" s="388">
        <v>3314275.2659999998</v>
      </c>
    </row>
    <row r="40" spans="1:6" ht="16.5" customHeight="1">
      <c r="A40" s="376"/>
      <c r="B40" s="53">
        <v>25</v>
      </c>
      <c r="C40" s="386" t="s">
        <v>119</v>
      </c>
      <c r="D40" s="520"/>
      <c r="E40" s="520"/>
      <c r="F40" s="520"/>
    </row>
    <row r="41" spans="1:6" ht="16.5" customHeight="1">
      <c r="A41" s="376"/>
      <c r="B41" s="53">
        <v>26</v>
      </c>
      <c r="C41" s="386" t="s">
        <v>119</v>
      </c>
      <c r="D41" s="520"/>
      <c r="E41" s="520"/>
      <c r="F41" s="520"/>
    </row>
    <row r="42" spans="1:6" ht="16.5" customHeight="1">
      <c r="A42" s="376"/>
      <c r="B42" s="53">
        <v>27</v>
      </c>
      <c r="C42" s="386" t="s">
        <v>119</v>
      </c>
      <c r="D42" s="520"/>
      <c r="E42" s="520"/>
      <c r="F42" s="520"/>
    </row>
    <row r="43" spans="1:6" ht="16.5" customHeight="1">
      <c r="A43" s="376"/>
      <c r="B43" s="53">
        <v>28</v>
      </c>
      <c r="C43" s="386" t="s">
        <v>119</v>
      </c>
      <c r="D43" s="520"/>
      <c r="E43" s="520"/>
      <c r="F43" s="520"/>
    </row>
    <row r="44" spans="1:6" s="308" customFormat="1" ht="16.5" customHeight="1">
      <c r="A44" s="387"/>
      <c r="B44" s="49">
        <v>29</v>
      </c>
      <c r="C44" s="52" t="s">
        <v>139</v>
      </c>
      <c r="D44" s="388">
        <v>3671209441.4699998</v>
      </c>
      <c r="E44" s="388">
        <v>3653171829</v>
      </c>
      <c r="F44" s="388">
        <v>293696755.31760001</v>
      </c>
    </row>
    <row r="46" spans="1:6">
      <c r="D46" s="446"/>
    </row>
  </sheetData>
  <mergeCells count="2">
    <mergeCell ref="B5:C7"/>
    <mergeCell ref="D5:E5"/>
  </mergeCells>
  <pageMargins left="0.7" right="0.7" top="0.75" bottom="0.75" header="0.3" footer="0.3"/>
  <pageSetup paperSize="9" scale="63" orientation="landscape" verticalDpi="1200" r:id="rId1"/>
  <headerFooter>
    <oddHeader>&amp;CEN
Annex 1</oddHeader>
    <oddFooter>&amp;C&amp;P_x000D_&amp;1#&amp;"Calibri"&amp;10&amp;K000000 This document is classified as: 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39"/>
  <sheetViews>
    <sheetView showGridLines="0" zoomScale="80" zoomScaleNormal="80" zoomScalePageLayoutView="80" workbookViewId="0">
      <selection activeCell="G23" sqref="G23"/>
    </sheetView>
  </sheetViews>
  <sheetFormatPr defaultColWidth="9.140625" defaultRowHeight="16.5"/>
  <cols>
    <col min="1" max="1" width="2.5703125" style="2" customWidth="1"/>
    <col min="2" max="2" width="9.140625" style="25" customWidth="1"/>
    <col min="3" max="3" width="68.85546875" style="2" customWidth="1"/>
    <col min="4" max="11" width="15.42578125" style="2" customWidth="1"/>
    <col min="12" max="16384" width="9.140625" style="2"/>
  </cols>
  <sheetData>
    <row r="2" spans="1:13" ht="18" customHeight="1">
      <c r="B2" s="108" t="s">
        <v>1084</v>
      </c>
      <c r="C2" s="25"/>
    </row>
    <row r="3" spans="1:13" ht="18" customHeight="1">
      <c r="B3" s="43" t="str">
        <f>'EU OV1'!B3</f>
        <v>31.12.2024 - in EUR million</v>
      </c>
      <c r="C3" s="106"/>
      <c r="E3" s="853"/>
      <c r="F3" s="853"/>
      <c r="G3" s="853"/>
      <c r="H3" s="853"/>
    </row>
    <row r="4" spans="1:13">
      <c r="A4" s="24"/>
      <c r="B4" s="109"/>
      <c r="C4" s="110"/>
      <c r="D4" s="111"/>
      <c r="E4" s="111"/>
      <c r="F4" s="111"/>
      <c r="G4" s="111"/>
      <c r="H4" s="111"/>
      <c r="I4" s="111"/>
      <c r="J4" s="111"/>
      <c r="K4" s="111"/>
      <c r="L4" s="24"/>
    </row>
    <row r="5" spans="1:13">
      <c r="B5" s="87"/>
      <c r="C5" s="112"/>
      <c r="D5" s="113" t="s">
        <v>102</v>
      </c>
      <c r="E5" s="113" t="s">
        <v>103</v>
      </c>
      <c r="F5" s="113" t="s">
        <v>104</v>
      </c>
      <c r="G5" s="113" t="s">
        <v>234</v>
      </c>
      <c r="H5" s="113" t="s">
        <v>141</v>
      </c>
      <c r="I5" s="113" t="s">
        <v>235</v>
      </c>
      <c r="J5" s="113" t="s">
        <v>236</v>
      </c>
      <c r="K5" s="113" t="s">
        <v>287</v>
      </c>
      <c r="L5" s="105"/>
    </row>
    <row r="6" spans="1:13" ht="66" customHeight="1">
      <c r="B6" s="87"/>
      <c r="C6" s="112"/>
      <c r="D6" s="49" t="s">
        <v>1085</v>
      </c>
      <c r="E6" s="49" t="s">
        <v>1086</v>
      </c>
      <c r="F6" s="49" t="s">
        <v>1087</v>
      </c>
      <c r="G6" s="49" t="s">
        <v>1088</v>
      </c>
      <c r="H6" s="49" t="s">
        <v>1089</v>
      </c>
      <c r="I6" s="49" t="s">
        <v>1090</v>
      </c>
      <c r="J6" s="49" t="s">
        <v>1091</v>
      </c>
      <c r="K6" s="49" t="s">
        <v>1059</v>
      </c>
      <c r="L6" s="105"/>
    </row>
    <row r="7" spans="1:13">
      <c r="A7" s="24"/>
      <c r="B7" s="53" t="s">
        <v>1092</v>
      </c>
      <c r="C7" s="91" t="s">
        <v>1093</v>
      </c>
      <c r="D7" s="603">
        <v>4901751.7699999996</v>
      </c>
      <c r="E7" s="537">
        <v>10034008.220000001</v>
      </c>
      <c r="F7" s="604"/>
      <c r="G7" s="519" t="s">
        <v>1094</v>
      </c>
      <c r="H7" s="605">
        <v>20910063.989999998</v>
      </c>
      <c r="I7" s="537">
        <v>20910063.989999998</v>
      </c>
      <c r="J7" s="537">
        <v>20910063.989999998</v>
      </c>
      <c r="K7" s="537">
        <v>12858791.65</v>
      </c>
      <c r="L7" s="393"/>
      <c r="M7" s="391"/>
    </row>
    <row r="8" spans="1:13">
      <c r="A8" s="24"/>
      <c r="B8" s="53" t="s">
        <v>1095</v>
      </c>
      <c r="C8" s="91" t="s">
        <v>1096</v>
      </c>
      <c r="D8" s="537">
        <v>0</v>
      </c>
      <c r="E8" s="537">
        <v>0</v>
      </c>
      <c r="F8" s="606"/>
      <c r="G8" s="519" t="s">
        <v>1094</v>
      </c>
      <c r="H8" s="537">
        <v>0</v>
      </c>
      <c r="I8" s="537">
        <v>0</v>
      </c>
      <c r="J8" s="537">
        <v>0</v>
      </c>
      <c r="K8" s="537">
        <v>0</v>
      </c>
      <c r="L8" s="393"/>
      <c r="M8" s="391"/>
    </row>
    <row r="9" spans="1:13">
      <c r="A9" s="24"/>
      <c r="B9" s="53">
        <v>1</v>
      </c>
      <c r="C9" s="91" t="s">
        <v>1097</v>
      </c>
      <c r="D9" s="537">
        <v>0</v>
      </c>
      <c r="E9" s="537">
        <v>0</v>
      </c>
      <c r="F9" s="604"/>
      <c r="G9" s="519" t="s">
        <v>1094</v>
      </c>
      <c r="H9" s="537">
        <v>0</v>
      </c>
      <c r="I9" s="537">
        <v>0</v>
      </c>
      <c r="J9" s="537">
        <v>0</v>
      </c>
      <c r="K9" s="537">
        <v>0</v>
      </c>
      <c r="L9" s="393"/>
      <c r="M9" s="391"/>
    </row>
    <row r="10" spans="1:13">
      <c r="A10" s="24"/>
      <c r="B10" s="53">
        <v>2</v>
      </c>
      <c r="C10" s="112" t="s">
        <v>1098</v>
      </c>
      <c r="D10" s="604"/>
      <c r="E10" s="604"/>
      <c r="F10" s="537">
        <v>0</v>
      </c>
      <c r="G10" s="537">
        <v>0</v>
      </c>
      <c r="H10" s="537">
        <v>0</v>
      </c>
      <c r="I10" s="537">
        <v>0</v>
      </c>
      <c r="J10" s="537">
        <v>0</v>
      </c>
      <c r="K10" s="537">
        <v>0</v>
      </c>
      <c r="L10" s="393"/>
      <c r="M10" s="391"/>
    </row>
    <row r="11" spans="1:13" ht="17.25" customHeight="1">
      <c r="A11" s="24"/>
      <c r="B11" s="53" t="s">
        <v>205</v>
      </c>
      <c r="C11" s="114" t="s">
        <v>1099</v>
      </c>
      <c r="D11" s="604"/>
      <c r="E11" s="604"/>
      <c r="F11" s="537">
        <v>0</v>
      </c>
      <c r="G11" s="604"/>
      <c r="H11" s="537">
        <v>0</v>
      </c>
      <c r="I11" s="537">
        <v>0</v>
      </c>
      <c r="J11" s="537">
        <v>0</v>
      </c>
      <c r="K11" s="537">
        <v>0</v>
      </c>
      <c r="L11" s="393"/>
      <c r="M11" s="391"/>
    </row>
    <row r="12" spans="1:13" ht="17.25" customHeight="1">
      <c r="A12" s="24"/>
      <c r="B12" s="53" t="s">
        <v>1100</v>
      </c>
      <c r="C12" s="114" t="s">
        <v>1101</v>
      </c>
      <c r="D12" s="604"/>
      <c r="E12" s="604"/>
      <c r="F12" s="537">
        <v>0</v>
      </c>
      <c r="G12" s="604"/>
      <c r="H12" s="537">
        <v>0</v>
      </c>
      <c r="I12" s="537">
        <v>0</v>
      </c>
      <c r="J12" s="537">
        <v>0</v>
      </c>
      <c r="K12" s="537">
        <v>0</v>
      </c>
      <c r="L12" s="393"/>
      <c r="M12" s="391"/>
    </row>
    <row r="13" spans="1:13" ht="17.25" customHeight="1">
      <c r="A13" s="24"/>
      <c r="B13" s="53" t="s">
        <v>1102</v>
      </c>
      <c r="C13" s="114" t="s">
        <v>1103</v>
      </c>
      <c r="D13" s="604"/>
      <c r="E13" s="604"/>
      <c r="F13" s="537">
        <v>0</v>
      </c>
      <c r="G13" s="604"/>
      <c r="H13" s="537">
        <v>0</v>
      </c>
      <c r="I13" s="537">
        <v>0</v>
      </c>
      <c r="J13" s="537">
        <v>0</v>
      </c>
      <c r="K13" s="537">
        <v>0</v>
      </c>
      <c r="L13" s="393"/>
      <c r="M13" s="391"/>
    </row>
    <row r="14" spans="1:13">
      <c r="A14" s="24"/>
      <c r="B14" s="53">
        <v>3</v>
      </c>
      <c r="C14" s="112" t="s">
        <v>1104</v>
      </c>
      <c r="D14" s="604"/>
      <c r="E14" s="604"/>
      <c r="F14" s="604"/>
      <c r="G14" s="604"/>
      <c r="H14" s="537">
        <v>0</v>
      </c>
      <c r="I14" s="537">
        <v>0</v>
      </c>
      <c r="J14" s="537">
        <v>0</v>
      </c>
      <c r="K14" s="537">
        <v>0</v>
      </c>
      <c r="L14" s="393"/>
      <c r="M14" s="391"/>
    </row>
    <row r="15" spans="1:13">
      <c r="A15" s="24"/>
      <c r="B15" s="53">
        <v>4</v>
      </c>
      <c r="C15" s="112" t="s">
        <v>1105</v>
      </c>
      <c r="D15" s="604"/>
      <c r="E15" s="604"/>
      <c r="F15" s="604"/>
      <c r="G15" s="604"/>
      <c r="H15" s="537">
        <v>31081103.98</v>
      </c>
      <c r="I15" s="537">
        <v>28201536</v>
      </c>
      <c r="J15" s="537">
        <v>28201536</v>
      </c>
      <c r="K15" s="537">
        <v>0</v>
      </c>
      <c r="L15" s="393"/>
      <c r="M15" s="391"/>
    </row>
    <row r="16" spans="1:13">
      <c r="A16" s="24"/>
      <c r="B16" s="53">
        <v>5</v>
      </c>
      <c r="C16" s="112" t="s">
        <v>1106</v>
      </c>
      <c r="D16" s="604"/>
      <c r="E16" s="604"/>
      <c r="F16" s="604"/>
      <c r="G16" s="604"/>
      <c r="H16" s="537">
        <v>0</v>
      </c>
      <c r="I16" s="537">
        <v>0</v>
      </c>
      <c r="J16" s="537">
        <v>0</v>
      </c>
      <c r="K16" s="537">
        <v>0</v>
      </c>
      <c r="L16" s="393"/>
      <c r="M16" s="391"/>
    </row>
    <row r="17" spans="1:13">
      <c r="A17" s="24"/>
      <c r="B17" s="53">
        <v>6</v>
      </c>
      <c r="C17" s="93" t="s">
        <v>139</v>
      </c>
      <c r="D17" s="607"/>
      <c r="E17" s="607"/>
      <c r="F17" s="607"/>
      <c r="G17" s="607"/>
      <c r="H17" s="608">
        <v>51991167.969999999</v>
      </c>
      <c r="I17" s="608">
        <v>49111599.990000002</v>
      </c>
      <c r="J17" s="608">
        <v>49111599.990000002</v>
      </c>
      <c r="K17" s="608">
        <v>12858791.65</v>
      </c>
      <c r="L17" s="393"/>
      <c r="M17" s="391"/>
    </row>
    <row r="18" spans="1:13">
      <c r="A18" s="24"/>
      <c r="D18" s="391"/>
      <c r="E18" s="391"/>
      <c r="F18" s="391"/>
      <c r="G18" s="391"/>
      <c r="H18" s="391"/>
      <c r="I18" s="391"/>
      <c r="J18" s="391"/>
      <c r="K18" s="391"/>
      <c r="L18" s="391"/>
      <c r="M18" s="391"/>
    </row>
    <row r="19" spans="1:13">
      <c r="A19" s="24"/>
      <c r="D19" s="391"/>
      <c r="E19" s="391"/>
      <c r="F19" s="391"/>
      <c r="G19" s="391"/>
      <c r="H19" s="391"/>
      <c r="I19" s="391"/>
      <c r="J19" s="391"/>
      <c r="K19" s="391"/>
      <c r="L19" s="391"/>
      <c r="M19" s="391"/>
    </row>
    <row r="38" spans="12:12" ht="23.25">
      <c r="L38" s="115"/>
    </row>
    <row r="39" spans="12:12">
      <c r="L39" s="116"/>
    </row>
  </sheetData>
  <mergeCells count="1">
    <mergeCell ref="E3:H3"/>
  </mergeCells>
  <pageMargins left="0.70866141732283472" right="0.70866141732283472" top="0.74803149606299213" bottom="0.74803149606299213" header="0.31496062992125984" footer="0.31496062992125984"/>
  <pageSetup paperSize="9" scale="64" orientation="landscape" r:id="rId1"/>
  <headerFooter>
    <oddFooter>&amp;C_x000D_&amp;1#&amp;"Calibri"&amp;10&amp;K000000 This document is classified as: INTERNAL</oddFooter>
  </headerFooter>
  <ignoredErrors>
    <ignoredError sqref="G7:G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F16"/>
  <sheetViews>
    <sheetView showGridLines="0" zoomScale="80" zoomScaleNormal="80" workbookViewId="0">
      <selection activeCell="C15" sqref="C15"/>
    </sheetView>
  </sheetViews>
  <sheetFormatPr defaultColWidth="9.140625" defaultRowHeight="16.5"/>
  <cols>
    <col min="1" max="1" width="2" style="2" customWidth="1"/>
    <col min="2" max="2" width="9.140625" style="2"/>
    <col min="3" max="3" width="86.7109375" style="2" customWidth="1"/>
    <col min="4" max="5" width="16.85546875" style="2" customWidth="1"/>
    <col min="6" max="16384" width="9.140625" style="2"/>
  </cols>
  <sheetData>
    <row r="2" spans="1:6" ht="18.75">
      <c r="A2" s="43"/>
      <c r="B2" s="104" t="s">
        <v>1107</v>
      </c>
    </row>
    <row r="3" spans="1:6">
      <c r="B3" s="43" t="str">
        <f>'EU OV1'!B3</f>
        <v>31.12.2024 - in EUR million</v>
      </c>
      <c r="D3" s="55"/>
      <c r="E3" s="55"/>
    </row>
    <row r="4" spans="1:6">
      <c r="B4" s="43"/>
      <c r="D4" s="55"/>
      <c r="E4" s="55"/>
    </row>
    <row r="5" spans="1:6" ht="18">
      <c r="B5" s="105"/>
      <c r="C5" s="106"/>
      <c r="D5" s="87" t="s">
        <v>102</v>
      </c>
      <c r="E5" s="87" t="s">
        <v>103</v>
      </c>
    </row>
    <row r="6" spans="1:6">
      <c r="B6" s="105"/>
      <c r="C6" s="854"/>
      <c r="D6" s="672" t="s">
        <v>1108</v>
      </c>
      <c r="E6" s="691" t="s">
        <v>1059</v>
      </c>
    </row>
    <row r="7" spans="1:6" ht="15" customHeight="1">
      <c r="B7" s="105"/>
      <c r="C7" s="854"/>
      <c r="D7" s="672"/>
      <c r="E7" s="691"/>
    </row>
    <row r="8" spans="1:6">
      <c r="B8" s="87">
        <v>1</v>
      </c>
      <c r="C8" s="91" t="s">
        <v>1109</v>
      </c>
      <c r="D8" s="609">
        <v>0</v>
      </c>
      <c r="E8" s="389">
        <v>0</v>
      </c>
      <c r="F8" s="95"/>
    </row>
    <row r="9" spans="1:6">
      <c r="B9" s="87">
        <v>2</v>
      </c>
      <c r="C9" s="91" t="s">
        <v>1110</v>
      </c>
      <c r="D9" s="604"/>
      <c r="E9" s="389">
        <v>0</v>
      </c>
      <c r="F9" s="95"/>
    </row>
    <row r="10" spans="1:6">
      <c r="B10" s="87">
        <v>3</v>
      </c>
      <c r="C10" s="91" t="s">
        <v>1111</v>
      </c>
      <c r="D10" s="604"/>
      <c r="E10" s="389">
        <v>0</v>
      </c>
      <c r="F10" s="95"/>
    </row>
    <row r="11" spans="1:6" ht="17.25" customHeight="1">
      <c r="B11" s="87">
        <v>4</v>
      </c>
      <c r="C11" s="91" t="s">
        <v>1112</v>
      </c>
      <c r="D11" s="609">
        <v>11166844.65</v>
      </c>
      <c r="E11" s="389">
        <v>2001408.5</v>
      </c>
      <c r="F11" s="95"/>
    </row>
    <row r="12" spans="1:6" ht="17.25" customHeight="1">
      <c r="B12" s="87" t="s">
        <v>1113</v>
      </c>
      <c r="C12" s="107" t="s">
        <v>1114</v>
      </c>
      <c r="D12" s="609">
        <v>0</v>
      </c>
      <c r="E12" s="389">
        <v>0</v>
      </c>
      <c r="F12" s="95"/>
    </row>
    <row r="13" spans="1:6">
      <c r="B13" s="87">
        <v>5</v>
      </c>
      <c r="C13" s="52" t="s">
        <v>1115</v>
      </c>
      <c r="D13" s="610">
        <v>11166844.65</v>
      </c>
      <c r="E13" s="388">
        <v>2001408.5</v>
      </c>
      <c r="F13" s="95"/>
    </row>
    <row r="14" spans="1:6">
      <c r="C14" s="43"/>
      <c r="D14" s="391"/>
      <c r="E14" s="391"/>
    </row>
    <row r="15" spans="1:6">
      <c r="B15" s="105"/>
    </row>
    <row r="16" spans="1:6">
      <c r="B16" s="105"/>
    </row>
  </sheetData>
  <mergeCells count="3">
    <mergeCell ref="C6:C7"/>
    <mergeCell ref="D6:D7"/>
    <mergeCell ref="E6:E7"/>
  </mergeCells>
  <pageMargins left="0.70866141732283472" right="0.70866141732283472" top="0.74803149606299213" bottom="0.74803149606299213" header="0.31496062992125984" footer="0.31496062992125984"/>
  <pageSetup paperSize="9" scale="99" orientation="landscape" r:id="rId1"/>
  <headerFooter>
    <oddFooter>&amp;C_x000D_&amp;1#&amp;"Calibri"&amp;10&amp;K000000 This document is classified as: 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Q20"/>
  <sheetViews>
    <sheetView showGridLines="0" zoomScale="80" zoomScaleNormal="80" zoomScalePageLayoutView="70" workbookViewId="0">
      <selection activeCell="K23" sqref="K23"/>
    </sheetView>
  </sheetViews>
  <sheetFormatPr defaultColWidth="9.140625" defaultRowHeight="16.5"/>
  <cols>
    <col min="1" max="1" width="2" style="2" customWidth="1"/>
    <col min="2" max="2" width="9.140625" style="103"/>
    <col min="3" max="3" width="67.85546875" style="2" customWidth="1"/>
    <col min="4" max="14" width="10.28515625" style="2" customWidth="1"/>
    <col min="15" max="15" width="10.28515625" style="43" customWidth="1"/>
    <col min="16" max="16384" width="9.140625" style="2"/>
  </cols>
  <sheetData>
    <row r="2" spans="2:17" ht="18.75">
      <c r="B2" s="85" t="s">
        <v>1116</v>
      </c>
    </row>
    <row r="3" spans="2:17">
      <c r="B3" s="43" t="str">
        <f>'EU OV1'!B3</f>
        <v>31.12.2024 - in EUR million</v>
      </c>
    </row>
    <row r="4" spans="2:17">
      <c r="B4" s="96"/>
    </row>
    <row r="5" spans="2:17" ht="20.100000000000001" customHeight="1">
      <c r="B5" s="97"/>
      <c r="C5" s="690" t="s">
        <v>1117</v>
      </c>
      <c r="D5" s="691" t="s">
        <v>1075</v>
      </c>
      <c r="E5" s="691"/>
      <c r="F5" s="691"/>
      <c r="G5" s="691"/>
      <c r="H5" s="691"/>
      <c r="I5" s="691"/>
      <c r="J5" s="691"/>
      <c r="K5" s="691"/>
      <c r="L5" s="691"/>
      <c r="M5" s="691"/>
      <c r="N5" s="691"/>
      <c r="O5" s="98"/>
    </row>
    <row r="6" spans="2:17" ht="20.100000000000001" customHeight="1">
      <c r="B6" s="97"/>
      <c r="C6" s="690"/>
      <c r="D6" s="89" t="s">
        <v>102</v>
      </c>
      <c r="E6" s="89" t="s">
        <v>103</v>
      </c>
      <c r="F6" s="89" t="s">
        <v>104</v>
      </c>
      <c r="G6" s="89" t="s">
        <v>234</v>
      </c>
      <c r="H6" s="89" t="s">
        <v>141</v>
      </c>
      <c r="I6" s="89" t="s">
        <v>235</v>
      </c>
      <c r="J6" s="89" t="s">
        <v>236</v>
      </c>
      <c r="K6" s="89" t="s">
        <v>287</v>
      </c>
      <c r="L6" s="89" t="s">
        <v>571</v>
      </c>
      <c r="M6" s="89" t="s">
        <v>572</v>
      </c>
      <c r="N6" s="89" t="s">
        <v>573</v>
      </c>
      <c r="O6" s="61" t="s">
        <v>1118</v>
      </c>
    </row>
    <row r="7" spans="2:17" ht="55.5" customHeight="1">
      <c r="B7" s="99"/>
      <c r="C7" s="690"/>
      <c r="D7" s="100">
        <v>0</v>
      </c>
      <c r="E7" s="100">
        <v>0.02</v>
      </c>
      <c r="F7" s="100">
        <v>0.04</v>
      </c>
      <c r="G7" s="100">
        <v>0.1</v>
      </c>
      <c r="H7" s="100">
        <v>0.2</v>
      </c>
      <c r="I7" s="100">
        <v>0.5</v>
      </c>
      <c r="J7" s="100">
        <v>0.7</v>
      </c>
      <c r="K7" s="100">
        <v>0.75</v>
      </c>
      <c r="L7" s="100">
        <v>1</v>
      </c>
      <c r="M7" s="100">
        <v>1.5</v>
      </c>
      <c r="N7" s="89" t="s">
        <v>1077</v>
      </c>
      <c r="O7" s="49" t="s">
        <v>1119</v>
      </c>
    </row>
    <row r="8" spans="2:17">
      <c r="B8" s="87">
        <v>1</v>
      </c>
      <c r="C8" s="101" t="s">
        <v>1120</v>
      </c>
      <c r="D8" s="609">
        <v>28201536</v>
      </c>
      <c r="E8" s="609">
        <v>0</v>
      </c>
      <c r="F8" s="609">
        <v>0</v>
      </c>
      <c r="G8" s="609">
        <v>0</v>
      </c>
      <c r="H8" s="609">
        <v>0</v>
      </c>
      <c r="I8" s="609">
        <v>0</v>
      </c>
      <c r="J8" s="609">
        <v>0</v>
      </c>
      <c r="K8" s="609">
        <v>0</v>
      </c>
      <c r="L8" s="609">
        <v>0</v>
      </c>
      <c r="M8" s="609">
        <v>0</v>
      </c>
      <c r="N8" s="389">
        <v>0</v>
      </c>
      <c r="O8" s="609">
        <v>28201536</v>
      </c>
    </row>
    <row r="9" spans="2:17">
      <c r="B9" s="87">
        <v>2</v>
      </c>
      <c r="C9" s="101" t="s">
        <v>1121</v>
      </c>
      <c r="D9" s="609">
        <v>0</v>
      </c>
      <c r="E9" s="609">
        <v>0</v>
      </c>
      <c r="F9" s="609">
        <v>0</v>
      </c>
      <c r="G9" s="609">
        <v>0</v>
      </c>
      <c r="H9" s="609">
        <v>0</v>
      </c>
      <c r="I9" s="609">
        <v>0</v>
      </c>
      <c r="J9" s="609">
        <v>0</v>
      </c>
      <c r="K9" s="609">
        <v>0</v>
      </c>
      <c r="L9" s="609">
        <v>0</v>
      </c>
      <c r="M9" s="609">
        <v>0</v>
      </c>
      <c r="N9" s="389">
        <v>0</v>
      </c>
      <c r="O9" s="609">
        <v>0</v>
      </c>
    </row>
    <row r="10" spans="2:17">
      <c r="B10" s="87">
        <v>3</v>
      </c>
      <c r="C10" s="101" t="s">
        <v>1063</v>
      </c>
      <c r="D10" s="609">
        <v>0</v>
      </c>
      <c r="E10" s="609">
        <v>0</v>
      </c>
      <c r="F10" s="609">
        <v>0</v>
      </c>
      <c r="G10" s="609">
        <v>0</v>
      </c>
      <c r="H10" s="609">
        <v>0</v>
      </c>
      <c r="I10" s="609">
        <v>0</v>
      </c>
      <c r="J10" s="609">
        <v>0</v>
      </c>
      <c r="K10" s="609">
        <v>0</v>
      </c>
      <c r="L10" s="609">
        <v>0</v>
      </c>
      <c r="M10" s="609">
        <v>0</v>
      </c>
      <c r="N10" s="389">
        <v>0</v>
      </c>
      <c r="O10" s="609">
        <v>0</v>
      </c>
    </row>
    <row r="11" spans="2:17">
      <c r="B11" s="87">
        <v>4</v>
      </c>
      <c r="C11" s="101" t="s">
        <v>1064</v>
      </c>
      <c r="D11" s="609">
        <v>0</v>
      </c>
      <c r="E11" s="609">
        <v>0</v>
      </c>
      <c r="F11" s="609">
        <v>0</v>
      </c>
      <c r="G11" s="609">
        <v>0</v>
      </c>
      <c r="H11" s="609">
        <v>0</v>
      </c>
      <c r="I11" s="609">
        <v>0</v>
      </c>
      <c r="J11" s="609">
        <v>0</v>
      </c>
      <c r="K11" s="609">
        <v>0</v>
      </c>
      <c r="L11" s="609">
        <v>0</v>
      </c>
      <c r="M11" s="609">
        <v>0</v>
      </c>
      <c r="N11" s="389">
        <v>0</v>
      </c>
      <c r="O11" s="609">
        <v>0</v>
      </c>
    </row>
    <row r="12" spans="2:17">
      <c r="B12" s="87">
        <v>5</v>
      </c>
      <c r="C12" s="101" t="s">
        <v>1065</v>
      </c>
      <c r="D12" s="609">
        <v>0</v>
      </c>
      <c r="E12" s="609">
        <v>0</v>
      </c>
      <c r="F12" s="609">
        <v>0</v>
      </c>
      <c r="G12" s="609">
        <v>0</v>
      </c>
      <c r="H12" s="609">
        <v>0</v>
      </c>
      <c r="I12" s="609">
        <v>0</v>
      </c>
      <c r="J12" s="609">
        <v>0</v>
      </c>
      <c r="K12" s="609">
        <v>0</v>
      </c>
      <c r="L12" s="609">
        <v>0</v>
      </c>
      <c r="M12" s="609">
        <v>0</v>
      </c>
      <c r="N12" s="389">
        <v>0</v>
      </c>
      <c r="O12" s="609">
        <v>0</v>
      </c>
    </row>
    <row r="13" spans="2:17">
      <c r="B13" s="87">
        <v>6</v>
      </c>
      <c r="C13" s="101" t="s">
        <v>788</v>
      </c>
      <c r="D13" s="609">
        <v>0</v>
      </c>
      <c r="E13" s="609">
        <v>0</v>
      </c>
      <c r="F13" s="609">
        <v>0</v>
      </c>
      <c r="G13" s="609">
        <v>0</v>
      </c>
      <c r="H13" s="609">
        <v>7563239.8399999999</v>
      </c>
      <c r="I13" s="609">
        <v>3941135.51</v>
      </c>
      <c r="J13" s="609">
        <v>0</v>
      </c>
      <c r="K13" s="609">
        <v>0</v>
      </c>
      <c r="L13" s="609">
        <v>0</v>
      </c>
      <c r="M13" s="609">
        <v>0</v>
      </c>
      <c r="N13" s="389">
        <v>0</v>
      </c>
      <c r="O13" s="609">
        <v>11504375.35</v>
      </c>
      <c r="Q13" s="95"/>
    </row>
    <row r="14" spans="2:17">
      <c r="B14" s="87">
        <v>7</v>
      </c>
      <c r="C14" s="101" t="s">
        <v>794</v>
      </c>
      <c r="D14" s="609">
        <v>0</v>
      </c>
      <c r="E14" s="609">
        <v>0</v>
      </c>
      <c r="F14" s="609">
        <v>0</v>
      </c>
      <c r="G14" s="609">
        <v>0</v>
      </c>
      <c r="H14" s="609">
        <v>0</v>
      </c>
      <c r="I14" s="609">
        <v>0</v>
      </c>
      <c r="J14" s="609">
        <v>0</v>
      </c>
      <c r="K14" s="609">
        <v>0</v>
      </c>
      <c r="L14" s="609">
        <v>9285237.8100000005</v>
      </c>
      <c r="M14" s="609">
        <v>0</v>
      </c>
      <c r="N14" s="389">
        <v>0</v>
      </c>
      <c r="O14" s="609">
        <v>9285237.8100000005</v>
      </c>
    </row>
    <row r="15" spans="2:17">
      <c r="B15" s="87">
        <v>8</v>
      </c>
      <c r="C15" s="101" t="s">
        <v>1066</v>
      </c>
      <c r="D15" s="609">
        <v>0</v>
      </c>
      <c r="E15" s="609">
        <v>0</v>
      </c>
      <c r="F15" s="609">
        <v>0</v>
      </c>
      <c r="G15" s="609">
        <v>0</v>
      </c>
      <c r="H15" s="609">
        <v>0</v>
      </c>
      <c r="I15" s="609">
        <v>0</v>
      </c>
      <c r="J15" s="609">
        <v>0</v>
      </c>
      <c r="K15" s="609">
        <v>120450.83</v>
      </c>
      <c r="L15" s="609">
        <v>0</v>
      </c>
      <c r="M15" s="609">
        <v>0</v>
      </c>
      <c r="N15" s="389">
        <v>0</v>
      </c>
      <c r="O15" s="609">
        <v>120450.83</v>
      </c>
    </row>
    <row r="16" spans="2:17">
      <c r="B16" s="87">
        <v>9</v>
      </c>
      <c r="C16" s="101" t="s">
        <v>1069</v>
      </c>
      <c r="D16" s="609">
        <v>0</v>
      </c>
      <c r="E16" s="609">
        <v>0</v>
      </c>
      <c r="F16" s="609">
        <v>0</v>
      </c>
      <c r="G16" s="609">
        <v>0</v>
      </c>
      <c r="H16" s="609">
        <v>0</v>
      </c>
      <c r="I16" s="609">
        <v>0</v>
      </c>
      <c r="J16" s="609">
        <v>0</v>
      </c>
      <c r="K16" s="609">
        <v>0</v>
      </c>
      <c r="L16" s="609">
        <v>0</v>
      </c>
      <c r="M16" s="609">
        <v>0</v>
      </c>
      <c r="N16" s="389">
        <v>0</v>
      </c>
      <c r="O16" s="609">
        <v>0</v>
      </c>
    </row>
    <row r="17" spans="2:15">
      <c r="B17" s="87">
        <v>10</v>
      </c>
      <c r="C17" s="101" t="s">
        <v>1072</v>
      </c>
      <c r="D17" s="609">
        <v>0</v>
      </c>
      <c r="E17" s="609">
        <v>0</v>
      </c>
      <c r="F17" s="609">
        <v>0</v>
      </c>
      <c r="G17" s="609">
        <v>0</v>
      </c>
      <c r="H17" s="609">
        <v>0</v>
      </c>
      <c r="I17" s="609">
        <v>0</v>
      </c>
      <c r="J17" s="609">
        <v>0</v>
      </c>
      <c r="K17" s="609">
        <v>0</v>
      </c>
      <c r="L17" s="609">
        <v>0</v>
      </c>
      <c r="M17" s="609">
        <v>0</v>
      </c>
      <c r="N17" s="389">
        <v>0</v>
      </c>
      <c r="O17" s="609">
        <v>0</v>
      </c>
    </row>
    <row r="18" spans="2:15">
      <c r="B18" s="87">
        <v>11</v>
      </c>
      <c r="C18" s="102" t="s">
        <v>579</v>
      </c>
      <c r="D18" s="610">
        <v>28201536</v>
      </c>
      <c r="E18" s="610">
        <v>0</v>
      </c>
      <c r="F18" s="610">
        <v>0</v>
      </c>
      <c r="G18" s="610">
        <v>0</v>
      </c>
      <c r="H18" s="610">
        <v>7563239.8399999999</v>
      </c>
      <c r="I18" s="610">
        <v>3941135.51</v>
      </c>
      <c r="J18" s="610">
        <v>0</v>
      </c>
      <c r="K18" s="610">
        <v>120450.83</v>
      </c>
      <c r="L18" s="610">
        <v>9285237.8100000005</v>
      </c>
      <c r="M18" s="610">
        <v>0</v>
      </c>
      <c r="N18" s="388">
        <v>0</v>
      </c>
      <c r="O18" s="610">
        <v>49111599.990000002</v>
      </c>
    </row>
    <row r="19" spans="2:15">
      <c r="D19" s="391"/>
      <c r="E19" s="391"/>
      <c r="F19" s="391"/>
      <c r="G19" s="391"/>
      <c r="H19" s="391"/>
      <c r="I19" s="391"/>
      <c r="J19" s="391"/>
      <c r="K19" s="391"/>
      <c r="L19" s="391"/>
      <c r="M19" s="391"/>
      <c r="N19" s="391"/>
      <c r="O19" s="392"/>
    </row>
    <row r="20" spans="2:15">
      <c r="D20" s="391"/>
      <c r="E20" s="391"/>
      <c r="F20" s="391"/>
      <c r="G20" s="391"/>
      <c r="H20" s="391"/>
      <c r="I20" s="391"/>
      <c r="J20" s="391"/>
      <c r="K20" s="391"/>
      <c r="L20" s="391"/>
      <c r="M20" s="391"/>
      <c r="N20" s="391"/>
      <c r="O20" s="392"/>
    </row>
  </sheetData>
  <mergeCells count="2">
    <mergeCell ref="C5:C7"/>
    <mergeCell ref="D5:N5"/>
  </mergeCells>
  <pageMargins left="0.70866141732283472" right="0.70866141732283472" top="0.74803149606299213" bottom="0.74803149606299213" header="0.31496062992125984" footer="0.31496062992125984"/>
  <pageSetup paperSize="9" scale="64" orientation="landscape" r:id="rId1"/>
  <headerFooter>
    <oddFooter>&amp;C_x000D_&amp;1#&amp;"Calibri"&amp;10&amp;K000000 This document is classified as: 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N19"/>
  <sheetViews>
    <sheetView showGridLines="0" zoomScale="80" zoomScaleNormal="80" zoomScalePageLayoutView="80" workbookViewId="0">
      <selection activeCell="F22" sqref="F22"/>
    </sheetView>
  </sheetViews>
  <sheetFormatPr defaultColWidth="9.140625" defaultRowHeight="16.5"/>
  <cols>
    <col min="1" max="1" width="3.42578125" style="2" customWidth="1"/>
    <col min="2" max="2" width="6.28515625" style="2" customWidth="1"/>
    <col min="3" max="3" width="31.28515625" style="2" customWidth="1"/>
    <col min="4" max="11" width="17.140625" style="2" customWidth="1"/>
    <col min="12" max="16384" width="9.140625" style="2"/>
  </cols>
  <sheetData>
    <row r="2" spans="2:11" ht="18.75">
      <c r="B2" s="85" t="s">
        <v>1122</v>
      </c>
    </row>
    <row r="3" spans="2:11">
      <c r="B3" s="855" t="str">
        <f>'EU OV1'!B3</f>
        <v>31.12.2024 - in EUR million</v>
      </c>
      <c r="C3" s="802"/>
    </row>
    <row r="4" spans="2:11">
      <c r="B4" s="86"/>
    </row>
    <row r="5" spans="2:11">
      <c r="C5" s="24"/>
      <c r="D5" s="87" t="s">
        <v>102</v>
      </c>
      <c r="E5" s="87" t="s">
        <v>103</v>
      </c>
      <c r="F5" s="87" t="s">
        <v>104</v>
      </c>
      <c r="G5" s="87" t="s">
        <v>234</v>
      </c>
      <c r="H5" s="87" t="s">
        <v>141</v>
      </c>
      <c r="I5" s="87" t="s">
        <v>235</v>
      </c>
      <c r="J5" s="87" t="s">
        <v>236</v>
      </c>
      <c r="K5" s="87" t="s">
        <v>287</v>
      </c>
    </row>
    <row r="6" spans="2:11" ht="20.25" customHeight="1">
      <c r="C6" s="88"/>
      <c r="D6" s="691" t="s">
        <v>1123</v>
      </c>
      <c r="E6" s="691"/>
      <c r="F6" s="691"/>
      <c r="G6" s="691"/>
      <c r="H6" s="850" t="s">
        <v>1124</v>
      </c>
      <c r="I6" s="851"/>
      <c r="J6" s="851"/>
      <c r="K6" s="849"/>
    </row>
    <row r="7" spans="2:11" ht="20.25" customHeight="1">
      <c r="B7" s="43"/>
      <c r="C7" s="672" t="s">
        <v>1125</v>
      </c>
      <c r="D7" s="691" t="s">
        <v>1126</v>
      </c>
      <c r="E7" s="691"/>
      <c r="F7" s="691" t="s">
        <v>1127</v>
      </c>
      <c r="G7" s="691"/>
      <c r="H7" s="850" t="s">
        <v>1126</v>
      </c>
      <c r="I7" s="849"/>
      <c r="J7" s="850" t="s">
        <v>1127</v>
      </c>
      <c r="K7" s="849"/>
    </row>
    <row r="8" spans="2:11" ht="20.25" customHeight="1">
      <c r="B8" s="43"/>
      <c r="C8" s="672"/>
      <c r="D8" s="89" t="s">
        <v>1128</v>
      </c>
      <c r="E8" s="89" t="s">
        <v>1129</v>
      </c>
      <c r="F8" s="89" t="s">
        <v>1128</v>
      </c>
      <c r="G8" s="89" t="s">
        <v>1129</v>
      </c>
      <c r="H8" s="49" t="s">
        <v>1128</v>
      </c>
      <c r="I8" s="49" t="s">
        <v>1129</v>
      </c>
      <c r="J8" s="49" t="s">
        <v>1128</v>
      </c>
      <c r="K8" s="49" t="s">
        <v>1129</v>
      </c>
    </row>
    <row r="9" spans="2:11" ht="16.5" customHeight="1">
      <c r="B9" s="90">
        <v>1</v>
      </c>
      <c r="C9" s="91" t="s">
        <v>1130</v>
      </c>
      <c r="D9" s="537">
        <v>0</v>
      </c>
      <c r="E9" s="537">
        <v>420000</v>
      </c>
      <c r="F9" s="537">
        <v>0</v>
      </c>
      <c r="G9" s="537">
        <v>5000000</v>
      </c>
      <c r="H9" s="537">
        <v>0</v>
      </c>
      <c r="I9" s="537">
        <v>0</v>
      </c>
      <c r="J9" s="537">
        <v>0</v>
      </c>
      <c r="K9" s="537">
        <v>0</v>
      </c>
    </row>
    <row r="10" spans="2:11" ht="16.5" customHeight="1">
      <c r="B10" s="90">
        <v>2</v>
      </c>
      <c r="C10" s="91" t="s">
        <v>1131</v>
      </c>
      <c r="D10" s="537">
        <v>0</v>
      </c>
      <c r="E10" s="537">
        <v>0</v>
      </c>
      <c r="F10" s="537">
        <v>0</v>
      </c>
      <c r="G10" s="537">
        <v>0</v>
      </c>
      <c r="H10" s="537">
        <v>0</v>
      </c>
      <c r="I10" s="537">
        <v>0</v>
      </c>
      <c r="J10" s="537">
        <v>0</v>
      </c>
      <c r="K10" s="537">
        <v>0</v>
      </c>
    </row>
    <row r="11" spans="2:11" ht="16.5" customHeight="1">
      <c r="B11" s="90">
        <v>3</v>
      </c>
      <c r="C11" s="91" t="s">
        <v>1132</v>
      </c>
      <c r="D11" s="537">
        <v>0</v>
      </c>
      <c r="E11" s="537">
        <v>0</v>
      </c>
      <c r="F11" s="537">
        <v>0</v>
      </c>
      <c r="G11" s="537">
        <v>0</v>
      </c>
      <c r="H11" s="537">
        <v>0</v>
      </c>
      <c r="I11" s="537">
        <v>0</v>
      </c>
      <c r="J11" s="537">
        <v>0</v>
      </c>
      <c r="K11" s="537">
        <v>0</v>
      </c>
    </row>
    <row r="12" spans="2:11" ht="16.5" customHeight="1">
      <c r="B12" s="90">
        <v>4</v>
      </c>
      <c r="C12" s="91" t="s">
        <v>1133</v>
      </c>
      <c r="D12" s="537">
        <v>0</v>
      </c>
      <c r="E12" s="537">
        <v>0</v>
      </c>
      <c r="F12" s="537">
        <v>0</v>
      </c>
      <c r="G12" s="537">
        <v>0</v>
      </c>
      <c r="H12" s="537">
        <v>0</v>
      </c>
      <c r="I12" s="537">
        <v>29861536</v>
      </c>
      <c r="J12" s="537">
        <v>0</v>
      </c>
      <c r="K12" s="537">
        <v>29679643.309999999</v>
      </c>
    </row>
    <row r="13" spans="2:11" ht="16.5" customHeight="1">
      <c r="B13" s="90">
        <v>5</v>
      </c>
      <c r="C13" s="91" t="s">
        <v>1134</v>
      </c>
      <c r="D13" s="537">
        <v>0</v>
      </c>
      <c r="E13" s="537">
        <v>0</v>
      </c>
      <c r="F13" s="537">
        <v>0</v>
      </c>
      <c r="G13" s="537">
        <v>0</v>
      </c>
      <c r="H13" s="537">
        <v>0</v>
      </c>
      <c r="I13" s="537">
        <v>0</v>
      </c>
      <c r="J13" s="537">
        <v>0</v>
      </c>
      <c r="K13" s="537">
        <v>0</v>
      </c>
    </row>
    <row r="14" spans="2:11" ht="16.5" customHeight="1">
      <c r="B14" s="90">
        <v>6</v>
      </c>
      <c r="C14" s="91" t="s">
        <v>1135</v>
      </c>
      <c r="D14" s="537">
        <v>0</v>
      </c>
      <c r="E14" s="537">
        <v>0</v>
      </c>
      <c r="F14" s="537">
        <v>0</v>
      </c>
      <c r="G14" s="537">
        <v>0</v>
      </c>
      <c r="H14" s="537">
        <v>0</v>
      </c>
      <c r="I14" s="537">
        <v>0</v>
      </c>
      <c r="J14" s="537">
        <v>0</v>
      </c>
      <c r="K14" s="537">
        <v>0</v>
      </c>
    </row>
    <row r="15" spans="2:11" ht="16.5" customHeight="1">
      <c r="B15" s="90">
        <v>7</v>
      </c>
      <c r="C15" s="91" t="s">
        <v>1136</v>
      </c>
      <c r="D15" s="537">
        <v>0</v>
      </c>
      <c r="E15" s="537">
        <v>0</v>
      </c>
      <c r="F15" s="537">
        <v>0</v>
      </c>
      <c r="G15" s="537">
        <v>0</v>
      </c>
      <c r="H15" s="537">
        <v>0</v>
      </c>
      <c r="I15" s="537">
        <v>2814000</v>
      </c>
      <c r="J15" s="537">
        <v>0</v>
      </c>
      <c r="K15" s="537">
        <v>1401460.67</v>
      </c>
    </row>
    <row r="16" spans="2:11" ht="16.5" customHeight="1">
      <c r="B16" s="90">
        <v>8</v>
      </c>
      <c r="C16" s="91" t="s">
        <v>1137</v>
      </c>
      <c r="D16" s="537">
        <v>0</v>
      </c>
      <c r="E16" s="537">
        <v>0</v>
      </c>
      <c r="F16" s="537">
        <v>0</v>
      </c>
      <c r="G16" s="537">
        <v>0</v>
      </c>
      <c r="H16" s="537">
        <v>0</v>
      </c>
      <c r="I16" s="537">
        <v>0</v>
      </c>
      <c r="J16" s="537">
        <v>0</v>
      </c>
      <c r="K16" s="537">
        <v>0</v>
      </c>
    </row>
    <row r="17" spans="2:14" s="94" customFormat="1" ht="16.5" customHeight="1">
      <c r="B17" s="92">
        <v>9</v>
      </c>
      <c r="C17" s="93" t="s">
        <v>139</v>
      </c>
      <c r="D17" s="608">
        <v>0</v>
      </c>
      <c r="E17" s="608">
        <v>420000</v>
      </c>
      <c r="F17" s="608">
        <v>0</v>
      </c>
      <c r="G17" s="608">
        <v>5000000</v>
      </c>
      <c r="H17" s="608">
        <v>0</v>
      </c>
      <c r="I17" s="608">
        <v>32675536</v>
      </c>
      <c r="J17" s="608">
        <v>0</v>
      </c>
      <c r="K17" s="608">
        <v>31081103.979999997</v>
      </c>
    </row>
    <row r="18" spans="2:14">
      <c r="C18" s="55"/>
      <c r="D18" s="390"/>
      <c r="E18" s="390"/>
      <c r="F18" s="390"/>
      <c r="G18" s="390"/>
      <c r="H18" s="390"/>
      <c r="I18" s="390"/>
      <c r="J18" s="390"/>
      <c r="K18" s="390"/>
    </row>
    <row r="19" spans="2:14">
      <c r="N19" s="95"/>
    </row>
  </sheetData>
  <mergeCells count="8">
    <mergeCell ref="J7:K7"/>
    <mergeCell ref="H7:I7"/>
    <mergeCell ref="H6:K6"/>
    <mergeCell ref="B3:C3"/>
    <mergeCell ref="D6:G6"/>
    <mergeCell ref="C7:C8"/>
    <mergeCell ref="D7:E7"/>
    <mergeCell ref="F7:G7"/>
  </mergeCells>
  <pageMargins left="0.70866141732283472" right="0.70866141732283472" top="0.74803149606299213" bottom="0.74803149606299213" header="0.31496062992125984" footer="0.31496062992125984"/>
  <pageSetup paperSize="9" scale="73" orientation="landscape" r:id="rId1"/>
  <headerFooter>
    <oddFooter>&amp;C_x000D_&amp;1#&amp;"Calibri"&amp;10&amp;K000000 This document is classified as: 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J12"/>
  <sheetViews>
    <sheetView showGridLines="0" zoomScale="80" zoomScaleNormal="80" zoomScalePageLayoutView="70" workbookViewId="0">
      <selection activeCell="C21" sqref="C21"/>
    </sheetView>
  </sheetViews>
  <sheetFormatPr defaultColWidth="9.140625" defaultRowHeight="16.5"/>
  <cols>
    <col min="1" max="1" width="4.140625" style="2" customWidth="1"/>
    <col min="2" max="2" width="12" style="2" customWidth="1"/>
    <col min="3" max="3" width="95.28515625" style="2" customWidth="1"/>
    <col min="4" max="8" width="15.7109375" style="2" customWidth="1"/>
    <col min="9" max="9" width="9.140625" style="2"/>
    <col min="10" max="10" width="13.140625" style="25" customWidth="1"/>
    <col min="11" max="16384" width="9.140625" style="2"/>
  </cols>
  <sheetData>
    <row r="2" spans="2:8" s="26" customFormat="1" ht="18.75">
      <c r="B2" s="80" t="s">
        <v>1138</v>
      </c>
      <c r="D2" s="27"/>
    </row>
    <row r="3" spans="2:8" s="26" customFormat="1">
      <c r="B3" s="28" t="str">
        <f>'EU OV1'!B3</f>
        <v>31.12.2024 - in EUR million</v>
      </c>
    </row>
    <row r="4" spans="2:8" s="26" customFormat="1">
      <c r="B4" s="2"/>
    </row>
    <row r="5" spans="2:8" ht="13.5" customHeight="1">
      <c r="B5" s="856" t="s">
        <v>1139</v>
      </c>
      <c r="C5" s="856"/>
      <c r="D5" s="30" t="s">
        <v>102</v>
      </c>
      <c r="E5" s="30" t="s">
        <v>103</v>
      </c>
      <c r="F5" s="30" t="s">
        <v>104</v>
      </c>
      <c r="G5" s="30" t="s">
        <v>234</v>
      </c>
      <c r="H5" s="81" t="s">
        <v>141</v>
      </c>
    </row>
    <row r="6" spans="2:8" ht="21" customHeight="1">
      <c r="B6" s="856"/>
      <c r="C6" s="856"/>
      <c r="D6" s="856" t="s">
        <v>1140</v>
      </c>
      <c r="E6" s="856"/>
      <c r="F6" s="856"/>
      <c r="G6" s="691" t="s">
        <v>1141</v>
      </c>
      <c r="H6" s="691" t="s">
        <v>1142</v>
      </c>
    </row>
    <row r="7" spans="2:8" ht="21" customHeight="1">
      <c r="B7" s="856"/>
      <c r="C7" s="856"/>
      <c r="D7" s="31" t="s">
        <v>1143</v>
      </c>
      <c r="E7" s="31" t="s">
        <v>1144</v>
      </c>
      <c r="F7" s="31" t="s">
        <v>1145</v>
      </c>
      <c r="G7" s="691"/>
      <c r="H7" s="691"/>
    </row>
    <row r="8" spans="2:8">
      <c r="B8" s="32">
        <v>1</v>
      </c>
      <c r="C8" s="82" t="s">
        <v>1146</v>
      </c>
      <c r="D8" s="537">
        <v>0</v>
      </c>
      <c r="E8" s="537">
        <v>0</v>
      </c>
      <c r="F8" s="537">
        <v>0</v>
      </c>
      <c r="G8" s="537">
        <v>0</v>
      </c>
      <c r="H8" s="537">
        <v>0</v>
      </c>
    </row>
    <row r="9" spans="2:8">
      <c r="B9" s="32">
        <v>2</v>
      </c>
      <c r="C9" s="83" t="s">
        <v>1147</v>
      </c>
      <c r="D9" s="537">
        <v>252805437.34</v>
      </c>
      <c r="E9" s="537">
        <v>298644194.37</v>
      </c>
      <c r="F9" s="537">
        <v>319025710.81</v>
      </c>
      <c r="G9" s="537">
        <v>38389002.75</v>
      </c>
      <c r="H9" s="537">
        <v>479862534.38</v>
      </c>
    </row>
    <row r="10" spans="2:8">
      <c r="B10" s="32">
        <v>3</v>
      </c>
      <c r="C10" s="84" t="s">
        <v>1148</v>
      </c>
      <c r="D10" s="537">
        <v>252805437.34</v>
      </c>
      <c r="E10" s="537">
        <v>298644194.37</v>
      </c>
      <c r="F10" s="537">
        <v>319025710.81</v>
      </c>
      <c r="G10" s="604"/>
      <c r="H10" s="604"/>
    </row>
    <row r="11" spans="2:8">
      <c r="B11" s="32">
        <v>4</v>
      </c>
      <c r="C11" s="84" t="s">
        <v>1149</v>
      </c>
      <c r="D11" s="537">
        <v>0</v>
      </c>
      <c r="E11" s="537">
        <v>0</v>
      </c>
      <c r="F11" s="537">
        <v>0</v>
      </c>
      <c r="G11" s="604"/>
      <c r="H11" s="604"/>
    </row>
    <row r="12" spans="2:8">
      <c r="B12" s="35">
        <v>5</v>
      </c>
      <c r="C12" s="83" t="s">
        <v>1150</v>
      </c>
      <c r="D12" s="537">
        <v>0</v>
      </c>
      <c r="E12" s="537">
        <v>0</v>
      </c>
      <c r="F12" s="537">
        <v>0</v>
      </c>
      <c r="G12" s="537">
        <v>0</v>
      </c>
      <c r="H12" s="537">
        <v>0</v>
      </c>
    </row>
  </sheetData>
  <mergeCells count="4">
    <mergeCell ref="B5:C7"/>
    <mergeCell ref="D6:F6"/>
    <mergeCell ref="G6:G7"/>
    <mergeCell ref="H6:H7"/>
  </mergeCells>
  <pageMargins left="0.7" right="0.7" top="0.75" bottom="0.75" header="0.3" footer="0.3"/>
  <pageSetup paperSize="9" scale="69" orientation="landscape" verticalDpi="90" r:id="rId1"/>
  <headerFooter>
    <oddFooter>&amp;C_x000D_&amp;1#&amp;"Calibri"&amp;10&amp;K000000 This document is classified as: INTERNAL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E21"/>
  <sheetViews>
    <sheetView showGridLines="0" zoomScale="80" zoomScaleNormal="80" workbookViewId="0">
      <selection activeCell="C25" sqref="C25"/>
    </sheetView>
  </sheetViews>
  <sheetFormatPr defaultColWidth="11.42578125" defaultRowHeight="16.5"/>
  <cols>
    <col min="1" max="1" width="2.5703125" style="2" customWidth="1"/>
    <col min="2" max="2" width="6.7109375" style="2" customWidth="1"/>
    <col min="3" max="3" width="43.7109375" style="2" customWidth="1"/>
    <col min="4" max="4" width="20.42578125" style="2" customWidth="1"/>
    <col min="5" max="5" width="15.28515625" style="2" customWidth="1"/>
    <col min="6" max="16384" width="11.42578125" style="2"/>
  </cols>
  <sheetData>
    <row r="2" spans="2:5" s="70" customFormat="1" ht="18.75">
      <c r="B2" s="67" t="s">
        <v>1151</v>
      </c>
      <c r="C2" s="68"/>
      <c r="D2" s="69"/>
      <c r="E2" s="69"/>
    </row>
    <row r="3" spans="2:5" s="70" customFormat="1" ht="15.75" customHeight="1">
      <c r="B3" s="729" t="str">
        <f>'EU OV1'!B3</f>
        <v>31.12.2024 - in EUR million</v>
      </c>
      <c r="C3" s="730"/>
      <c r="D3" s="69"/>
      <c r="E3" s="69"/>
    </row>
    <row r="4" spans="2:5" s="70" customFormat="1" ht="15.75" customHeight="1">
      <c r="B4" s="71"/>
      <c r="C4" s="68"/>
      <c r="D4" s="69"/>
      <c r="E4" s="69"/>
    </row>
    <row r="5" spans="2:5">
      <c r="B5" s="43"/>
      <c r="C5" s="55"/>
      <c r="D5" s="72" t="s">
        <v>102</v>
      </c>
    </row>
    <row r="6" spans="2:5">
      <c r="B6" s="73"/>
      <c r="C6" s="74"/>
      <c r="D6" s="61" t="s">
        <v>1152</v>
      </c>
    </row>
    <row r="7" spans="2:5">
      <c r="B7" s="75"/>
      <c r="C7" s="42" t="s">
        <v>1153</v>
      </c>
      <c r="D7" s="76"/>
    </row>
    <row r="8" spans="2:5">
      <c r="B8" s="77">
        <v>1</v>
      </c>
      <c r="C8" s="78" t="s">
        <v>1154</v>
      </c>
      <c r="D8" s="605">
        <v>0</v>
      </c>
    </row>
    <row r="9" spans="2:5">
      <c r="B9" s="77">
        <v>2</v>
      </c>
      <c r="C9" s="78" t="s">
        <v>1155</v>
      </c>
      <c r="D9" s="605">
        <v>0</v>
      </c>
    </row>
    <row r="10" spans="2:5">
      <c r="B10" s="77">
        <v>3</v>
      </c>
      <c r="C10" s="78" t="s">
        <v>1156</v>
      </c>
      <c r="D10" s="605">
        <v>155679230.5</v>
      </c>
    </row>
    <row r="11" spans="2:5">
      <c r="B11" s="77">
        <v>4</v>
      </c>
      <c r="C11" s="78" t="s">
        <v>1157</v>
      </c>
      <c r="D11" s="605">
        <v>0</v>
      </c>
    </row>
    <row r="12" spans="2:5">
      <c r="B12" s="77"/>
      <c r="C12" s="52" t="s">
        <v>1158</v>
      </c>
      <c r="D12" s="611"/>
    </row>
    <row r="13" spans="2:5">
      <c r="B13" s="77">
        <v>5</v>
      </c>
      <c r="C13" s="65" t="s">
        <v>1159</v>
      </c>
      <c r="D13" s="605">
        <v>0</v>
      </c>
    </row>
    <row r="14" spans="2:5">
      <c r="B14" s="77">
        <v>6</v>
      </c>
      <c r="C14" s="65" t="s">
        <v>1160</v>
      </c>
      <c r="D14" s="605">
        <v>0</v>
      </c>
    </row>
    <row r="15" spans="2:5">
      <c r="B15" s="77">
        <v>7</v>
      </c>
      <c r="C15" s="65" t="s">
        <v>1161</v>
      </c>
      <c r="D15" s="605">
        <v>169184.25</v>
      </c>
    </row>
    <row r="16" spans="2:5">
      <c r="B16" s="77">
        <v>8</v>
      </c>
      <c r="C16" s="65" t="s">
        <v>1162</v>
      </c>
      <c r="D16" s="612">
        <v>0</v>
      </c>
    </row>
    <row r="17" spans="2:5">
      <c r="B17" s="79">
        <v>9</v>
      </c>
      <c r="C17" s="63" t="s">
        <v>139</v>
      </c>
      <c r="D17" s="613">
        <v>155848414.75</v>
      </c>
    </row>
    <row r="21" spans="2:5">
      <c r="C21" s="711"/>
      <c r="D21" s="711"/>
      <c r="E21" s="711"/>
    </row>
  </sheetData>
  <mergeCells count="2">
    <mergeCell ref="C21:E21"/>
    <mergeCell ref="B3:C3"/>
  </mergeCells>
  <pageMargins left="0.70866141732283472" right="0.70866141732283472" top="0.74803149606299213" bottom="0.74803149606299213" header="0.31496062992125984" footer="0.31496062992125984"/>
  <pageSetup paperSize="9" orientation="landscape" r:id="rId1"/>
  <headerFooter>
    <oddFooter>&amp;C_x000D_&amp;1#&amp;"Calibri"&amp;10&amp;K000000 This document is classified as: INTERNAL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K32"/>
  <sheetViews>
    <sheetView showGridLines="0" topLeftCell="B12" zoomScale="80" zoomScaleNormal="80" zoomScalePageLayoutView="60" workbookViewId="0">
      <selection activeCell="C47" sqref="C47"/>
    </sheetView>
  </sheetViews>
  <sheetFormatPr defaultColWidth="9.140625" defaultRowHeight="23.25" customHeight="1"/>
  <cols>
    <col min="1" max="1" width="3.140625" style="55" customWidth="1"/>
    <col min="2" max="2" width="9.28515625" style="55" bestFit="1" customWidth="1"/>
    <col min="3" max="3" width="58.28515625" style="55" customWidth="1"/>
    <col min="4" max="10" width="16.42578125" style="55" customWidth="1"/>
    <col min="11" max="11" width="18.28515625" style="55" customWidth="1"/>
    <col min="12" max="12" width="16.28515625" style="55" customWidth="1"/>
    <col min="13" max="13" width="17.5703125" style="55" customWidth="1"/>
    <col min="14" max="16384" width="9.140625" style="55"/>
  </cols>
  <sheetData>
    <row r="2" spans="2:11" ht="17.25" customHeight="1">
      <c r="B2" s="857" t="s">
        <v>1163</v>
      </c>
      <c r="C2" s="857"/>
      <c r="D2" s="857"/>
      <c r="E2" s="857"/>
      <c r="F2" s="858"/>
      <c r="G2" s="858"/>
      <c r="H2" s="858"/>
      <c r="I2" s="858"/>
      <c r="J2" s="858"/>
      <c r="K2" s="858"/>
    </row>
    <row r="3" spans="2:11" ht="17.25" customHeight="1">
      <c r="B3" s="36" t="str">
        <f>'EU OV1'!B3</f>
        <v>31.12.2024 - in EUR million</v>
      </c>
      <c r="C3" s="56"/>
      <c r="D3" s="56"/>
      <c r="E3" s="56"/>
      <c r="F3" s="57"/>
      <c r="G3" s="57"/>
      <c r="H3" s="57"/>
      <c r="I3" s="57"/>
      <c r="J3" s="57"/>
      <c r="K3" s="57"/>
    </row>
    <row r="4" spans="2:11" ht="17.25" customHeight="1">
      <c r="B4" s="36"/>
      <c r="C4" s="56"/>
      <c r="D4" s="56"/>
      <c r="E4" s="56"/>
      <c r="F4" s="57"/>
      <c r="G4" s="57"/>
      <c r="H4" s="57"/>
      <c r="I4" s="57"/>
      <c r="J4" s="57"/>
      <c r="K4" s="57"/>
    </row>
    <row r="5" spans="2:11" ht="23.25" customHeight="1">
      <c r="B5" s="58"/>
      <c r="C5" s="59"/>
      <c r="D5" s="859" t="s">
        <v>1164</v>
      </c>
      <c r="E5" s="860"/>
      <c r="F5" s="859" t="s">
        <v>1165</v>
      </c>
      <c r="G5" s="860"/>
      <c r="H5" s="863" t="s">
        <v>1166</v>
      </c>
      <c r="I5" s="863"/>
      <c r="J5" s="863" t="s">
        <v>1167</v>
      </c>
      <c r="K5" s="863"/>
    </row>
    <row r="6" spans="2:11" ht="15" customHeight="1">
      <c r="B6" s="58"/>
      <c r="C6" s="58"/>
      <c r="D6" s="861"/>
      <c r="E6" s="862"/>
      <c r="F6" s="861"/>
      <c r="G6" s="862"/>
      <c r="H6" s="864"/>
      <c r="I6" s="863"/>
      <c r="J6" s="864"/>
      <c r="K6" s="863"/>
    </row>
    <row r="7" spans="2:11" ht="68.25" customHeight="1">
      <c r="B7" s="58"/>
      <c r="C7" s="58"/>
      <c r="D7" s="60"/>
      <c r="E7" s="61" t="s">
        <v>1168</v>
      </c>
      <c r="F7" s="60"/>
      <c r="G7" s="61" t="s">
        <v>1168</v>
      </c>
      <c r="H7" s="60"/>
      <c r="I7" s="61" t="s">
        <v>1169</v>
      </c>
      <c r="J7" s="60"/>
      <c r="K7" s="61" t="s">
        <v>1169</v>
      </c>
    </row>
    <row r="8" spans="2:11" ht="15.75" customHeight="1">
      <c r="B8" s="58"/>
      <c r="C8" s="58"/>
      <c r="D8" s="62" t="s">
        <v>591</v>
      </c>
      <c r="E8" s="62" t="s">
        <v>906</v>
      </c>
      <c r="F8" s="62" t="s">
        <v>908</v>
      </c>
      <c r="G8" s="62" t="s">
        <v>910</v>
      </c>
      <c r="H8" s="62" t="s">
        <v>912</v>
      </c>
      <c r="I8" s="62" t="s">
        <v>916</v>
      </c>
      <c r="J8" s="62" t="s">
        <v>918</v>
      </c>
      <c r="K8" s="62" t="s">
        <v>920</v>
      </c>
    </row>
    <row r="9" spans="2:11" ht="16.5">
      <c r="B9" s="41" t="s">
        <v>591</v>
      </c>
      <c r="C9" s="63" t="s">
        <v>1170</v>
      </c>
      <c r="D9" s="614">
        <v>139.5</v>
      </c>
      <c r="E9" s="614">
        <v>3</v>
      </c>
      <c r="F9" s="615"/>
      <c r="G9" s="615"/>
      <c r="H9" s="614">
        <v>6269.5</v>
      </c>
      <c r="I9" s="614">
        <v>1495.6</v>
      </c>
      <c r="J9" s="616"/>
      <c r="K9" s="616"/>
    </row>
    <row r="10" spans="2:11" ht="16.5">
      <c r="B10" s="40" t="s">
        <v>906</v>
      </c>
      <c r="C10" s="64" t="s">
        <v>1171</v>
      </c>
      <c r="D10" s="617">
        <v>0</v>
      </c>
      <c r="E10" s="617">
        <v>0</v>
      </c>
      <c r="F10" s="617">
        <v>0</v>
      </c>
      <c r="G10" s="617">
        <v>0</v>
      </c>
      <c r="H10" s="617">
        <v>22.5</v>
      </c>
      <c r="I10" s="617">
        <v>0</v>
      </c>
      <c r="J10" s="617">
        <v>22.2</v>
      </c>
      <c r="K10" s="617">
        <v>0</v>
      </c>
    </row>
    <row r="11" spans="2:11" ht="16.5">
      <c r="B11" s="40" t="s">
        <v>908</v>
      </c>
      <c r="C11" s="64" t="s">
        <v>919</v>
      </c>
      <c r="D11" s="617">
        <v>20.7</v>
      </c>
      <c r="E11" s="617">
        <v>3</v>
      </c>
      <c r="F11" s="617">
        <v>10.9</v>
      </c>
      <c r="G11" s="617">
        <v>3</v>
      </c>
      <c r="H11" s="617">
        <v>1430.9</v>
      </c>
      <c r="I11" s="617">
        <v>957.9</v>
      </c>
      <c r="J11" s="617">
        <v>793.9</v>
      </c>
      <c r="K11" s="617">
        <v>666.2</v>
      </c>
    </row>
    <row r="12" spans="2:11" ht="16.5">
      <c r="B12" s="40" t="s">
        <v>910</v>
      </c>
      <c r="C12" s="65" t="s">
        <v>1172</v>
      </c>
      <c r="D12" s="617">
        <v>0</v>
      </c>
      <c r="E12" s="617">
        <v>0</v>
      </c>
      <c r="F12" s="617">
        <v>0</v>
      </c>
      <c r="G12" s="617">
        <v>0</v>
      </c>
      <c r="H12" s="617">
        <v>0</v>
      </c>
      <c r="I12" s="617">
        <v>0</v>
      </c>
      <c r="J12" s="617">
        <v>0</v>
      </c>
      <c r="K12" s="617">
        <v>0</v>
      </c>
    </row>
    <row r="13" spans="2:11" ht="16.5">
      <c r="B13" s="40" t="s">
        <v>912</v>
      </c>
      <c r="C13" s="65" t="s">
        <v>1173</v>
      </c>
      <c r="D13" s="617">
        <v>0</v>
      </c>
      <c r="E13" s="617">
        <v>0</v>
      </c>
      <c r="F13" s="617">
        <v>0</v>
      </c>
      <c r="G13" s="617">
        <v>0</v>
      </c>
      <c r="H13" s="617">
        <v>0</v>
      </c>
      <c r="I13" s="617">
        <v>0</v>
      </c>
      <c r="J13" s="617">
        <v>0</v>
      </c>
      <c r="K13" s="617">
        <v>0</v>
      </c>
    </row>
    <row r="14" spans="2:11" ht="16.5">
      <c r="B14" s="40" t="s">
        <v>914</v>
      </c>
      <c r="C14" s="65" t="s">
        <v>1174</v>
      </c>
      <c r="D14" s="617">
        <v>12.8</v>
      </c>
      <c r="E14" s="617">
        <v>3</v>
      </c>
      <c r="F14" s="617">
        <v>3</v>
      </c>
      <c r="G14" s="617">
        <v>3</v>
      </c>
      <c r="H14" s="617">
        <v>1316</v>
      </c>
      <c r="I14" s="617">
        <v>949.4</v>
      </c>
      <c r="J14" s="617">
        <v>732.7</v>
      </c>
      <c r="K14" s="617">
        <v>658.3</v>
      </c>
    </row>
    <row r="15" spans="2:11" ht="16.5">
      <c r="B15" s="40" t="s">
        <v>916</v>
      </c>
      <c r="C15" s="65" t="s">
        <v>1175</v>
      </c>
      <c r="D15" s="617">
        <v>7.9</v>
      </c>
      <c r="E15" s="617">
        <v>0</v>
      </c>
      <c r="F15" s="617">
        <v>7.9</v>
      </c>
      <c r="G15" s="617">
        <v>0</v>
      </c>
      <c r="H15" s="617">
        <v>111.6</v>
      </c>
      <c r="I15" s="617">
        <v>8.5</v>
      </c>
      <c r="J15" s="617">
        <v>57.8</v>
      </c>
      <c r="K15" s="617">
        <v>7.9</v>
      </c>
    </row>
    <row r="16" spans="2:11" ht="16.5">
      <c r="B16" s="40" t="s">
        <v>918</v>
      </c>
      <c r="C16" s="65" t="s">
        <v>1176</v>
      </c>
      <c r="D16" s="617">
        <v>0</v>
      </c>
      <c r="E16" s="617">
        <v>0</v>
      </c>
      <c r="F16" s="617">
        <v>0</v>
      </c>
      <c r="G16" s="617">
        <v>0</v>
      </c>
      <c r="H16" s="617">
        <v>3.3</v>
      </c>
      <c r="I16" s="617">
        <v>0</v>
      </c>
      <c r="J16" s="617">
        <v>3.4</v>
      </c>
      <c r="K16" s="617">
        <v>0</v>
      </c>
    </row>
    <row r="17" spans="2:11" ht="16.5">
      <c r="B17" s="66">
        <v>120</v>
      </c>
      <c r="C17" s="64" t="s">
        <v>257</v>
      </c>
      <c r="D17" s="617">
        <v>0</v>
      </c>
      <c r="E17" s="617">
        <v>0</v>
      </c>
      <c r="F17" s="618"/>
      <c r="G17" s="618"/>
      <c r="H17" s="617">
        <v>264.5</v>
      </c>
      <c r="I17" s="617">
        <v>56.3</v>
      </c>
      <c r="J17" s="618"/>
      <c r="K17" s="618"/>
    </row>
    <row r="18" spans="2:11" ht="16.5" customHeight="1"/>
    <row r="19" spans="2:11" ht="16.5" customHeight="1"/>
    <row r="20" spans="2:11" ht="16.5" customHeight="1"/>
    <row r="21" spans="2:11" ht="16.5" customHeight="1"/>
    <row r="22" spans="2:11" ht="16.5" customHeight="1"/>
    <row r="23" spans="2:11" ht="16.5" customHeight="1"/>
    <row r="24" spans="2:11" ht="16.5" customHeight="1"/>
    <row r="25" spans="2:11" ht="16.5" customHeight="1"/>
    <row r="26" spans="2:11" ht="16.5" customHeight="1"/>
    <row r="27" spans="2:11" ht="16.5" customHeight="1"/>
    <row r="28" spans="2:11" ht="16.5" customHeight="1"/>
    <row r="29" spans="2:11" ht="16.5" customHeight="1"/>
    <row r="30" spans="2:11" ht="16.5" customHeight="1"/>
    <row r="31" spans="2:11" ht="16.5" customHeight="1"/>
    <row r="32" spans="2:11" ht="16.5" customHeight="1"/>
  </sheetData>
  <mergeCells count="8">
    <mergeCell ref="B2:E2"/>
    <mergeCell ref="F2:G2"/>
    <mergeCell ref="H2:I2"/>
    <mergeCell ref="J2:K2"/>
    <mergeCell ref="D5:E6"/>
    <mergeCell ref="F5:G6"/>
    <mergeCell ref="H5:I6"/>
    <mergeCell ref="J5:K6"/>
  </mergeCells>
  <phoneticPr fontId="9" type="noConversion"/>
  <pageMargins left="0.7" right="0.7" top="0.75" bottom="0.75" header="0.3" footer="0.3"/>
  <pageSetup paperSize="9" scale="53" orientation="landscape" verticalDpi="90" r:id="rId1"/>
  <headerFooter>
    <oddFooter>&amp;C_x000D_&amp;1#&amp;"Calibri"&amp;10&amp;K000000 This document is classified as: INTERNAL</oddFooter>
  </headerFooter>
  <ignoredErrors>
    <ignoredError sqref="B9:B17 D8:K8"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G22"/>
  <sheetViews>
    <sheetView showGridLines="0" zoomScale="80" zoomScaleNormal="80" zoomScalePageLayoutView="60" workbookViewId="0">
      <selection activeCell="D28" sqref="D28"/>
    </sheetView>
  </sheetViews>
  <sheetFormatPr defaultColWidth="20.28515625" defaultRowHeight="16.5"/>
  <cols>
    <col min="1" max="1" width="4.5703125" style="43" customWidth="1"/>
    <col min="2" max="2" width="10.7109375" style="43" customWidth="1"/>
    <col min="3" max="3" width="80.7109375" style="43" customWidth="1"/>
    <col min="4" max="7" width="22.42578125" style="43" customWidth="1"/>
    <col min="8" max="16384" width="20.28515625" style="43"/>
  </cols>
  <sheetData>
    <row r="2" spans="2:7" ht="18.75" customHeight="1">
      <c r="B2" s="731" t="s">
        <v>1177</v>
      </c>
      <c r="C2" s="731"/>
      <c r="D2" s="731"/>
      <c r="E2" s="731"/>
      <c r="F2" s="731"/>
      <c r="G2" s="731"/>
    </row>
    <row r="3" spans="2:7" ht="18.75" customHeight="1">
      <c r="B3" s="517" t="str">
        <f>'EU OV1'!B3</f>
        <v>31.12.2024 - in EUR million</v>
      </c>
      <c r="C3" s="44"/>
      <c r="D3" s="45"/>
      <c r="E3" s="45"/>
      <c r="F3" s="45"/>
      <c r="G3" s="45"/>
    </row>
    <row r="4" spans="2:7" ht="14.25" customHeight="1">
      <c r="B4" s="36"/>
      <c r="C4" s="44"/>
      <c r="D4" s="45"/>
      <c r="E4" s="45"/>
      <c r="F4" s="45"/>
      <c r="G4" s="45"/>
    </row>
    <row r="5" spans="2:7">
      <c r="B5" s="46"/>
      <c r="C5" s="47"/>
      <c r="D5" s="672" t="s">
        <v>1178</v>
      </c>
      <c r="E5" s="672"/>
      <c r="F5" s="672" t="s">
        <v>1179</v>
      </c>
      <c r="G5" s="672"/>
    </row>
    <row r="6" spans="2:7" ht="33.75" customHeight="1">
      <c r="B6" s="46"/>
      <c r="C6" s="47"/>
      <c r="D6" s="723"/>
      <c r="E6" s="672"/>
      <c r="F6" s="715" t="s">
        <v>1180</v>
      </c>
      <c r="G6" s="716"/>
    </row>
    <row r="7" spans="2:7" ht="52.5" customHeight="1">
      <c r="B7" s="47"/>
      <c r="C7" s="47"/>
      <c r="D7" s="48"/>
      <c r="E7" s="49" t="s">
        <v>1168</v>
      </c>
      <c r="F7" s="50"/>
      <c r="G7" s="49" t="s">
        <v>1181</v>
      </c>
    </row>
    <row r="8" spans="2:7">
      <c r="B8" s="47"/>
      <c r="C8" s="47"/>
      <c r="D8" s="51" t="s">
        <v>591</v>
      </c>
      <c r="E8" s="51" t="s">
        <v>906</v>
      </c>
      <c r="F8" s="51" t="s">
        <v>908</v>
      </c>
      <c r="G8" s="51" t="s">
        <v>912</v>
      </c>
    </row>
    <row r="9" spans="2:7">
      <c r="B9" s="49">
        <v>130</v>
      </c>
      <c r="C9" s="638" t="s">
        <v>1182</v>
      </c>
      <c r="D9" s="518">
        <v>8.3000000000000007</v>
      </c>
      <c r="E9" s="518">
        <v>0</v>
      </c>
      <c r="F9" s="518">
        <v>74.599999999999994</v>
      </c>
      <c r="G9" s="518">
        <v>0</v>
      </c>
    </row>
    <row r="10" spans="2:7">
      <c r="B10" s="53">
        <v>140</v>
      </c>
      <c r="C10" s="637" t="s">
        <v>1183</v>
      </c>
      <c r="D10" s="519">
        <v>0</v>
      </c>
      <c r="E10" s="519">
        <v>0</v>
      </c>
      <c r="F10" s="519">
        <v>0</v>
      </c>
      <c r="G10" s="519">
        <v>0</v>
      </c>
    </row>
    <row r="11" spans="2:7">
      <c r="B11" s="53">
        <v>150</v>
      </c>
      <c r="C11" s="637" t="s">
        <v>1171</v>
      </c>
      <c r="D11" s="519">
        <v>0</v>
      </c>
      <c r="E11" s="519">
        <v>0</v>
      </c>
      <c r="F11" s="519">
        <v>2.8</v>
      </c>
      <c r="G11" s="519">
        <v>0</v>
      </c>
    </row>
    <row r="12" spans="2:7">
      <c r="B12" s="53">
        <v>160</v>
      </c>
      <c r="C12" s="637" t="s">
        <v>919</v>
      </c>
      <c r="D12" s="519">
        <v>0</v>
      </c>
      <c r="E12" s="519">
        <v>0</v>
      </c>
      <c r="F12" s="519">
        <v>1.7</v>
      </c>
      <c r="G12" s="519">
        <v>0</v>
      </c>
    </row>
    <row r="13" spans="2:7">
      <c r="B13" s="53">
        <v>170</v>
      </c>
      <c r="C13" s="636" t="s">
        <v>1172</v>
      </c>
      <c r="D13" s="519">
        <v>0</v>
      </c>
      <c r="E13" s="519">
        <v>0</v>
      </c>
      <c r="F13" s="519">
        <v>0</v>
      </c>
      <c r="G13" s="519">
        <v>0</v>
      </c>
    </row>
    <row r="14" spans="2:7">
      <c r="B14" s="53">
        <v>180</v>
      </c>
      <c r="C14" s="636" t="s">
        <v>1173</v>
      </c>
      <c r="D14" s="519">
        <v>0</v>
      </c>
      <c r="E14" s="519">
        <v>0</v>
      </c>
      <c r="F14" s="519">
        <v>0</v>
      </c>
      <c r="G14" s="519">
        <v>0</v>
      </c>
    </row>
    <row r="15" spans="2:7">
      <c r="B15" s="53">
        <v>190</v>
      </c>
      <c r="C15" s="636" t="s">
        <v>1174</v>
      </c>
      <c r="D15" s="519">
        <v>0</v>
      </c>
      <c r="E15" s="519">
        <v>0</v>
      </c>
      <c r="F15" s="519">
        <v>1.7</v>
      </c>
      <c r="G15" s="519">
        <v>0</v>
      </c>
    </row>
    <row r="16" spans="2:7">
      <c r="B16" s="53">
        <v>200</v>
      </c>
      <c r="C16" s="636" t="s">
        <v>1175</v>
      </c>
      <c r="D16" s="519">
        <v>0</v>
      </c>
      <c r="E16" s="519">
        <v>0</v>
      </c>
      <c r="F16" s="519">
        <v>0</v>
      </c>
      <c r="G16" s="519">
        <v>0</v>
      </c>
    </row>
    <row r="17" spans="2:7">
      <c r="B17" s="53">
        <v>210</v>
      </c>
      <c r="C17" s="636" t="s">
        <v>1176</v>
      </c>
      <c r="D17" s="519">
        <v>0</v>
      </c>
      <c r="E17" s="519">
        <v>0</v>
      </c>
      <c r="F17" s="519">
        <v>0</v>
      </c>
      <c r="G17" s="519">
        <v>0</v>
      </c>
    </row>
    <row r="18" spans="2:7">
      <c r="B18" s="53">
        <v>220</v>
      </c>
      <c r="C18" s="637" t="s">
        <v>1184</v>
      </c>
      <c r="D18" s="519">
        <v>8.3000000000000007</v>
      </c>
      <c r="E18" s="519">
        <v>0</v>
      </c>
      <c r="F18" s="519">
        <v>70.099999999999994</v>
      </c>
      <c r="G18" s="519">
        <v>0</v>
      </c>
    </row>
    <row r="19" spans="2:7">
      <c r="B19" s="53">
        <v>230</v>
      </c>
      <c r="C19" s="637" t="s">
        <v>1185</v>
      </c>
      <c r="D19" s="519">
        <v>0</v>
      </c>
      <c r="E19" s="519">
        <v>0</v>
      </c>
      <c r="F19" s="519">
        <v>0</v>
      </c>
      <c r="G19" s="519">
        <v>0</v>
      </c>
    </row>
    <row r="20" spans="2:7">
      <c r="B20" s="49">
        <v>240</v>
      </c>
      <c r="C20" s="638" t="s">
        <v>1186</v>
      </c>
      <c r="D20" s="518">
        <v>0</v>
      </c>
      <c r="E20" s="518">
        <v>0</v>
      </c>
      <c r="F20" s="518">
        <v>0</v>
      </c>
      <c r="G20" s="518">
        <v>0</v>
      </c>
    </row>
    <row r="21" spans="2:7">
      <c r="B21" s="49">
        <v>241</v>
      </c>
      <c r="C21" s="638" t="s">
        <v>1187</v>
      </c>
      <c r="D21" s="619"/>
      <c r="E21" s="619"/>
      <c r="F21" s="518">
        <v>0</v>
      </c>
      <c r="G21" s="518">
        <v>0</v>
      </c>
    </row>
    <row r="22" spans="2:7">
      <c r="B22" s="49">
        <v>250</v>
      </c>
      <c r="C22" s="638" t="s">
        <v>1188</v>
      </c>
      <c r="D22" s="518">
        <v>147.80000000000001</v>
      </c>
      <c r="E22" s="518">
        <v>3</v>
      </c>
      <c r="F22" s="619"/>
      <c r="G22" s="619"/>
    </row>
  </sheetData>
  <mergeCells count="4">
    <mergeCell ref="B2:G2"/>
    <mergeCell ref="D5:E6"/>
    <mergeCell ref="F5:G5"/>
    <mergeCell ref="F6:G6"/>
  </mergeCells>
  <pageMargins left="0.7" right="0.7" top="0.75" bottom="0.75" header="0.3" footer="0.3"/>
  <pageSetup paperSize="9" scale="53" orientation="landscape" verticalDpi="90" r:id="rId1"/>
  <headerFooter>
    <oddFooter>&amp;C_x000D_&amp;1#&amp;"Calibri"&amp;10&amp;K000000 This document is classified as: INTERNAL</oddFooter>
  </headerFooter>
  <ignoredErrors>
    <ignoredError sqref="D8:G8"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E8"/>
  <sheetViews>
    <sheetView showGridLines="0" zoomScale="80" zoomScaleNormal="80" zoomScalePageLayoutView="80" workbookViewId="0">
      <selection activeCell="G6" sqref="G6"/>
    </sheetView>
  </sheetViews>
  <sheetFormatPr defaultColWidth="9.140625" defaultRowHeight="16.5"/>
  <cols>
    <col min="1" max="1" width="3.5703125" style="2" customWidth="1"/>
    <col min="2" max="2" width="9.140625" style="2"/>
    <col min="3" max="3" width="54.28515625" style="2" customWidth="1"/>
    <col min="4" max="5" width="26.140625" style="2" customWidth="1"/>
    <col min="6" max="16384" width="9.140625" style="2"/>
  </cols>
  <sheetData>
    <row r="2" spans="2:5" ht="16.5" customHeight="1">
      <c r="B2" s="865" t="s">
        <v>1189</v>
      </c>
      <c r="C2" s="865"/>
      <c r="D2" s="865"/>
      <c r="E2" s="865"/>
    </row>
    <row r="3" spans="2:5" ht="16.5" customHeight="1">
      <c r="B3" s="36" t="str">
        <f>'EU OV1'!B3</f>
        <v>31.12.2024 - in EUR million</v>
      </c>
      <c r="C3" s="37"/>
      <c r="D3" s="38"/>
      <c r="E3" s="38"/>
    </row>
    <row r="4" spans="2:5" ht="16.5" customHeight="1">
      <c r="B4" s="36"/>
      <c r="C4" s="37"/>
      <c r="D4" s="38"/>
      <c r="E4" s="38"/>
    </row>
    <row r="5" spans="2:5" ht="17.25" customHeight="1">
      <c r="B5" s="39"/>
      <c r="C5" s="39"/>
      <c r="D5" s="863" t="s">
        <v>1190</v>
      </c>
      <c r="E5" s="863" t="s">
        <v>1191</v>
      </c>
    </row>
    <row r="6" spans="2:5" ht="81.75" customHeight="1">
      <c r="B6" s="39"/>
      <c r="C6" s="39"/>
      <c r="D6" s="863"/>
      <c r="E6" s="863" t="s">
        <v>1192</v>
      </c>
    </row>
    <row r="7" spans="2:5">
      <c r="B7" s="39"/>
      <c r="C7" s="39"/>
      <c r="D7" s="40" t="s">
        <v>591</v>
      </c>
      <c r="E7" s="40" t="s">
        <v>906</v>
      </c>
    </row>
    <row r="8" spans="2:5">
      <c r="B8" s="41" t="s">
        <v>591</v>
      </c>
      <c r="C8" s="455" t="s">
        <v>1193</v>
      </c>
      <c r="D8" s="614">
        <v>3.4</v>
      </c>
      <c r="E8" s="614">
        <v>4.2</v>
      </c>
    </row>
  </sheetData>
  <mergeCells count="3">
    <mergeCell ref="D5:D6"/>
    <mergeCell ref="E5:E6"/>
    <mergeCell ref="B2:E2"/>
  </mergeCells>
  <pageMargins left="0.7" right="0.7" top="0.75" bottom="0.75" header="0.3" footer="0.3"/>
  <pageSetup paperSize="9" scale="88" orientation="landscape" verticalDpi="90" r:id="rId1"/>
  <headerFooter>
    <oddFooter>&amp;C_x000D_&amp;1#&amp;"Calibri"&amp;10&amp;K000000 This document is classified as: INTERNAL</oddFooter>
  </headerFooter>
  <ignoredErrors>
    <ignoredError sqref="D7:E7 B8"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2937-ECEE-4E47-AAA0-765D4CA09EA1}">
  <dimension ref="B1:S13"/>
  <sheetViews>
    <sheetView showGridLines="0" zoomScale="80" zoomScaleNormal="80" zoomScalePageLayoutView="64" workbookViewId="0">
      <selection activeCell="D10" sqref="D10"/>
    </sheetView>
  </sheetViews>
  <sheetFormatPr defaultColWidth="9.140625" defaultRowHeight="16.5"/>
  <cols>
    <col min="1" max="1" width="4.42578125" style="2" customWidth="1"/>
    <col min="2" max="2" width="4.85546875" style="2" customWidth="1"/>
    <col min="3" max="3" width="43.85546875" style="2" customWidth="1"/>
    <col min="4" max="7" width="17.7109375" style="2" customWidth="1"/>
    <col min="8" max="8" width="9.140625" style="2"/>
    <col min="9" max="9" width="13.140625" style="25" customWidth="1"/>
    <col min="10" max="10" width="52.42578125" style="2" customWidth="1"/>
    <col min="11" max="12" width="9.140625" style="2"/>
    <col min="13" max="13" width="21.85546875" style="2" bestFit="1" customWidth="1"/>
    <col min="14" max="16384" width="9.140625" style="2"/>
  </cols>
  <sheetData>
    <row r="1" spans="2:19">
      <c r="B1" s="23"/>
      <c r="C1" s="24"/>
      <c r="D1" s="24"/>
      <c r="E1" s="24"/>
      <c r="F1" s="24"/>
      <c r="G1" s="24"/>
      <c r="H1" s="24"/>
    </row>
    <row r="2" spans="2:19" s="26" customFormat="1" ht="18.75">
      <c r="B2" s="1" t="s">
        <v>1194</v>
      </c>
      <c r="C2" s="19"/>
      <c r="D2" s="27"/>
    </row>
    <row r="3" spans="2:19" s="26" customFormat="1">
      <c r="B3" s="326" t="str">
        <f>'EU OV1'!B3</f>
        <v>31.12.2024 - in EUR million</v>
      </c>
    </row>
    <row r="4" spans="2:19" s="26" customFormat="1">
      <c r="B4" s="2"/>
      <c r="K4" s="29"/>
      <c r="L4" s="29"/>
      <c r="M4" s="29"/>
      <c r="N4" s="29"/>
      <c r="O4" s="29"/>
      <c r="P4" s="29"/>
      <c r="Q4" s="29"/>
      <c r="R4" s="29"/>
      <c r="S4" s="29"/>
    </row>
    <row r="5" spans="2:19" ht="13.5" customHeight="1">
      <c r="B5" s="866" t="s">
        <v>1195</v>
      </c>
      <c r="C5" s="867"/>
      <c r="D5" s="30" t="s">
        <v>102</v>
      </c>
      <c r="E5" s="30" t="s">
        <v>103</v>
      </c>
      <c r="F5" s="30" t="s">
        <v>104</v>
      </c>
      <c r="G5" s="30" t="s">
        <v>234</v>
      </c>
      <c r="J5" s="29"/>
      <c r="K5" s="29"/>
      <c r="L5" s="29"/>
      <c r="M5" s="29"/>
      <c r="N5" s="29"/>
      <c r="O5" s="29"/>
      <c r="P5" s="29"/>
      <c r="Q5" s="29"/>
      <c r="R5" s="29"/>
      <c r="S5" s="29"/>
    </row>
    <row r="6" spans="2:19" ht="62.1" customHeight="1">
      <c r="B6" s="868"/>
      <c r="C6" s="869"/>
      <c r="D6" s="872" t="s">
        <v>1196</v>
      </c>
      <c r="E6" s="873"/>
      <c r="F6" s="872" t="s">
        <v>1197</v>
      </c>
      <c r="G6" s="873"/>
      <c r="J6" s="29"/>
      <c r="K6" s="29"/>
      <c r="L6" s="29"/>
      <c r="M6" s="29"/>
      <c r="N6" s="29"/>
      <c r="O6" s="29"/>
      <c r="P6" s="29"/>
      <c r="Q6" s="29"/>
      <c r="R6" s="29"/>
      <c r="S6" s="29"/>
    </row>
    <row r="7" spans="2:19">
      <c r="B7" s="870"/>
      <c r="C7" s="871"/>
      <c r="D7" s="31" t="s">
        <v>1198</v>
      </c>
      <c r="E7" s="31" t="s">
        <v>1199</v>
      </c>
      <c r="F7" s="31" t="s">
        <v>1198</v>
      </c>
      <c r="G7" s="31" t="s">
        <v>1199</v>
      </c>
      <c r="K7" s="29"/>
      <c r="L7" s="29"/>
      <c r="M7" s="29"/>
      <c r="N7" s="29"/>
      <c r="O7" s="29"/>
      <c r="P7" s="29"/>
      <c r="Q7" s="29"/>
      <c r="R7" s="29"/>
      <c r="S7" s="29"/>
    </row>
    <row r="8" spans="2:19">
      <c r="B8" s="32">
        <v>1</v>
      </c>
      <c r="C8" s="33" t="s">
        <v>1200</v>
      </c>
      <c r="D8" s="620" t="s">
        <v>1201</v>
      </c>
      <c r="E8" s="661">
        <v>-34.4</v>
      </c>
      <c r="F8" s="662">
        <v>0.44</v>
      </c>
      <c r="G8" s="661">
        <v>1.45</v>
      </c>
      <c r="K8" s="29"/>
      <c r="L8" s="29"/>
      <c r="M8" s="29"/>
      <c r="N8" s="29"/>
      <c r="O8" s="29"/>
      <c r="P8" s="29"/>
      <c r="Q8" s="29"/>
      <c r="R8" s="29"/>
      <c r="S8" s="29"/>
    </row>
    <row r="9" spans="2:19">
      <c r="B9" s="32">
        <v>2</v>
      </c>
      <c r="C9" s="34" t="s">
        <v>1202</v>
      </c>
      <c r="D9" s="620" t="s">
        <v>1203</v>
      </c>
      <c r="E9" s="661">
        <v>17.801286269999999</v>
      </c>
      <c r="F9" s="663">
        <v>-0.03</v>
      </c>
      <c r="G9" s="661">
        <v>-1.02</v>
      </c>
      <c r="K9" s="29"/>
      <c r="L9" s="29"/>
      <c r="M9" s="29"/>
      <c r="N9" s="29"/>
      <c r="O9" s="29"/>
      <c r="P9" s="29"/>
      <c r="Q9" s="29"/>
      <c r="R9" s="29"/>
      <c r="S9" s="29"/>
    </row>
    <row r="10" spans="2:19">
      <c r="B10" s="32">
        <v>3</v>
      </c>
      <c r="C10" s="33" t="s">
        <v>1204</v>
      </c>
      <c r="D10" s="620" t="s">
        <v>1205</v>
      </c>
      <c r="E10" s="661">
        <v>7.56</v>
      </c>
      <c r="F10" s="621"/>
      <c r="G10" s="621"/>
      <c r="K10" s="29"/>
      <c r="L10" s="29"/>
      <c r="M10" s="29"/>
      <c r="N10" s="29"/>
      <c r="O10" s="29"/>
      <c r="P10" s="29"/>
      <c r="Q10" s="29"/>
      <c r="R10" s="29"/>
      <c r="S10" s="29"/>
    </row>
    <row r="11" spans="2:19">
      <c r="B11" s="32">
        <v>4</v>
      </c>
      <c r="C11" s="33" t="s">
        <v>1206</v>
      </c>
      <c r="D11" s="620" t="s">
        <v>1207</v>
      </c>
      <c r="E11" s="661">
        <v>-22.08</v>
      </c>
      <c r="F11" s="621"/>
      <c r="G11" s="621"/>
      <c r="K11" s="29"/>
      <c r="L11" s="29"/>
      <c r="M11" s="29"/>
      <c r="N11" s="29"/>
      <c r="O11" s="29"/>
      <c r="P11" s="29"/>
      <c r="Q11" s="29"/>
      <c r="R11" s="29"/>
      <c r="S11" s="29"/>
    </row>
    <row r="12" spans="2:19">
      <c r="B12" s="32">
        <v>5</v>
      </c>
      <c r="C12" s="33" t="s">
        <v>1208</v>
      </c>
      <c r="D12" s="620" t="s">
        <v>1209</v>
      </c>
      <c r="E12" s="661">
        <v>-31.95</v>
      </c>
      <c r="F12" s="621"/>
      <c r="G12" s="621"/>
      <c r="M12" s="29"/>
      <c r="N12" s="29"/>
    </row>
    <row r="13" spans="2:19">
      <c r="B13" s="35">
        <v>6</v>
      </c>
      <c r="C13" s="33" t="s">
        <v>1210</v>
      </c>
      <c r="D13" s="620" t="s">
        <v>1211</v>
      </c>
      <c r="E13" s="661">
        <v>16.559999999999999</v>
      </c>
      <c r="F13" s="621"/>
      <c r="G13" s="621"/>
    </row>
  </sheetData>
  <mergeCells count="3">
    <mergeCell ref="B5:C7"/>
    <mergeCell ref="D6:E6"/>
    <mergeCell ref="F6:G6"/>
  </mergeCells>
  <pageMargins left="0.7" right="0.7" top="0.75" bottom="0.75" header="0.3" footer="0.3"/>
  <pageSetup paperSize="9" scale="75" orientation="landscape" r:id="rId1"/>
  <headerFooter>
    <oddHeader>&amp;CEN
Annex XX</oddHeader>
    <oddFooter>&amp;C&amp;P_x000D_&amp;1#&amp;"Calibri"&amp;10&amp;K000000 This document is classified as: 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34"/>
  <sheetViews>
    <sheetView showGridLines="0" topLeftCell="A8" zoomScale="80" zoomScaleNormal="80" workbookViewId="0">
      <selection activeCell="D51" sqref="D51"/>
    </sheetView>
  </sheetViews>
  <sheetFormatPr defaultColWidth="9.140625" defaultRowHeight="16.5"/>
  <cols>
    <col min="1" max="1" width="4.42578125" style="43" customWidth="1"/>
    <col min="2" max="2" width="8.42578125" style="43" customWidth="1"/>
    <col min="3" max="3" width="100.5703125" style="43" customWidth="1"/>
    <col min="4" max="6" width="13.28515625" style="392" customWidth="1"/>
    <col min="7" max="16384" width="9.140625" style="43"/>
  </cols>
  <sheetData>
    <row r="1" spans="1:6" ht="17.25">
      <c r="A1" s="376"/>
    </row>
    <row r="2" spans="1:6" ht="19.5">
      <c r="A2" s="376"/>
      <c r="B2" s="85" t="s">
        <v>140</v>
      </c>
    </row>
    <row r="3" spans="1:6" ht="17.25">
      <c r="A3" s="376"/>
      <c r="B3" s="43" t="str">
        <f>'EU OV1'!B3</f>
        <v>31.12.2024 - in EUR million</v>
      </c>
    </row>
    <row r="4" spans="1:6" ht="18" customHeight="1">
      <c r="A4" s="376"/>
    </row>
    <row r="5" spans="1:6" ht="18" customHeight="1">
      <c r="A5" s="376"/>
      <c r="B5" s="377"/>
      <c r="C5" s="378"/>
      <c r="D5" s="53" t="s">
        <v>102</v>
      </c>
      <c r="E5" s="53" t="s">
        <v>104</v>
      </c>
      <c r="F5" s="53" t="s">
        <v>141</v>
      </c>
    </row>
    <row r="6" spans="1:6" ht="18" customHeight="1">
      <c r="A6" s="376"/>
      <c r="B6" s="379"/>
      <c r="C6" s="380"/>
      <c r="D6" s="381">
        <v>45657</v>
      </c>
      <c r="E6" s="381">
        <v>45473</v>
      </c>
      <c r="F6" s="381">
        <v>45291</v>
      </c>
    </row>
    <row r="7" spans="1:6" ht="15.75" customHeight="1">
      <c r="A7" s="376"/>
      <c r="B7" s="382"/>
      <c r="C7" s="673" t="s">
        <v>142</v>
      </c>
      <c r="D7" s="674"/>
      <c r="E7" s="674"/>
      <c r="F7" s="675"/>
    </row>
    <row r="8" spans="1:6" ht="15.75" customHeight="1">
      <c r="A8" s="376"/>
      <c r="B8" s="53">
        <v>1</v>
      </c>
      <c r="C8" s="91" t="s">
        <v>143</v>
      </c>
      <c r="D8" s="521">
        <v>809021085.73000002</v>
      </c>
      <c r="E8" s="522">
        <v>752.2</v>
      </c>
      <c r="F8" s="522">
        <v>746.1</v>
      </c>
    </row>
    <row r="9" spans="1:6" ht="15.75" customHeight="1">
      <c r="A9" s="376"/>
      <c r="B9" s="53">
        <v>2</v>
      </c>
      <c r="C9" s="91" t="s">
        <v>144</v>
      </c>
      <c r="D9" s="521">
        <v>809021085.73000002</v>
      </c>
      <c r="E9" s="522">
        <v>752.2</v>
      </c>
      <c r="F9" s="522">
        <v>746.1</v>
      </c>
    </row>
    <row r="10" spans="1:6" ht="15.75" customHeight="1">
      <c r="A10" s="376"/>
      <c r="B10" s="53">
        <v>3</v>
      </c>
      <c r="C10" s="91" t="s">
        <v>145</v>
      </c>
      <c r="D10" s="521">
        <v>809021085.73000002</v>
      </c>
      <c r="E10" s="522">
        <v>752.2</v>
      </c>
      <c r="F10" s="522">
        <v>746.1</v>
      </c>
    </row>
    <row r="11" spans="1:6" ht="15.75" customHeight="1">
      <c r="A11" s="376"/>
      <c r="B11" s="383"/>
      <c r="C11" s="673" t="s">
        <v>146</v>
      </c>
      <c r="D11" s="674"/>
      <c r="E11" s="674"/>
      <c r="F11" s="675"/>
    </row>
    <row r="12" spans="1:6" ht="15.75" customHeight="1">
      <c r="A12" s="376"/>
      <c r="B12" s="53">
        <v>4</v>
      </c>
      <c r="C12" s="91" t="s">
        <v>147</v>
      </c>
      <c r="D12" s="521">
        <v>3671209441.4699998</v>
      </c>
      <c r="E12" s="519">
        <v>3692.3</v>
      </c>
      <c r="F12" s="519">
        <v>3653.2</v>
      </c>
    </row>
    <row r="13" spans="1:6" ht="15.75" customHeight="1">
      <c r="A13" s="376"/>
      <c r="B13" s="383"/>
      <c r="C13" s="673" t="s">
        <v>148</v>
      </c>
      <c r="D13" s="674"/>
      <c r="E13" s="674"/>
      <c r="F13" s="675"/>
    </row>
    <row r="14" spans="1:6" ht="15.75" customHeight="1">
      <c r="A14" s="376"/>
      <c r="B14" s="53">
        <v>5</v>
      </c>
      <c r="C14" s="91" t="s">
        <v>149</v>
      </c>
      <c r="D14" s="523">
        <v>0.22036909052131301</v>
      </c>
      <c r="E14" s="523">
        <v>0.20369999999999999</v>
      </c>
      <c r="F14" s="523">
        <v>0.20419999999999999</v>
      </c>
    </row>
    <row r="15" spans="1:6" ht="15.75" customHeight="1">
      <c r="A15" s="376"/>
      <c r="B15" s="53">
        <v>6</v>
      </c>
      <c r="C15" s="91" t="s">
        <v>150</v>
      </c>
      <c r="D15" s="523">
        <v>0.22036909052131301</v>
      </c>
      <c r="E15" s="523">
        <v>0.20369999999999999</v>
      </c>
      <c r="F15" s="523">
        <v>0.20419999999999999</v>
      </c>
    </row>
    <row r="16" spans="1:6" ht="15.75" customHeight="1">
      <c r="A16" s="376"/>
      <c r="B16" s="53">
        <v>7</v>
      </c>
      <c r="C16" s="91" t="s">
        <v>151</v>
      </c>
      <c r="D16" s="523">
        <v>0.22036909052131301</v>
      </c>
      <c r="E16" s="523">
        <v>0.20369999999999999</v>
      </c>
      <c r="F16" s="523">
        <v>0.20419999999999999</v>
      </c>
    </row>
    <row r="17" spans="1:6" ht="15.75" customHeight="1">
      <c r="A17" s="376"/>
      <c r="B17" s="383"/>
      <c r="C17" s="673" t="s">
        <v>152</v>
      </c>
      <c r="D17" s="674"/>
      <c r="E17" s="674"/>
      <c r="F17" s="675"/>
    </row>
    <row r="18" spans="1:6" ht="15.75" customHeight="1">
      <c r="B18" s="152" t="s">
        <v>153</v>
      </c>
      <c r="C18" s="155" t="s">
        <v>154</v>
      </c>
      <c r="D18" s="523">
        <v>3.2500000000000001E-2</v>
      </c>
      <c r="E18" s="523">
        <v>3.2500000000000001E-2</v>
      </c>
      <c r="F18" s="523">
        <v>3.2500000000000001E-2</v>
      </c>
    </row>
    <row r="19" spans="1:6" ht="15.75" customHeight="1">
      <c r="B19" s="152" t="s">
        <v>155</v>
      </c>
      <c r="C19" s="155" t="s">
        <v>156</v>
      </c>
      <c r="D19" s="523">
        <v>1.8280999999999999E-2</v>
      </c>
      <c r="E19" s="523">
        <v>1.83E-2</v>
      </c>
      <c r="F19" s="523">
        <v>1.83E-2</v>
      </c>
    </row>
    <row r="20" spans="1:6" ht="15.75" customHeight="1">
      <c r="B20" s="152" t="s">
        <v>157</v>
      </c>
      <c r="C20" s="155" t="s">
        <v>158</v>
      </c>
      <c r="D20" s="523">
        <v>2.4375000000000001E-2</v>
      </c>
      <c r="E20" s="523">
        <v>2.4400000000000002E-2</v>
      </c>
      <c r="F20" s="523">
        <v>2.4400000000000002E-2</v>
      </c>
    </row>
    <row r="21" spans="1:6" ht="15.75" customHeight="1">
      <c r="A21" s="376"/>
      <c r="B21" s="53" t="s">
        <v>159</v>
      </c>
      <c r="C21" s="91" t="s">
        <v>160</v>
      </c>
      <c r="D21" s="523">
        <v>0.1125</v>
      </c>
      <c r="E21" s="523">
        <v>0.1125</v>
      </c>
      <c r="F21" s="523">
        <v>0.1125</v>
      </c>
    </row>
    <row r="22" spans="1:6" ht="15.75" customHeight="1">
      <c r="A22" s="376"/>
      <c r="B22" s="383"/>
      <c r="C22" s="673" t="s">
        <v>161</v>
      </c>
      <c r="D22" s="674"/>
      <c r="E22" s="674"/>
      <c r="F22" s="675"/>
    </row>
    <row r="23" spans="1:6" ht="15.75" customHeight="1">
      <c r="A23" s="376"/>
      <c r="B23" s="53">
        <v>8</v>
      </c>
      <c r="C23" s="91" t="s">
        <v>162</v>
      </c>
      <c r="D23" s="523">
        <v>2.5000000000884998E-2</v>
      </c>
      <c r="E23" s="523">
        <v>2.5000000000000001E-2</v>
      </c>
      <c r="F23" s="523">
        <v>2.5000000000000001E-2</v>
      </c>
    </row>
    <row r="24" spans="1:6" ht="15.75" customHeight="1">
      <c r="A24" s="376"/>
      <c r="B24" s="53" t="s">
        <v>114</v>
      </c>
      <c r="C24" s="91" t="s">
        <v>163</v>
      </c>
      <c r="D24" s="523">
        <v>0</v>
      </c>
      <c r="E24" s="523">
        <v>0</v>
      </c>
      <c r="F24" s="523">
        <v>0</v>
      </c>
    </row>
    <row r="25" spans="1:6" ht="15.75" customHeight="1">
      <c r="A25" s="376"/>
      <c r="B25" s="53">
        <v>9</v>
      </c>
      <c r="C25" s="91" t="s">
        <v>164</v>
      </c>
      <c r="D25" s="523">
        <v>6.3669965178129997E-3</v>
      </c>
      <c r="E25" s="523">
        <v>6.3E-3</v>
      </c>
      <c r="F25" s="523">
        <v>4.5999999999999999E-3</v>
      </c>
    </row>
    <row r="26" spans="1:6" ht="15.75" customHeight="1">
      <c r="A26" s="376"/>
      <c r="B26" s="53" t="s">
        <v>165</v>
      </c>
      <c r="C26" s="91" t="s">
        <v>166</v>
      </c>
      <c r="D26" s="523">
        <v>5.0000000007219998E-3</v>
      </c>
      <c r="E26" s="523">
        <v>5.0000000000000001E-3</v>
      </c>
      <c r="F26" s="523">
        <v>2.5000000000000001E-3</v>
      </c>
    </row>
    <row r="27" spans="1:6" ht="15.75" customHeight="1">
      <c r="A27" s="376"/>
      <c r="B27" s="53">
        <v>10</v>
      </c>
      <c r="C27" s="91" t="s">
        <v>167</v>
      </c>
      <c r="D27" s="523">
        <v>0</v>
      </c>
      <c r="E27" s="523">
        <v>0</v>
      </c>
      <c r="F27" s="523">
        <v>0</v>
      </c>
    </row>
    <row r="28" spans="1:6" ht="15.75" customHeight="1">
      <c r="A28" s="376"/>
      <c r="B28" s="53" t="s">
        <v>168</v>
      </c>
      <c r="C28" s="91" t="s">
        <v>169</v>
      </c>
      <c r="D28" s="523">
        <v>0</v>
      </c>
      <c r="E28" s="523">
        <v>0</v>
      </c>
      <c r="F28" s="523">
        <v>0</v>
      </c>
    </row>
    <row r="29" spans="1:6" ht="15.75" customHeight="1">
      <c r="A29" s="376"/>
      <c r="B29" s="53">
        <v>11</v>
      </c>
      <c r="C29" s="91" t="s">
        <v>170</v>
      </c>
      <c r="D29" s="523">
        <v>3.6366996519419999E-2</v>
      </c>
      <c r="E29" s="523">
        <v>3.6299999999999999E-2</v>
      </c>
      <c r="F29" s="523">
        <v>3.2099999999999997E-2</v>
      </c>
    </row>
    <row r="30" spans="1:6" ht="15.75" customHeight="1">
      <c r="A30" s="376"/>
      <c r="B30" s="53" t="s">
        <v>171</v>
      </c>
      <c r="C30" s="91" t="s">
        <v>172</v>
      </c>
      <c r="D30" s="523">
        <v>0.148867</v>
      </c>
      <c r="E30" s="523">
        <v>0.14879999999999999</v>
      </c>
      <c r="F30" s="523">
        <v>0.14460000000000001</v>
      </c>
    </row>
    <row r="31" spans="1:6" ht="15.75" customHeight="1">
      <c r="A31" s="376"/>
      <c r="B31" s="53">
        <v>12</v>
      </c>
      <c r="C31" s="91" t="s">
        <v>173</v>
      </c>
      <c r="D31" s="523">
        <v>0.107869090520053</v>
      </c>
      <c r="E31" s="523">
        <v>9.1200000000000003E-2</v>
      </c>
      <c r="F31" s="523">
        <v>9.1700000000000004E-2</v>
      </c>
    </row>
    <row r="32" spans="1:6" ht="15.75" customHeight="1">
      <c r="A32" s="376"/>
      <c r="B32" s="383"/>
      <c r="C32" s="676" t="s">
        <v>174</v>
      </c>
      <c r="D32" s="677"/>
      <c r="E32" s="677"/>
      <c r="F32" s="678"/>
    </row>
    <row r="33" spans="1:6" ht="15.75" customHeight="1">
      <c r="A33" s="376"/>
      <c r="B33" s="53">
        <v>13</v>
      </c>
      <c r="C33" s="350" t="s">
        <v>175</v>
      </c>
      <c r="D33" s="521">
        <v>6653610718.2799997</v>
      </c>
      <c r="E33" s="519">
        <v>6391.4</v>
      </c>
      <c r="F33" s="519">
        <v>6421.8</v>
      </c>
    </row>
    <row r="34" spans="1:6" ht="15.75" customHeight="1">
      <c r="A34" s="376"/>
      <c r="B34" s="53">
        <v>14</v>
      </c>
      <c r="C34" s="350" t="s">
        <v>176</v>
      </c>
      <c r="D34" s="523">
        <v>0.1216</v>
      </c>
      <c r="E34" s="523">
        <v>0.1177</v>
      </c>
      <c r="F34" s="523">
        <v>0.1162</v>
      </c>
    </row>
    <row r="35" spans="1:6" ht="15.75" customHeight="1">
      <c r="B35" s="383"/>
      <c r="C35" s="673" t="s">
        <v>177</v>
      </c>
      <c r="D35" s="674"/>
      <c r="E35" s="674"/>
      <c r="F35" s="675"/>
    </row>
    <row r="36" spans="1:6" ht="15.75" customHeight="1">
      <c r="B36" s="152" t="s">
        <v>178</v>
      </c>
      <c r="C36" s="155" t="s">
        <v>179</v>
      </c>
      <c r="D36" s="523">
        <v>0</v>
      </c>
      <c r="E36" s="523">
        <v>0</v>
      </c>
      <c r="F36" s="523">
        <v>0</v>
      </c>
    </row>
    <row r="37" spans="1:6" ht="15.75" customHeight="1">
      <c r="B37" s="152" t="s">
        <v>180</v>
      </c>
      <c r="C37" s="155" t="s">
        <v>156</v>
      </c>
      <c r="D37" s="523">
        <v>0</v>
      </c>
      <c r="E37" s="523">
        <v>0</v>
      </c>
      <c r="F37" s="523">
        <v>0</v>
      </c>
    </row>
    <row r="38" spans="1:6" ht="15.75" customHeight="1">
      <c r="B38" s="152" t="s">
        <v>181</v>
      </c>
      <c r="C38" s="155" t="s">
        <v>182</v>
      </c>
      <c r="D38" s="523">
        <v>0.03</v>
      </c>
      <c r="E38" s="523">
        <v>0.03</v>
      </c>
      <c r="F38" s="523">
        <v>0.03</v>
      </c>
    </row>
    <row r="39" spans="1:6" ht="15.75" customHeight="1">
      <c r="B39" s="383"/>
      <c r="C39" s="679" t="s">
        <v>183</v>
      </c>
      <c r="D39" s="680"/>
      <c r="E39" s="680"/>
      <c r="F39" s="681"/>
    </row>
    <row r="40" spans="1:6" ht="15.75" customHeight="1">
      <c r="B40" s="152" t="s">
        <v>184</v>
      </c>
      <c r="C40" s="384" t="s">
        <v>185</v>
      </c>
      <c r="D40" s="523">
        <v>0</v>
      </c>
      <c r="E40" s="523">
        <v>0</v>
      </c>
      <c r="F40" s="523">
        <v>0</v>
      </c>
    </row>
    <row r="41" spans="1:6" ht="15.75" customHeight="1">
      <c r="B41" s="152" t="s">
        <v>186</v>
      </c>
      <c r="C41" s="91" t="s">
        <v>187</v>
      </c>
      <c r="D41" s="523">
        <v>0.03</v>
      </c>
      <c r="E41" s="523">
        <v>0.03</v>
      </c>
      <c r="F41" s="523">
        <v>0.03</v>
      </c>
    </row>
    <row r="42" spans="1:6" ht="15.75" customHeight="1">
      <c r="A42" s="376"/>
      <c r="B42" s="383"/>
      <c r="C42" s="673" t="s">
        <v>188</v>
      </c>
      <c r="D42" s="674"/>
      <c r="E42" s="674"/>
      <c r="F42" s="675"/>
    </row>
    <row r="43" spans="1:6" ht="15.75" customHeight="1">
      <c r="A43" s="376"/>
      <c r="B43" s="53">
        <v>15</v>
      </c>
      <c r="C43" s="350" t="s">
        <v>189</v>
      </c>
      <c r="D43" s="521">
        <v>1959026354.7837498</v>
      </c>
      <c r="E43" s="524">
        <v>1912.1</v>
      </c>
      <c r="F43" s="389">
        <v>1908894279.7453394</v>
      </c>
    </row>
    <row r="44" spans="1:6" ht="15.75" customHeight="1">
      <c r="A44" s="376"/>
      <c r="B44" s="53" t="s">
        <v>190</v>
      </c>
      <c r="C44" s="350" t="s">
        <v>191</v>
      </c>
      <c r="D44" s="521">
        <v>783017699.1199919</v>
      </c>
      <c r="E44" s="524">
        <v>779.8</v>
      </c>
      <c r="F44" s="389">
        <v>774895307.8149085</v>
      </c>
    </row>
    <row r="45" spans="1:6" ht="15.75" customHeight="1">
      <c r="A45" s="376"/>
      <c r="B45" s="53" t="s">
        <v>192</v>
      </c>
      <c r="C45" s="350" t="s">
        <v>193</v>
      </c>
      <c r="D45" s="521">
        <v>256568542.39125004</v>
      </c>
      <c r="E45" s="524">
        <v>221.1</v>
      </c>
      <c r="F45" s="389">
        <v>185237106.07813838</v>
      </c>
    </row>
    <row r="46" spans="1:6" ht="15.75" customHeight="1">
      <c r="A46" s="376"/>
      <c r="B46" s="53">
        <v>16</v>
      </c>
      <c r="C46" s="350" t="s">
        <v>194</v>
      </c>
      <c r="D46" s="521">
        <v>526449156.72665876</v>
      </c>
      <c r="E46" s="524">
        <v>558.70000000000005</v>
      </c>
      <c r="F46" s="389">
        <v>589658201.73677015</v>
      </c>
    </row>
    <row r="47" spans="1:6" ht="15.75" customHeight="1">
      <c r="A47" s="376"/>
      <c r="B47" s="53">
        <v>17</v>
      </c>
      <c r="C47" s="350" t="s">
        <v>195</v>
      </c>
      <c r="D47" s="523">
        <v>3.730417714731765</v>
      </c>
      <c r="E47" s="523">
        <v>3.4529999999999998</v>
      </c>
      <c r="F47" s="523">
        <v>3.2471785734135499</v>
      </c>
    </row>
    <row r="48" spans="1:6" ht="15.75" customHeight="1">
      <c r="A48" s="376"/>
      <c r="B48" s="383"/>
      <c r="C48" s="673" t="s">
        <v>40</v>
      </c>
      <c r="D48" s="674"/>
      <c r="E48" s="674"/>
      <c r="F48" s="675"/>
    </row>
    <row r="49" spans="1:6" ht="15.75" customHeight="1">
      <c r="A49" s="376"/>
      <c r="B49" s="53">
        <v>18</v>
      </c>
      <c r="C49" s="350" t="s">
        <v>196</v>
      </c>
      <c r="D49" s="521">
        <v>5234521329.8114996</v>
      </c>
      <c r="E49" s="524">
        <v>5007.5</v>
      </c>
      <c r="F49" s="519">
        <v>4994.8999999999996</v>
      </c>
    </row>
    <row r="50" spans="1:6" ht="15.75" customHeight="1">
      <c r="A50" s="376"/>
      <c r="B50" s="53">
        <v>19</v>
      </c>
      <c r="C50" s="350" t="s">
        <v>197</v>
      </c>
      <c r="D50" s="521">
        <v>2903668046.9229999</v>
      </c>
      <c r="E50" s="524">
        <v>2915.4</v>
      </c>
      <c r="F50" s="519">
        <v>2925.2</v>
      </c>
    </row>
    <row r="51" spans="1:6" ht="15.75" customHeight="1">
      <c r="A51" s="376"/>
      <c r="B51" s="53">
        <v>20</v>
      </c>
      <c r="C51" s="350" t="s">
        <v>198</v>
      </c>
      <c r="D51" s="523">
        <v>1.802727186862318</v>
      </c>
      <c r="E51" s="523">
        <v>1.7176</v>
      </c>
      <c r="F51" s="523">
        <v>1.7075</v>
      </c>
    </row>
    <row r="52" spans="1:6" ht="17.25">
      <c r="A52" s="376"/>
      <c r="B52" s="385" t="s">
        <v>199</v>
      </c>
    </row>
    <row r="53" spans="1:6" ht="17.25">
      <c r="A53" s="376"/>
    </row>
    <row r="54" spans="1:6" ht="17.25">
      <c r="A54" s="376"/>
    </row>
    <row r="55" spans="1:6" ht="17.25">
      <c r="A55" s="376"/>
    </row>
    <row r="56" spans="1:6" ht="17.25">
      <c r="A56" s="376"/>
    </row>
    <row r="57" spans="1:6" ht="17.25">
      <c r="A57" s="376"/>
    </row>
    <row r="58" spans="1:6" ht="17.25">
      <c r="A58" s="376"/>
    </row>
    <row r="59" spans="1:6" ht="17.25">
      <c r="A59" s="376"/>
    </row>
    <row r="60" spans="1:6" ht="17.25">
      <c r="A60" s="376"/>
    </row>
    <row r="61" spans="1:6" ht="17.25">
      <c r="A61" s="376"/>
    </row>
    <row r="62" spans="1:6" ht="17.25">
      <c r="A62" s="376"/>
    </row>
    <row r="63" spans="1:6" ht="17.25">
      <c r="A63" s="376"/>
    </row>
    <row r="64" spans="1:6" ht="17.25">
      <c r="A64" s="376"/>
    </row>
    <row r="65" spans="1:1" ht="17.25">
      <c r="A65" s="376"/>
    </row>
    <row r="66" spans="1:1" ht="17.25">
      <c r="A66" s="376"/>
    </row>
    <row r="67" spans="1:1" ht="17.25">
      <c r="A67" s="376"/>
    </row>
    <row r="68" spans="1:1" ht="17.25">
      <c r="A68" s="376"/>
    </row>
    <row r="69" spans="1:1" ht="17.25">
      <c r="A69" s="376"/>
    </row>
    <row r="70" spans="1:1" ht="17.25">
      <c r="A70" s="376"/>
    </row>
    <row r="71" spans="1:1" ht="17.25">
      <c r="A71" s="376"/>
    </row>
    <row r="72" spans="1:1" ht="17.25">
      <c r="A72" s="376"/>
    </row>
    <row r="73" spans="1:1" ht="17.25">
      <c r="A73" s="376"/>
    </row>
    <row r="74" spans="1:1" ht="17.25">
      <c r="A74" s="376"/>
    </row>
    <row r="75" spans="1:1" ht="17.25">
      <c r="A75" s="376"/>
    </row>
    <row r="76" spans="1:1" ht="17.25">
      <c r="A76" s="376"/>
    </row>
    <row r="77" spans="1:1" ht="17.25">
      <c r="A77" s="376"/>
    </row>
    <row r="78" spans="1:1" ht="17.25">
      <c r="A78" s="376"/>
    </row>
    <row r="79" spans="1:1" ht="17.25">
      <c r="A79" s="376"/>
    </row>
    <row r="80" spans="1:1" ht="17.25">
      <c r="A80" s="376"/>
    </row>
    <row r="81" spans="1:1" ht="17.25">
      <c r="A81" s="376"/>
    </row>
    <row r="82" spans="1:1" ht="17.25">
      <c r="A82" s="376"/>
    </row>
    <row r="83" spans="1:1" ht="17.25">
      <c r="A83" s="376"/>
    </row>
    <row r="84" spans="1:1" ht="17.25">
      <c r="A84" s="376"/>
    </row>
    <row r="85" spans="1:1" ht="17.25">
      <c r="A85" s="376"/>
    </row>
    <row r="86" spans="1:1" ht="17.25">
      <c r="A86" s="376"/>
    </row>
    <row r="87" spans="1:1" ht="17.25">
      <c r="A87" s="376"/>
    </row>
    <row r="88" spans="1:1" ht="17.25">
      <c r="A88" s="376"/>
    </row>
    <row r="89" spans="1:1" ht="17.25">
      <c r="A89" s="376"/>
    </row>
    <row r="90" spans="1:1" ht="17.25">
      <c r="A90" s="376"/>
    </row>
    <row r="91" spans="1:1" ht="17.25">
      <c r="A91" s="376"/>
    </row>
    <row r="92" spans="1:1" ht="17.25">
      <c r="A92" s="376"/>
    </row>
    <row r="93" spans="1:1" ht="17.25">
      <c r="A93" s="376"/>
    </row>
    <row r="94" spans="1:1" ht="17.25">
      <c r="A94" s="376"/>
    </row>
    <row r="95" spans="1:1" ht="17.25">
      <c r="A95" s="376"/>
    </row>
    <row r="96" spans="1:1" ht="17.25">
      <c r="A96" s="376"/>
    </row>
    <row r="97" spans="1:7" ht="17.25">
      <c r="A97" s="376"/>
    </row>
    <row r="98" spans="1:7" ht="17.25">
      <c r="A98" s="376"/>
    </row>
    <row r="99" spans="1:7" ht="17.25">
      <c r="A99" s="376"/>
    </row>
    <row r="100" spans="1:7" ht="17.25">
      <c r="A100" s="376"/>
    </row>
    <row r="101" spans="1:7" ht="17.25">
      <c r="A101" s="376"/>
    </row>
    <row r="102" spans="1:7" ht="17.25">
      <c r="A102" s="376"/>
    </row>
    <row r="103" spans="1:7" ht="17.25">
      <c r="A103" s="376"/>
    </row>
    <row r="104" spans="1:7" ht="17.25">
      <c r="A104" s="376"/>
    </row>
    <row r="105" spans="1:7" ht="17.25">
      <c r="A105" s="376"/>
      <c r="B105" s="376"/>
      <c r="C105" s="376"/>
      <c r="D105" s="445"/>
      <c r="E105" s="445"/>
      <c r="F105" s="445"/>
      <c r="G105" s="376"/>
    </row>
    <row r="106" spans="1:7" ht="17.25">
      <c r="A106" s="376"/>
      <c r="B106" s="376"/>
      <c r="C106" s="376"/>
      <c r="D106" s="445"/>
      <c r="E106" s="445"/>
      <c r="F106" s="445"/>
      <c r="G106" s="376"/>
    </row>
    <row r="107" spans="1:7" ht="17.25">
      <c r="A107" s="376"/>
      <c r="B107" s="376"/>
      <c r="C107" s="376"/>
      <c r="D107" s="445"/>
      <c r="E107" s="445"/>
      <c r="F107" s="445"/>
      <c r="G107" s="376"/>
    </row>
    <row r="108" spans="1:7" ht="17.25">
      <c r="A108" s="376"/>
      <c r="B108" s="376"/>
      <c r="C108" s="376"/>
      <c r="D108" s="445"/>
      <c r="E108" s="445"/>
      <c r="F108" s="445"/>
      <c r="G108" s="376"/>
    </row>
    <row r="109" spans="1:7" ht="17.25">
      <c r="A109" s="376"/>
      <c r="B109" s="376"/>
      <c r="C109" s="376"/>
      <c r="D109" s="445"/>
      <c r="E109" s="445"/>
      <c r="F109" s="445"/>
      <c r="G109" s="376"/>
    </row>
    <row r="110" spans="1:7" ht="17.25">
      <c r="A110" s="376"/>
      <c r="B110" s="376"/>
      <c r="C110" s="376"/>
      <c r="D110" s="445"/>
      <c r="E110" s="445"/>
      <c r="F110" s="445"/>
      <c r="G110" s="376"/>
    </row>
    <row r="111" spans="1:7" ht="17.25">
      <c r="A111" s="376"/>
      <c r="B111" s="376"/>
      <c r="C111" s="376"/>
      <c r="D111" s="445"/>
      <c r="E111" s="445"/>
      <c r="F111" s="445"/>
      <c r="G111" s="376"/>
    </row>
    <row r="112" spans="1:7" ht="17.25">
      <c r="A112" s="376"/>
      <c r="B112" s="376"/>
      <c r="C112" s="376"/>
      <c r="D112" s="445"/>
      <c r="E112" s="445"/>
      <c r="F112" s="445"/>
      <c r="G112" s="376"/>
    </row>
    <row r="113" spans="1:7" ht="17.25">
      <c r="A113" s="376"/>
      <c r="B113" s="376"/>
      <c r="C113" s="376"/>
      <c r="D113" s="445"/>
      <c r="E113" s="445"/>
      <c r="F113" s="445"/>
      <c r="G113" s="376"/>
    </row>
    <row r="114" spans="1:7" ht="17.25">
      <c r="A114" s="376"/>
      <c r="B114" s="376"/>
      <c r="C114" s="376"/>
      <c r="D114" s="445"/>
      <c r="E114" s="445"/>
      <c r="F114" s="445"/>
      <c r="G114" s="376"/>
    </row>
    <row r="115" spans="1:7" ht="17.25">
      <c r="A115" s="376"/>
      <c r="B115" s="376"/>
      <c r="C115" s="376"/>
      <c r="D115" s="445"/>
      <c r="E115" s="445"/>
      <c r="F115" s="445"/>
      <c r="G115" s="376"/>
    </row>
    <row r="116" spans="1:7" ht="17.25">
      <c r="A116" s="376"/>
      <c r="B116" s="376"/>
      <c r="C116" s="376"/>
      <c r="D116" s="445"/>
      <c r="E116" s="445"/>
      <c r="F116" s="445"/>
      <c r="G116" s="376"/>
    </row>
    <row r="117" spans="1:7" ht="17.25">
      <c r="A117" s="376"/>
      <c r="B117" s="376"/>
      <c r="C117" s="376"/>
      <c r="D117" s="445"/>
      <c r="E117" s="445"/>
      <c r="F117" s="445"/>
      <c r="G117" s="376"/>
    </row>
    <row r="118" spans="1:7" ht="17.25">
      <c r="A118" s="376"/>
      <c r="B118" s="376"/>
      <c r="C118" s="376"/>
      <c r="D118" s="445"/>
      <c r="E118" s="445"/>
      <c r="F118" s="445"/>
      <c r="G118" s="376"/>
    </row>
    <row r="119" spans="1:7" ht="17.25">
      <c r="A119" s="376"/>
      <c r="B119" s="376"/>
      <c r="C119" s="376"/>
      <c r="D119" s="445"/>
      <c r="E119" s="445"/>
      <c r="F119" s="445"/>
      <c r="G119" s="376"/>
    </row>
    <row r="120" spans="1:7" ht="17.25">
      <c r="A120" s="376"/>
      <c r="B120" s="376"/>
      <c r="C120" s="376"/>
      <c r="D120" s="445"/>
      <c r="E120" s="445"/>
      <c r="F120" s="445"/>
      <c r="G120" s="376"/>
    </row>
    <row r="121" spans="1:7" ht="17.25">
      <c r="A121" s="376"/>
      <c r="B121" s="376"/>
      <c r="C121" s="376"/>
      <c r="D121" s="445"/>
      <c r="E121" s="445"/>
      <c r="F121" s="445"/>
      <c r="G121" s="376"/>
    </row>
    <row r="122" spans="1:7" ht="17.25">
      <c r="A122" s="376"/>
      <c r="B122" s="376"/>
      <c r="C122" s="376"/>
      <c r="D122" s="445"/>
      <c r="E122" s="445"/>
      <c r="F122" s="445"/>
      <c r="G122" s="376"/>
    </row>
    <row r="123" spans="1:7" ht="17.25">
      <c r="A123" s="376"/>
      <c r="B123" s="376"/>
      <c r="C123" s="376"/>
      <c r="D123" s="445"/>
      <c r="E123" s="445"/>
      <c r="F123" s="445"/>
      <c r="G123" s="376"/>
    </row>
    <row r="124" spans="1:7" ht="17.25">
      <c r="A124" s="376"/>
      <c r="B124" s="376"/>
      <c r="C124" s="376"/>
      <c r="D124" s="445"/>
      <c r="E124" s="445"/>
      <c r="F124" s="445"/>
      <c r="G124" s="376"/>
    </row>
    <row r="125" spans="1:7" ht="17.25">
      <c r="A125" s="376"/>
      <c r="B125" s="376"/>
      <c r="C125" s="376"/>
      <c r="D125" s="445"/>
      <c r="E125" s="445"/>
      <c r="F125" s="445"/>
      <c r="G125" s="376"/>
    </row>
    <row r="126" spans="1:7" ht="17.25">
      <c r="A126" s="376"/>
      <c r="B126" s="376"/>
      <c r="C126" s="376"/>
      <c r="D126" s="445"/>
      <c r="E126" s="445"/>
      <c r="F126" s="445"/>
      <c r="G126" s="376"/>
    </row>
    <row r="127" spans="1:7" ht="17.25">
      <c r="A127" s="376"/>
      <c r="B127" s="376"/>
      <c r="C127" s="376"/>
      <c r="D127" s="445"/>
      <c r="E127" s="445"/>
      <c r="F127" s="445"/>
      <c r="G127" s="376"/>
    </row>
    <row r="128" spans="1:7" ht="17.25">
      <c r="A128" s="376"/>
      <c r="B128" s="376"/>
      <c r="C128" s="376"/>
      <c r="D128" s="445"/>
      <c r="E128" s="445"/>
      <c r="F128" s="445"/>
      <c r="G128" s="376"/>
    </row>
    <row r="129" spans="1:7" ht="17.25">
      <c r="A129" s="376"/>
      <c r="B129" s="376"/>
      <c r="C129" s="376"/>
      <c r="D129" s="445"/>
      <c r="E129" s="445"/>
      <c r="F129" s="445"/>
      <c r="G129" s="376"/>
    </row>
    <row r="130" spans="1:7" ht="17.25">
      <c r="A130" s="376"/>
      <c r="B130" s="376"/>
      <c r="C130" s="376"/>
      <c r="D130" s="445"/>
      <c r="E130" s="445"/>
      <c r="F130" s="445"/>
      <c r="G130" s="376"/>
    </row>
    <row r="131" spans="1:7" ht="17.25">
      <c r="A131" s="376"/>
      <c r="B131" s="376"/>
      <c r="C131" s="376"/>
      <c r="D131" s="445"/>
      <c r="E131" s="445"/>
      <c r="F131" s="445"/>
      <c r="G131" s="376"/>
    </row>
    <row r="132" spans="1:7" ht="17.25">
      <c r="A132" s="376"/>
      <c r="B132" s="376"/>
      <c r="C132" s="376"/>
      <c r="D132" s="445"/>
      <c r="E132" s="445"/>
      <c r="F132" s="445"/>
      <c r="G132" s="376"/>
    </row>
    <row r="133" spans="1:7" ht="17.25">
      <c r="A133" s="376"/>
      <c r="B133" s="376"/>
      <c r="C133" s="376"/>
      <c r="D133" s="445"/>
      <c r="E133" s="445"/>
      <c r="F133" s="445"/>
      <c r="G133" s="376"/>
    </row>
    <row r="134" spans="1:7" ht="17.25">
      <c r="A134" s="376"/>
      <c r="B134" s="376"/>
      <c r="C134" s="376"/>
      <c r="D134" s="445"/>
      <c r="E134" s="445"/>
      <c r="F134" s="445"/>
      <c r="G134" s="376"/>
    </row>
  </sheetData>
  <mergeCells count="10">
    <mergeCell ref="C35:F35"/>
    <mergeCell ref="C42:F42"/>
    <mergeCell ref="C48:F48"/>
    <mergeCell ref="C7:F7"/>
    <mergeCell ref="C11:F11"/>
    <mergeCell ref="C13:F13"/>
    <mergeCell ref="C17:F17"/>
    <mergeCell ref="C22:F22"/>
    <mergeCell ref="C32:F32"/>
    <mergeCell ref="C39:F39"/>
  </mergeCells>
  <pageMargins left="0.7" right="0.7" top="0.75" bottom="0.75" header="0.3" footer="0.3"/>
  <pageSetup paperSize="9" scale="57" orientation="landscape" verticalDpi="1200" r:id="rId1"/>
  <headerFooter>
    <oddHeader>&amp;CEN
Annex 1</oddHeader>
    <oddFooter>&amp;C&amp;P_x000D_&amp;1#&amp;"Calibri"&amp;10&amp;K000000 This document is classified as: 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9B546-7265-437B-9912-54AD4F03EDFC}">
  <sheetPr>
    <pageSetUpPr fitToPage="1"/>
  </sheetPr>
  <dimension ref="A1:AC306"/>
  <sheetViews>
    <sheetView showGridLines="0" zoomScale="80" zoomScaleNormal="80" zoomScalePageLayoutView="85" workbookViewId="0">
      <selection activeCell="C6" sqref="C6"/>
    </sheetView>
  </sheetViews>
  <sheetFormatPr defaultColWidth="8.85546875" defaultRowHeight="16.5"/>
  <cols>
    <col min="1" max="1" width="5" style="456" customWidth="1"/>
    <col min="2" max="2" width="9.42578125" style="456" customWidth="1"/>
    <col min="3" max="3" width="80.5703125" style="456" customWidth="1"/>
    <col min="4" max="4" width="19.42578125" style="463" customWidth="1"/>
    <col min="5" max="9" width="6.140625" style="463" customWidth="1"/>
    <col min="10" max="14" width="8.7109375" style="463" customWidth="1"/>
    <col min="15" max="16384" width="8.85546875" style="463"/>
  </cols>
  <sheetData>
    <row r="1" spans="1:29" s="456" customFormat="1" ht="12" customHeight="1"/>
    <row r="2" spans="1:29" s="456" customFormat="1" ht="18.75">
      <c r="B2" s="85" t="s">
        <v>1212</v>
      </c>
      <c r="C2" s="457"/>
      <c r="E2" s="457"/>
      <c r="F2" s="457"/>
    </row>
    <row r="3" spans="1:29" s="456" customFormat="1" ht="18.75">
      <c r="B3" s="458" t="s">
        <v>1213</v>
      </c>
      <c r="C3" s="457"/>
      <c r="E3" s="457"/>
      <c r="F3" s="457"/>
    </row>
    <row r="4" spans="1:29" s="456" customFormat="1" ht="21" customHeight="1">
      <c r="B4" s="791" t="str">
        <f>'EU OV1'!B3</f>
        <v>31.12.2024 - in EUR million</v>
      </c>
      <c r="C4" s="711">
        <v>0</v>
      </c>
      <c r="E4" s="457"/>
      <c r="F4" s="457"/>
    </row>
    <row r="5" spans="1:29">
      <c r="B5" s="459"/>
      <c r="C5" s="460"/>
      <c r="D5" s="461" t="s">
        <v>102</v>
      </c>
      <c r="E5" s="462" t="s">
        <v>103</v>
      </c>
      <c r="F5" s="462" t="s">
        <v>104</v>
      </c>
      <c r="G5" s="462" t="s">
        <v>234</v>
      </c>
      <c r="H5" s="462" t="s">
        <v>141</v>
      </c>
      <c r="I5" s="462" t="s">
        <v>235</v>
      </c>
    </row>
    <row r="6" spans="1:29" s="459" customFormat="1" ht="82.5">
      <c r="C6" s="460"/>
      <c r="D6" s="464" t="s">
        <v>1214</v>
      </c>
      <c r="E6" s="874" t="s">
        <v>1215</v>
      </c>
      <c r="F6" s="875"/>
      <c r="G6" s="875"/>
      <c r="H6" s="875"/>
      <c r="I6" s="876"/>
      <c r="J6" s="456"/>
      <c r="K6" s="456"/>
      <c r="L6" s="456"/>
      <c r="M6" s="456"/>
      <c r="N6" s="456"/>
      <c r="O6" s="456"/>
      <c r="P6" s="456"/>
      <c r="Q6" s="456"/>
      <c r="R6" s="456"/>
      <c r="S6" s="456"/>
      <c r="T6" s="456"/>
      <c r="U6" s="456"/>
      <c r="V6" s="456"/>
      <c r="W6" s="456"/>
      <c r="X6" s="456"/>
      <c r="Y6" s="456"/>
      <c r="Z6" s="456"/>
      <c r="AA6" s="456"/>
      <c r="AB6" s="456"/>
      <c r="AC6" s="456"/>
    </row>
    <row r="7" spans="1:29" s="469" customFormat="1" ht="25.5" customHeight="1">
      <c r="A7" s="465"/>
      <c r="B7" s="466"/>
      <c r="C7" s="467"/>
      <c r="D7" s="381">
        <v>45657</v>
      </c>
      <c r="E7" s="468" t="s">
        <v>1216</v>
      </c>
      <c r="F7" s="468" t="s">
        <v>1217</v>
      </c>
      <c r="G7" s="468" t="s">
        <v>1218</v>
      </c>
      <c r="H7" s="468" t="s">
        <v>1219</v>
      </c>
      <c r="I7" s="468" t="s">
        <v>1220</v>
      </c>
    </row>
    <row r="8" spans="1:29" ht="20.100000000000001" customHeight="1">
      <c r="B8" s="877" t="s">
        <v>1221</v>
      </c>
      <c r="C8" s="878"/>
      <c r="D8" s="470"/>
      <c r="E8" s="471"/>
      <c r="F8" s="471"/>
      <c r="G8" s="471"/>
      <c r="H8" s="471"/>
      <c r="I8" s="472"/>
    </row>
    <row r="9" spans="1:29" ht="20.100000000000001" customHeight="1">
      <c r="B9" s="473" t="s">
        <v>1222</v>
      </c>
      <c r="C9" s="324" t="s">
        <v>1223</v>
      </c>
      <c r="D9" s="622">
        <v>406701725.29000002</v>
      </c>
      <c r="E9" s="474"/>
      <c r="F9" s="474"/>
      <c r="G9" s="474"/>
      <c r="H9" s="474"/>
      <c r="I9" s="474"/>
      <c r="K9" s="475"/>
    </row>
    <row r="10" spans="1:29" ht="20.100000000000001" customHeight="1">
      <c r="B10" s="473" t="s">
        <v>1224</v>
      </c>
      <c r="C10" s="476" t="s">
        <v>1225</v>
      </c>
      <c r="D10" s="622">
        <v>406701725.29000002</v>
      </c>
      <c r="E10" s="477"/>
      <c r="F10" s="477"/>
      <c r="G10" s="477"/>
      <c r="H10" s="477"/>
      <c r="I10" s="477"/>
    </row>
    <row r="11" spans="1:29" ht="20.100000000000001" customHeight="1">
      <c r="B11" s="473" t="s">
        <v>1226</v>
      </c>
      <c r="C11" s="324" t="s">
        <v>1227</v>
      </c>
      <c r="D11" s="622">
        <v>1135191531.6766443</v>
      </c>
      <c r="E11" s="474"/>
      <c r="F11" s="474"/>
      <c r="G11" s="474"/>
      <c r="H11" s="474"/>
      <c r="I11" s="474"/>
    </row>
    <row r="12" spans="1:29" ht="20.100000000000001" customHeight="1">
      <c r="B12" s="473" t="s">
        <v>1228</v>
      </c>
      <c r="C12" s="324" t="s">
        <v>1229</v>
      </c>
      <c r="D12" s="623">
        <v>0.35826705356876087</v>
      </c>
      <c r="E12" s="478"/>
      <c r="F12" s="478"/>
      <c r="G12" s="478"/>
      <c r="H12" s="478"/>
      <c r="I12" s="478"/>
    </row>
    <row r="13" spans="1:29" ht="20.100000000000001" customHeight="1">
      <c r="B13" s="473" t="s">
        <v>318</v>
      </c>
      <c r="C13" s="476" t="s">
        <v>1225</v>
      </c>
      <c r="D13" s="523">
        <v>0.35826705356876087</v>
      </c>
      <c r="E13" s="477"/>
      <c r="F13" s="477"/>
      <c r="G13" s="477"/>
      <c r="H13" s="477"/>
      <c r="I13" s="477"/>
    </row>
    <row r="14" spans="1:29" ht="20.100000000000001" customHeight="1">
      <c r="B14" s="473" t="s">
        <v>1230</v>
      </c>
      <c r="C14" s="324" t="s">
        <v>1231</v>
      </c>
      <c r="D14" s="622">
        <v>2365632745.1841803</v>
      </c>
      <c r="E14" s="474"/>
      <c r="F14" s="474"/>
      <c r="G14" s="474"/>
      <c r="H14" s="474"/>
      <c r="I14" s="474"/>
    </row>
    <row r="15" spans="1:29" ht="22.5" customHeight="1">
      <c r="B15" s="473" t="s">
        <v>1232</v>
      </c>
      <c r="C15" s="324" t="s">
        <v>1233</v>
      </c>
      <c r="D15" s="523">
        <v>0.17192090620065187</v>
      </c>
      <c r="E15" s="478"/>
      <c r="F15" s="478"/>
      <c r="G15" s="478"/>
      <c r="H15" s="478"/>
      <c r="I15" s="478"/>
    </row>
    <row r="16" spans="1:29" ht="20.100000000000001" customHeight="1">
      <c r="B16" s="473" t="s">
        <v>322</v>
      </c>
      <c r="C16" s="476" t="s">
        <v>1234</v>
      </c>
      <c r="D16" s="523">
        <v>0.17192090620065187</v>
      </c>
      <c r="E16" s="477"/>
      <c r="F16" s="477"/>
      <c r="G16" s="477"/>
      <c r="H16" s="477"/>
      <c r="I16" s="477"/>
    </row>
    <row r="17" spans="2:12" ht="34.5" customHeight="1">
      <c r="B17" s="473" t="s">
        <v>213</v>
      </c>
      <c r="C17" s="324" t="s">
        <v>1235</v>
      </c>
      <c r="D17" s="624"/>
      <c r="E17" s="478"/>
      <c r="F17" s="478"/>
      <c r="G17" s="478"/>
      <c r="H17" s="478"/>
      <c r="I17" s="478"/>
    </row>
    <row r="18" spans="2:12" ht="50.25" customHeight="1">
      <c r="B18" s="473" t="s">
        <v>1236</v>
      </c>
      <c r="C18" s="324" t="s">
        <v>1237</v>
      </c>
      <c r="D18" s="624"/>
      <c r="E18" s="478"/>
      <c r="F18" s="478"/>
      <c r="G18" s="478"/>
      <c r="H18" s="478"/>
      <c r="I18" s="478"/>
    </row>
    <row r="19" spans="2:12" ht="82.5">
      <c r="B19" s="473" t="s">
        <v>1238</v>
      </c>
      <c r="C19" s="324" t="s">
        <v>1239</v>
      </c>
      <c r="D19" s="624"/>
      <c r="E19" s="478"/>
      <c r="F19" s="478"/>
      <c r="G19" s="478"/>
      <c r="H19" s="478"/>
      <c r="I19" s="478"/>
    </row>
    <row r="20" spans="2:12" ht="20.100000000000001" customHeight="1">
      <c r="B20" s="877" t="s">
        <v>1214</v>
      </c>
      <c r="C20" s="878"/>
      <c r="D20" s="470"/>
      <c r="E20" s="471"/>
      <c r="F20" s="471"/>
      <c r="G20" s="471"/>
      <c r="H20" s="471"/>
      <c r="I20" s="472"/>
      <c r="L20" s="479"/>
    </row>
    <row r="21" spans="2:12" ht="20.100000000000001" customHeight="1">
      <c r="B21" s="473" t="s">
        <v>787</v>
      </c>
      <c r="C21" s="324" t="s">
        <v>1240</v>
      </c>
      <c r="D21" s="523">
        <v>0.35826705356876087</v>
      </c>
      <c r="E21" s="480"/>
      <c r="F21" s="480"/>
      <c r="G21" s="480"/>
      <c r="H21" s="480"/>
      <c r="I21" s="480"/>
    </row>
    <row r="22" spans="2:12" ht="20.100000000000001" customHeight="1">
      <c r="B22" s="473" t="s">
        <v>789</v>
      </c>
      <c r="C22" s="476" t="s">
        <v>1241</v>
      </c>
      <c r="D22" s="523">
        <v>0.35826705356876087</v>
      </c>
      <c r="E22" s="480"/>
      <c r="F22" s="480"/>
      <c r="G22" s="480"/>
      <c r="H22" s="480"/>
      <c r="I22" s="480"/>
    </row>
    <row r="23" spans="2:12" ht="20.100000000000001" customHeight="1">
      <c r="B23" s="473" t="s">
        <v>791</v>
      </c>
      <c r="C23" s="324" t="s">
        <v>1242</v>
      </c>
      <c r="D23" s="523">
        <v>0.17192090620065187</v>
      </c>
      <c r="E23" s="480"/>
      <c r="F23" s="480"/>
      <c r="G23" s="480"/>
      <c r="H23" s="480"/>
      <c r="I23" s="480"/>
    </row>
    <row r="24" spans="2:12" ht="20.100000000000001" customHeight="1">
      <c r="B24" s="473" t="s">
        <v>793</v>
      </c>
      <c r="C24" s="476" t="s">
        <v>1243</v>
      </c>
      <c r="D24" s="523">
        <v>0.17192090620065187</v>
      </c>
      <c r="E24" s="480"/>
      <c r="F24" s="480"/>
      <c r="G24" s="480"/>
      <c r="H24" s="480"/>
      <c r="I24" s="480"/>
    </row>
    <row r="25" spans="2:12" s="456" customFormat="1"/>
    <row r="26" spans="2:12" s="456" customFormat="1"/>
    <row r="27" spans="2:12" s="456" customFormat="1"/>
    <row r="28" spans="2:12" s="456" customFormat="1"/>
    <row r="29" spans="2:12" s="456" customFormat="1"/>
    <row r="30" spans="2:12" s="456" customFormat="1"/>
    <row r="31" spans="2:12" s="456" customFormat="1"/>
    <row r="32" spans="2:12" s="456" customFormat="1"/>
    <row r="33" s="456" customFormat="1"/>
    <row r="34" s="456" customFormat="1"/>
    <row r="35" s="456" customFormat="1"/>
    <row r="36" s="456" customFormat="1"/>
    <row r="37" s="456" customFormat="1"/>
    <row r="38" s="456" customFormat="1"/>
    <row r="39" s="456" customFormat="1"/>
    <row r="40" s="456" customFormat="1"/>
    <row r="41" s="456" customFormat="1"/>
    <row r="42" s="456" customFormat="1"/>
    <row r="43" s="456" customFormat="1"/>
    <row r="44" s="456" customFormat="1"/>
    <row r="45" s="456" customFormat="1"/>
    <row r="46" s="456" customFormat="1"/>
    <row r="47" s="456" customFormat="1"/>
    <row r="48" s="456" customFormat="1"/>
    <row r="49" s="456" customFormat="1"/>
    <row r="50" s="456" customFormat="1"/>
    <row r="51" s="456" customFormat="1"/>
    <row r="52" s="456" customFormat="1"/>
    <row r="53" s="456" customFormat="1"/>
    <row r="54" s="456" customFormat="1"/>
    <row r="55" s="456" customFormat="1"/>
    <row r="56" s="456" customFormat="1"/>
    <row r="57" s="456" customFormat="1"/>
    <row r="58" s="456" customFormat="1"/>
    <row r="59" s="456" customFormat="1"/>
    <row r="60" s="456" customFormat="1"/>
    <row r="61" s="456" customFormat="1"/>
    <row r="62" s="456" customFormat="1"/>
    <row r="63" s="456" customFormat="1"/>
    <row r="64" s="456" customFormat="1"/>
    <row r="65" s="456" customFormat="1"/>
    <row r="66" s="456" customFormat="1"/>
    <row r="67" s="456" customFormat="1"/>
    <row r="68" s="456" customFormat="1"/>
    <row r="69" s="456" customFormat="1"/>
    <row r="70" s="456" customFormat="1"/>
    <row r="71" s="456" customFormat="1"/>
    <row r="72" s="456" customFormat="1"/>
    <row r="73" s="456" customFormat="1"/>
    <row r="74" s="456" customFormat="1"/>
    <row r="75" s="456" customFormat="1"/>
    <row r="76" s="456" customFormat="1"/>
    <row r="77" s="456" customFormat="1"/>
    <row r="78" s="456" customFormat="1"/>
    <row r="79" s="456" customFormat="1"/>
    <row r="80" s="456" customFormat="1"/>
    <row r="81" s="456" customFormat="1"/>
    <row r="82" s="456" customFormat="1"/>
    <row r="83" s="456" customFormat="1"/>
    <row r="84" s="456" customFormat="1"/>
    <row r="85" s="456" customFormat="1"/>
    <row r="86" s="456" customFormat="1"/>
    <row r="87" s="456" customFormat="1"/>
    <row r="88" s="456" customFormat="1"/>
    <row r="89" s="456" customFormat="1"/>
    <row r="90" s="456" customFormat="1"/>
    <row r="91" s="456" customFormat="1"/>
    <row r="92" s="456" customFormat="1"/>
    <row r="93" s="456" customFormat="1"/>
    <row r="94" s="456" customFormat="1"/>
    <row r="95" s="456" customFormat="1"/>
    <row r="96" s="456" customFormat="1"/>
    <row r="97" s="456" customFormat="1"/>
    <row r="98" s="456" customFormat="1"/>
    <row r="99" s="456" customFormat="1"/>
    <row r="100" s="456" customFormat="1"/>
    <row r="101" s="456" customFormat="1"/>
    <row r="102" s="456" customFormat="1"/>
    <row r="103" s="456" customFormat="1"/>
    <row r="104" s="456" customFormat="1"/>
    <row r="105" s="456" customFormat="1"/>
    <row r="106" s="456" customFormat="1"/>
    <row r="107" s="456" customFormat="1"/>
    <row r="108" s="456" customFormat="1"/>
    <row r="109" s="456" customFormat="1"/>
    <row r="110" s="456" customFormat="1"/>
    <row r="111" s="456" customFormat="1"/>
    <row r="112" s="456" customFormat="1"/>
    <row r="113" s="456" customFormat="1"/>
    <row r="114" s="456" customFormat="1"/>
    <row r="115" s="456" customFormat="1"/>
    <row r="116" s="456" customFormat="1"/>
    <row r="117" s="456" customFormat="1"/>
    <row r="118" s="456" customFormat="1"/>
    <row r="119" s="456" customFormat="1"/>
    <row r="120" s="456" customFormat="1"/>
    <row r="121" s="456" customFormat="1"/>
    <row r="122" s="456" customFormat="1"/>
    <row r="123" s="456" customFormat="1"/>
    <row r="124" s="456" customFormat="1"/>
    <row r="125" s="456" customFormat="1"/>
    <row r="126" s="456" customFormat="1"/>
    <row r="127" s="456" customFormat="1"/>
    <row r="128" s="456" customFormat="1"/>
    <row r="129" s="456" customFormat="1"/>
    <row r="130" s="456" customFormat="1"/>
    <row r="131" s="456" customFormat="1"/>
    <row r="132" s="456" customFormat="1"/>
    <row r="133" s="456" customFormat="1"/>
    <row r="134" s="456" customFormat="1"/>
    <row r="135" s="456" customFormat="1"/>
    <row r="136" s="456" customFormat="1"/>
    <row r="137" s="456" customFormat="1"/>
    <row r="138" s="456" customFormat="1"/>
    <row r="139" s="456" customFormat="1"/>
    <row r="140" s="456" customFormat="1"/>
    <row r="141" s="456" customFormat="1"/>
    <row r="142" s="456" customFormat="1"/>
    <row r="143" s="456" customFormat="1"/>
    <row r="144" s="456" customFormat="1"/>
    <row r="145" s="456" customFormat="1"/>
    <row r="146" s="456" customFormat="1"/>
    <row r="147" s="456" customFormat="1"/>
    <row r="148" s="456" customFormat="1"/>
    <row r="149" s="456" customFormat="1"/>
    <row r="150" s="456" customFormat="1"/>
    <row r="151" s="456" customFormat="1"/>
    <row r="152" s="456" customFormat="1"/>
    <row r="153" s="456" customFormat="1"/>
    <row r="154" s="456" customFormat="1"/>
    <row r="155" s="456" customFormat="1"/>
    <row r="156" s="456" customFormat="1"/>
    <row r="157" s="456" customFormat="1"/>
    <row r="158" s="456" customFormat="1"/>
    <row r="159" s="456" customFormat="1"/>
    <row r="160" s="456" customFormat="1"/>
    <row r="161" s="456" customFormat="1"/>
    <row r="162" s="456" customFormat="1"/>
    <row r="163" s="456" customFormat="1"/>
    <row r="164" s="456" customFormat="1"/>
    <row r="165" s="456" customFormat="1"/>
    <row r="166" s="456" customFormat="1"/>
    <row r="167" s="456" customFormat="1"/>
    <row r="168" s="456" customFormat="1"/>
    <row r="169" s="456" customFormat="1"/>
    <row r="170" s="456" customFormat="1"/>
    <row r="171" s="456" customFormat="1"/>
    <row r="172" s="456" customFormat="1"/>
    <row r="173" s="456" customFormat="1"/>
    <row r="174" s="456" customFormat="1"/>
    <row r="175" s="456" customFormat="1"/>
    <row r="176" s="456" customFormat="1"/>
    <row r="177" s="456" customFormat="1"/>
    <row r="178" s="456" customFormat="1"/>
    <row r="179" s="456" customFormat="1"/>
    <row r="180" s="456" customFormat="1"/>
    <row r="181" s="456" customFormat="1"/>
    <row r="182" s="456" customFormat="1"/>
    <row r="183" s="456" customFormat="1"/>
    <row r="184" s="456" customFormat="1"/>
    <row r="185" s="456" customFormat="1"/>
    <row r="186" s="456" customFormat="1"/>
    <row r="187" s="456" customFormat="1"/>
    <row r="188" s="456" customFormat="1"/>
    <row r="189" s="456" customFormat="1"/>
    <row r="190" s="456" customFormat="1"/>
    <row r="191" s="456" customFormat="1"/>
    <row r="192" s="456" customFormat="1"/>
    <row r="193" s="456" customFormat="1"/>
    <row r="194" s="456" customFormat="1"/>
    <row r="195" s="456" customFormat="1"/>
    <row r="196" s="456" customFormat="1"/>
    <row r="197" s="456" customFormat="1"/>
    <row r="198" s="456" customFormat="1"/>
    <row r="199" s="456" customFormat="1"/>
    <row r="200" s="456" customFormat="1"/>
    <row r="201" s="456" customFormat="1"/>
    <row r="202" s="456" customFormat="1"/>
    <row r="203" s="456" customFormat="1"/>
    <row r="204" s="456" customFormat="1"/>
    <row r="205" s="456" customFormat="1"/>
    <row r="206" s="456" customFormat="1"/>
    <row r="207" s="456" customFormat="1"/>
    <row r="208" s="456" customFormat="1"/>
    <row r="209" s="456" customFormat="1"/>
    <row r="210" s="456" customFormat="1"/>
    <row r="211" s="456" customFormat="1"/>
    <row r="212" s="456" customFormat="1"/>
    <row r="213" s="456" customFormat="1"/>
    <row r="214" s="456" customFormat="1"/>
    <row r="215" s="456" customFormat="1"/>
    <row r="216" s="456" customFormat="1"/>
    <row r="217" s="456" customFormat="1"/>
    <row r="218" s="456" customFormat="1"/>
    <row r="219" s="456" customFormat="1"/>
    <row r="220" s="456" customFormat="1"/>
    <row r="221" s="456" customFormat="1"/>
    <row r="222" s="456" customFormat="1"/>
    <row r="223" s="456" customFormat="1"/>
    <row r="224" s="456" customFormat="1"/>
    <row r="225" s="456" customFormat="1"/>
    <row r="226" s="456" customFormat="1"/>
    <row r="227" s="456" customFormat="1"/>
    <row r="228" s="456" customFormat="1"/>
    <row r="229" s="456" customFormat="1"/>
    <row r="230" s="456" customFormat="1"/>
    <row r="231" s="456" customFormat="1"/>
    <row r="232" s="456" customFormat="1"/>
    <row r="233" s="456" customFormat="1"/>
    <row r="234" s="456" customFormat="1"/>
    <row r="235" s="456" customFormat="1"/>
    <row r="236" s="456" customFormat="1"/>
    <row r="237" s="456" customFormat="1"/>
    <row r="238" s="456" customFormat="1"/>
    <row r="239" s="456" customFormat="1"/>
    <row r="240" s="456" customFormat="1"/>
    <row r="241" s="456" customFormat="1"/>
    <row r="242" s="456" customFormat="1"/>
    <row r="243" s="456" customFormat="1"/>
    <row r="244" s="456" customFormat="1"/>
    <row r="245" s="456" customFormat="1"/>
    <row r="246" s="456" customFormat="1"/>
    <row r="247" s="456" customFormat="1"/>
    <row r="248" s="456" customFormat="1"/>
    <row r="249" s="456" customFormat="1"/>
    <row r="250" s="456" customFormat="1"/>
    <row r="251" s="456" customFormat="1"/>
    <row r="252" s="456" customFormat="1"/>
    <row r="253" s="456" customFormat="1"/>
    <row r="254" s="456" customFormat="1"/>
    <row r="255" s="456" customFormat="1"/>
    <row r="256" s="456" customFormat="1"/>
    <row r="257" s="456" customFormat="1"/>
    <row r="258" s="456" customFormat="1"/>
    <row r="259" s="456" customFormat="1"/>
    <row r="260" s="456" customFormat="1"/>
    <row r="261" s="456" customFormat="1"/>
    <row r="262" s="456" customFormat="1"/>
    <row r="263" s="456" customFormat="1"/>
    <row r="264" s="456" customFormat="1"/>
    <row r="265" s="456" customFormat="1"/>
    <row r="266" s="456" customFormat="1"/>
    <row r="267" s="456" customFormat="1"/>
    <row r="268" s="456" customFormat="1"/>
    <row r="269" s="456" customFormat="1"/>
    <row r="270" s="456" customFormat="1"/>
    <row r="271" s="456" customFormat="1"/>
    <row r="272" s="456" customFormat="1"/>
    <row r="273" s="456" customFormat="1"/>
    <row r="274" s="456" customFormat="1"/>
    <row r="275" s="456" customFormat="1"/>
    <row r="276" s="456" customFormat="1"/>
    <row r="277" s="456" customFormat="1"/>
    <row r="278" s="456" customFormat="1"/>
    <row r="279" s="456" customFormat="1"/>
    <row r="280" s="456" customFormat="1"/>
    <row r="281" s="456" customFormat="1"/>
    <row r="282" s="456" customFormat="1"/>
    <row r="283" s="456" customFormat="1"/>
    <row r="284" s="456" customFormat="1"/>
    <row r="285" s="456" customFormat="1"/>
    <row r="286" s="456" customFormat="1"/>
    <row r="287" s="456" customFormat="1"/>
    <row r="288" s="456" customFormat="1"/>
    <row r="289" s="456" customFormat="1"/>
    <row r="290" s="456" customFormat="1"/>
    <row r="291" s="456" customFormat="1"/>
    <row r="292" s="456" customFormat="1"/>
    <row r="293" s="456" customFormat="1"/>
    <row r="294" s="456" customFormat="1"/>
    <row r="295" s="456" customFormat="1"/>
    <row r="296" s="456" customFormat="1"/>
    <row r="297" s="456" customFormat="1"/>
    <row r="298" s="456" customFormat="1"/>
    <row r="299" s="456" customFormat="1"/>
    <row r="300" s="456" customFormat="1"/>
    <row r="301" s="456" customFormat="1"/>
    <row r="302" s="456" customFormat="1"/>
    <row r="303" s="456" customFormat="1"/>
    <row r="304" s="456" customFormat="1"/>
    <row r="305" s="456" customFormat="1"/>
    <row r="306" s="456" customFormat="1"/>
  </sheetData>
  <mergeCells count="4">
    <mergeCell ref="B4:C4"/>
    <mergeCell ref="E6:I6"/>
    <mergeCell ref="B8:C8"/>
    <mergeCell ref="B20:C20"/>
  </mergeCells>
  <conditionalFormatting sqref="D8:I24">
    <cfRule type="cellIs" dxfId="14" priority="1" stopIfTrue="1" operator="lessThan">
      <formula>0</formula>
    </cfRule>
  </conditionalFormatting>
  <pageMargins left="0.70866141732283472" right="0.70866141732283472" top="0.74803149606299213" bottom="0.74803149606299213" header="0.31496062992125984" footer="0.31496062992125984"/>
  <pageSetup paperSize="9"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58EF9-9F8B-4209-B749-E51EE91C3244}">
  <dimension ref="A1:F52"/>
  <sheetViews>
    <sheetView showGridLines="0" zoomScale="80" zoomScaleNormal="80" zoomScalePageLayoutView="115" workbookViewId="0">
      <selection activeCell="C5" sqref="C5"/>
    </sheetView>
  </sheetViews>
  <sheetFormatPr defaultColWidth="11.42578125" defaultRowHeight="16.5"/>
  <cols>
    <col min="1" max="1" width="4.5703125" style="2" customWidth="1"/>
    <col min="2" max="2" width="7.85546875" style="2" customWidth="1"/>
    <col min="3" max="3" width="87.140625" style="2" customWidth="1"/>
    <col min="4" max="6" width="18.5703125" style="2" customWidth="1"/>
    <col min="7" max="16384" width="11.42578125" style="2"/>
  </cols>
  <sheetData>
    <row r="1" spans="1:6" ht="12" customHeight="1"/>
    <row r="2" spans="1:6" ht="15.75" customHeight="1">
      <c r="B2" s="85" t="s">
        <v>1244</v>
      </c>
    </row>
    <row r="3" spans="1:6" ht="15.75" customHeight="1">
      <c r="B3" s="458" t="s">
        <v>1213</v>
      </c>
    </row>
    <row r="4" spans="1:6" ht="21.75" customHeight="1">
      <c r="B4" s="43" t="str">
        <f>'EU OV1'!B3</f>
        <v>31.12.2024 - in EUR million</v>
      </c>
    </row>
    <row r="5" spans="1:6" ht="12" customHeight="1"/>
    <row r="6" spans="1:6">
      <c r="D6" s="484" t="s">
        <v>102</v>
      </c>
      <c r="E6" s="484" t="s">
        <v>103</v>
      </c>
      <c r="F6" s="484" t="s">
        <v>104</v>
      </c>
    </row>
    <row r="7" spans="1:6" ht="102" customHeight="1">
      <c r="B7" s="485"/>
      <c r="D7" s="49" t="s">
        <v>1214</v>
      </c>
      <c r="E7" s="486" t="s">
        <v>1245</v>
      </c>
      <c r="F7" s="49" t="s">
        <v>1246</v>
      </c>
    </row>
    <row r="8" spans="1:6" ht="20.100000000000001" customHeight="1">
      <c r="B8" s="879" t="s">
        <v>1247</v>
      </c>
      <c r="C8" s="880"/>
      <c r="D8" s="880"/>
      <c r="E8" s="880"/>
      <c r="F8" s="882"/>
    </row>
    <row r="9" spans="1:6" ht="20.100000000000001" customHeight="1">
      <c r="A9" s="487"/>
      <c r="B9" s="224">
        <v>1</v>
      </c>
      <c r="C9" s="488" t="s">
        <v>1248</v>
      </c>
      <c r="D9" s="622">
        <v>336701725.28779006</v>
      </c>
      <c r="E9" s="622"/>
      <c r="F9" s="622">
        <v>336701725.28779006</v>
      </c>
    </row>
    <row r="10" spans="1:6" ht="20.100000000000001" customHeight="1">
      <c r="A10" s="487"/>
      <c r="B10" s="224">
        <v>2</v>
      </c>
      <c r="C10" s="488" t="s">
        <v>1249</v>
      </c>
      <c r="D10" s="622">
        <v>40000000</v>
      </c>
      <c r="E10" s="622"/>
      <c r="F10" s="622">
        <v>40000000</v>
      </c>
    </row>
    <row r="11" spans="1:6" ht="20.100000000000001" customHeight="1">
      <c r="A11" s="487"/>
      <c r="B11" s="491">
        <v>3</v>
      </c>
      <c r="C11" s="492" t="s">
        <v>1250</v>
      </c>
      <c r="D11" s="493"/>
      <c r="E11" s="493"/>
      <c r="F11" s="494"/>
    </row>
    <row r="12" spans="1:6" ht="20.100000000000001" customHeight="1">
      <c r="A12" s="487"/>
      <c r="B12" s="491">
        <v>4</v>
      </c>
      <c r="C12" s="492" t="s">
        <v>1250</v>
      </c>
      <c r="D12" s="493"/>
      <c r="E12" s="493"/>
      <c r="F12" s="493"/>
    </row>
    <row r="13" spans="1:6" ht="20.100000000000001" customHeight="1">
      <c r="A13" s="487"/>
      <c r="B13" s="491">
        <v>5</v>
      </c>
      <c r="C13" s="492" t="s">
        <v>1250</v>
      </c>
      <c r="D13" s="493"/>
      <c r="E13" s="493"/>
      <c r="F13" s="495"/>
    </row>
    <row r="14" spans="1:6" ht="20.100000000000001" customHeight="1">
      <c r="A14" s="487"/>
      <c r="B14" s="224">
        <v>6</v>
      </c>
      <c r="C14" s="488" t="s">
        <v>1251</v>
      </c>
      <c r="D14" s="659">
        <v>8970427.1600000001</v>
      </c>
      <c r="E14" s="659"/>
      <c r="F14" s="659">
        <v>8970427.1600000001</v>
      </c>
    </row>
    <row r="15" spans="1:6" ht="20.100000000000001" customHeight="1">
      <c r="A15" s="487"/>
      <c r="B15" s="491">
        <v>7</v>
      </c>
      <c r="C15" s="492" t="s">
        <v>1250</v>
      </c>
      <c r="D15" s="496"/>
      <c r="E15" s="496"/>
      <c r="F15" s="497"/>
    </row>
    <row r="16" spans="1:6" ht="20.100000000000001" customHeight="1">
      <c r="A16" s="487"/>
      <c r="B16" s="491">
        <v>8</v>
      </c>
      <c r="C16" s="492" t="s">
        <v>1250</v>
      </c>
      <c r="D16" s="496"/>
      <c r="E16" s="496"/>
      <c r="F16" s="498"/>
    </row>
    <row r="17" spans="1:6" ht="33.75" customHeight="1">
      <c r="B17" s="224">
        <v>11</v>
      </c>
      <c r="C17" s="386" t="s">
        <v>1252</v>
      </c>
      <c r="D17" s="659">
        <v>385672152.44779009</v>
      </c>
      <c r="E17" s="659"/>
      <c r="F17" s="659">
        <v>385672152.44779009</v>
      </c>
    </row>
    <row r="18" spans="1:6" ht="20.100000000000001" customHeight="1">
      <c r="B18" s="879" t="s">
        <v>1253</v>
      </c>
      <c r="C18" s="880"/>
      <c r="D18" s="880"/>
      <c r="E18" s="880"/>
      <c r="F18" s="882"/>
    </row>
    <row r="19" spans="1:6" ht="42.75" customHeight="1">
      <c r="B19" s="224">
        <v>12</v>
      </c>
      <c r="C19" s="386" t="s">
        <v>1254</v>
      </c>
      <c r="D19" s="362"/>
      <c r="E19" s="362"/>
      <c r="F19" s="362"/>
    </row>
    <row r="20" spans="1:6" ht="42.75" customHeight="1">
      <c r="B20" s="224" t="s">
        <v>1255</v>
      </c>
      <c r="C20" s="386" t="s">
        <v>1256</v>
      </c>
      <c r="D20" s="659"/>
      <c r="E20" s="659"/>
      <c r="F20" s="659"/>
    </row>
    <row r="21" spans="1:6" s="43" customFormat="1" ht="42.75" customHeight="1">
      <c r="B21" s="90" t="s">
        <v>1257</v>
      </c>
      <c r="C21" s="386" t="s">
        <v>1258</v>
      </c>
      <c r="D21" s="659"/>
      <c r="E21" s="659"/>
      <c r="F21" s="659"/>
    </row>
    <row r="22" spans="1:6" s="43" customFormat="1" ht="42.75" customHeight="1">
      <c r="B22" s="90" t="s">
        <v>1259</v>
      </c>
      <c r="C22" s="386" t="s">
        <v>1260</v>
      </c>
      <c r="D22" s="659">
        <v>21029572.84</v>
      </c>
      <c r="E22" s="659"/>
      <c r="F22" s="659">
        <v>21029572.84</v>
      </c>
    </row>
    <row r="23" spans="1:6" ht="42.75" customHeight="1">
      <c r="B23" s="224">
        <v>13</v>
      </c>
      <c r="C23" s="386" t="s">
        <v>1261</v>
      </c>
      <c r="D23" s="659"/>
      <c r="E23" s="659"/>
      <c r="F23" s="659"/>
    </row>
    <row r="24" spans="1:6" ht="42.75" customHeight="1">
      <c r="B24" s="90" t="s">
        <v>1262</v>
      </c>
      <c r="C24" s="386" t="s">
        <v>1263</v>
      </c>
      <c r="D24" s="489"/>
      <c r="E24" s="489"/>
      <c r="F24" s="489"/>
    </row>
    <row r="25" spans="1:6" ht="42.75" customHeight="1">
      <c r="B25" s="224">
        <v>14</v>
      </c>
      <c r="C25" s="386" t="s">
        <v>1264</v>
      </c>
      <c r="D25" s="489"/>
      <c r="E25" s="489"/>
      <c r="F25" s="489"/>
    </row>
    <row r="26" spans="1:6" ht="20.100000000000001" customHeight="1">
      <c r="B26" s="491">
        <v>15</v>
      </c>
      <c r="C26" s="492" t="s">
        <v>1250</v>
      </c>
      <c r="D26" s="499"/>
      <c r="E26" s="499"/>
      <c r="F26" s="499"/>
    </row>
    <row r="27" spans="1:6" ht="20.100000000000001" customHeight="1">
      <c r="B27" s="491">
        <v>16</v>
      </c>
      <c r="C27" s="492" t="s">
        <v>1250</v>
      </c>
      <c r="D27" s="499"/>
      <c r="E27" s="499"/>
      <c r="F27" s="499"/>
    </row>
    <row r="28" spans="1:6" ht="20.100000000000001" customHeight="1">
      <c r="B28" s="224">
        <v>17</v>
      </c>
      <c r="C28" s="488" t="s">
        <v>1265</v>
      </c>
      <c r="D28" s="659">
        <v>21029572.84</v>
      </c>
      <c r="E28" s="659"/>
      <c r="F28" s="659">
        <f>+D28</f>
        <v>21029572.84</v>
      </c>
    </row>
    <row r="29" spans="1:6" ht="20.100000000000001" customHeight="1">
      <c r="B29" s="90" t="s">
        <v>720</v>
      </c>
      <c r="C29" s="500" t="s">
        <v>1266</v>
      </c>
      <c r="D29" s="659">
        <v>21029572.84</v>
      </c>
      <c r="E29" s="659"/>
      <c r="F29" s="659">
        <f>+D29</f>
        <v>21029572.84</v>
      </c>
    </row>
    <row r="30" spans="1:6" ht="20.100000000000001" customHeight="1">
      <c r="B30" s="879" t="s">
        <v>1267</v>
      </c>
      <c r="C30" s="880"/>
      <c r="D30" s="880"/>
      <c r="E30" s="880"/>
      <c r="F30" s="882"/>
    </row>
    <row r="31" spans="1:6" ht="20.100000000000001" customHeight="1">
      <c r="A31" s="487"/>
      <c r="B31" s="224">
        <v>18</v>
      </c>
      <c r="C31" s="386" t="s">
        <v>1268</v>
      </c>
      <c r="D31" s="659">
        <v>406701725.28779006</v>
      </c>
      <c r="E31" s="659"/>
      <c r="F31" s="659">
        <v>406701725.28779006</v>
      </c>
    </row>
    <row r="32" spans="1:6" ht="20.100000000000001" customHeight="1">
      <c r="B32" s="224">
        <v>19</v>
      </c>
      <c r="C32" s="386" t="s">
        <v>1269</v>
      </c>
      <c r="D32" s="501"/>
      <c r="E32" s="362"/>
      <c r="F32" s="502"/>
    </row>
    <row r="33" spans="1:6" ht="20.100000000000001" customHeight="1">
      <c r="B33" s="224">
        <v>20</v>
      </c>
      <c r="C33" s="503" t="s">
        <v>1270</v>
      </c>
      <c r="D33" s="659"/>
      <c r="E33" s="659"/>
      <c r="F33" s="502"/>
    </row>
    <row r="34" spans="1:6" ht="20.100000000000001" customHeight="1">
      <c r="A34" s="487"/>
      <c r="B34" s="491">
        <v>21</v>
      </c>
      <c r="C34" s="492" t="s">
        <v>1250</v>
      </c>
      <c r="D34" s="494"/>
      <c r="E34" s="493"/>
      <c r="F34" s="493"/>
    </row>
    <row r="35" spans="1:6" ht="20.100000000000001" customHeight="1">
      <c r="B35" s="224">
        <v>22</v>
      </c>
      <c r="C35" s="386" t="s">
        <v>1271</v>
      </c>
      <c r="D35" s="659">
        <v>406701725.28779006</v>
      </c>
      <c r="E35" s="659"/>
      <c r="F35" s="659">
        <v>406701725.28779006</v>
      </c>
    </row>
    <row r="36" spans="1:6" ht="20.100000000000001" customHeight="1">
      <c r="B36" s="90" t="s">
        <v>729</v>
      </c>
      <c r="C36" s="54" t="s">
        <v>1272</v>
      </c>
      <c r="D36" s="659">
        <v>406701725.28779006</v>
      </c>
      <c r="E36" s="502"/>
      <c r="F36" s="502"/>
    </row>
    <row r="37" spans="1:6" ht="20.100000000000001" customHeight="1">
      <c r="B37" s="879" t="s">
        <v>1273</v>
      </c>
      <c r="C37" s="880"/>
      <c r="D37" s="880"/>
      <c r="E37" s="880"/>
      <c r="F37" s="881"/>
    </row>
    <row r="38" spans="1:6" ht="20.100000000000001" customHeight="1">
      <c r="B38" s="224">
        <v>23</v>
      </c>
      <c r="C38" s="386" t="s">
        <v>1274</v>
      </c>
      <c r="D38" s="659">
        <v>1135191531.6766443</v>
      </c>
      <c r="E38" s="659"/>
      <c r="F38" s="659">
        <v>1135191531.6766443</v>
      </c>
    </row>
    <row r="39" spans="1:6" ht="20.100000000000001" customHeight="1">
      <c r="B39" s="224">
        <v>24</v>
      </c>
      <c r="C39" s="386" t="s">
        <v>1275</v>
      </c>
      <c r="D39" s="659">
        <v>2365632745.1841803</v>
      </c>
      <c r="E39" s="659"/>
      <c r="F39" s="659">
        <v>2365632745.1841803</v>
      </c>
    </row>
    <row r="40" spans="1:6" ht="20.100000000000001" customHeight="1">
      <c r="B40" s="879" t="s">
        <v>1276</v>
      </c>
      <c r="C40" s="880"/>
      <c r="D40" s="880"/>
      <c r="E40" s="880"/>
      <c r="F40" s="881"/>
    </row>
    <row r="41" spans="1:6" ht="20.100000000000001" customHeight="1">
      <c r="B41" s="224">
        <v>25</v>
      </c>
      <c r="C41" s="386" t="s">
        <v>1277</v>
      </c>
      <c r="D41" s="523">
        <v>0.35826705356876087</v>
      </c>
      <c r="E41" s="504"/>
      <c r="F41" s="523">
        <v>0.35826705356876087</v>
      </c>
    </row>
    <row r="42" spans="1:6" ht="20.100000000000001" customHeight="1">
      <c r="B42" s="90" t="s">
        <v>350</v>
      </c>
      <c r="C42" s="54" t="s">
        <v>1278</v>
      </c>
      <c r="D42" s="523">
        <v>0.35826705356876087</v>
      </c>
      <c r="E42" s="502"/>
      <c r="F42" s="502"/>
    </row>
    <row r="43" spans="1:6" ht="20.100000000000001" customHeight="1">
      <c r="B43" s="224">
        <v>26</v>
      </c>
      <c r="C43" s="386" t="s">
        <v>1279</v>
      </c>
      <c r="D43" s="523">
        <v>0.17192090620065187</v>
      </c>
      <c r="E43" s="505"/>
      <c r="F43" s="523">
        <v>0.17192090620065187</v>
      </c>
    </row>
    <row r="44" spans="1:6" ht="20.100000000000001" customHeight="1">
      <c r="B44" s="90" t="s">
        <v>756</v>
      </c>
      <c r="C44" s="54" t="s">
        <v>1278</v>
      </c>
      <c r="D44" s="523">
        <v>0.17192090620065187</v>
      </c>
      <c r="E44" s="502"/>
      <c r="F44" s="502"/>
    </row>
    <row r="45" spans="1:6" ht="27.75" customHeight="1">
      <c r="B45" s="224">
        <v>27</v>
      </c>
      <c r="C45" s="386" t="s">
        <v>1280</v>
      </c>
      <c r="D45" s="523">
        <v>7.51E-2</v>
      </c>
      <c r="E45" s="490"/>
      <c r="F45" s="502"/>
    </row>
    <row r="46" spans="1:6" ht="20.100000000000001" customHeight="1">
      <c r="B46" s="224">
        <v>28</v>
      </c>
      <c r="C46" s="488" t="s">
        <v>1281</v>
      </c>
      <c r="D46" s="502"/>
      <c r="E46" s="490"/>
      <c r="F46" s="502"/>
    </row>
    <row r="47" spans="1:6" ht="20.100000000000001" customHeight="1">
      <c r="B47" s="224">
        <v>29</v>
      </c>
      <c r="C47" s="506" t="s">
        <v>1282</v>
      </c>
      <c r="D47" s="502"/>
      <c r="E47" s="489"/>
      <c r="F47" s="507"/>
    </row>
    <row r="48" spans="1:6" ht="20.100000000000001" customHeight="1">
      <c r="B48" s="224">
        <v>30</v>
      </c>
      <c r="C48" s="506" t="s">
        <v>1283</v>
      </c>
      <c r="D48" s="502"/>
      <c r="E48" s="489"/>
      <c r="F48" s="507"/>
    </row>
    <row r="49" spans="2:6" ht="20.100000000000001" customHeight="1">
      <c r="B49" s="224">
        <v>31</v>
      </c>
      <c r="C49" s="506" t="s">
        <v>1284</v>
      </c>
      <c r="D49" s="502"/>
      <c r="E49" s="49"/>
      <c r="F49" s="508"/>
    </row>
    <row r="50" spans="2:6" ht="27.95" customHeight="1">
      <c r="B50" s="224" t="s">
        <v>1285</v>
      </c>
      <c r="C50" s="506" t="s">
        <v>1286</v>
      </c>
      <c r="D50" s="502"/>
      <c r="E50" s="362"/>
      <c r="F50" s="502"/>
    </row>
    <row r="51" spans="2:6" ht="20.100000000000001" customHeight="1">
      <c r="B51" s="879" t="s">
        <v>1287</v>
      </c>
      <c r="C51" s="880"/>
      <c r="D51" s="880"/>
      <c r="E51" s="880"/>
      <c r="F51" s="881"/>
    </row>
    <row r="52" spans="2:6" ht="34.5" customHeight="1">
      <c r="B52" s="224" t="s">
        <v>1288</v>
      </c>
      <c r="C52" s="488" t="s">
        <v>1289</v>
      </c>
      <c r="D52" s="502"/>
      <c r="E52" s="362"/>
      <c r="F52" s="502"/>
    </row>
  </sheetData>
  <mergeCells count="6">
    <mergeCell ref="B51:F51"/>
    <mergeCell ref="B8:F8"/>
    <mergeCell ref="B18:F18"/>
    <mergeCell ref="B30:F30"/>
    <mergeCell ref="B37:F37"/>
    <mergeCell ref="B40:F40"/>
  </mergeCells>
  <conditionalFormatting sqref="D41:D45">
    <cfRule type="cellIs" dxfId="13" priority="3" stopIfTrue="1" operator="lessThan">
      <formula>0</formula>
    </cfRule>
  </conditionalFormatting>
  <conditionalFormatting sqref="D33:E33">
    <cfRule type="cellIs" dxfId="12" priority="5" stopIfTrue="1" operator="lessThan">
      <formula>0</formula>
    </cfRule>
  </conditionalFormatting>
  <conditionalFormatting sqref="D9:F10">
    <cfRule type="cellIs" dxfId="11" priority="12" stopIfTrue="1" operator="lessThan">
      <formula>0</formula>
    </cfRule>
  </conditionalFormatting>
  <conditionalFormatting sqref="D14:F14">
    <cfRule type="cellIs" dxfId="10" priority="11" stopIfTrue="1" operator="lessThan">
      <formula>0</formula>
    </cfRule>
  </conditionalFormatting>
  <conditionalFormatting sqref="D17:F17">
    <cfRule type="cellIs" dxfId="9" priority="9" stopIfTrue="1" operator="lessThan">
      <formula>0</formula>
    </cfRule>
  </conditionalFormatting>
  <conditionalFormatting sqref="D20:F23">
    <cfRule type="cellIs" dxfId="8" priority="8" stopIfTrue="1" operator="lessThan">
      <formula>0</formula>
    </cfRule>
  </conditionalFormatting>
  <conditionalFormatting sqref="D28:F29">
    <cfRule type="cellIs" dxfId="7" priority="7" stopIfTrue="1" operator="lessThan">
      <formula>0</formula>
    </cfRule>
  </conditionalFormatting>
  <conditionalFormatting sqref="D31:F31">
    <cfRule type="cellIs" dxfId="6" priority="6" stopIfTrue="1" operator="lessThan">
      <formula>0</formula>
    </cfRule>
  </conditionalFormatting>
  <conditionalFormatting sqref="D35:F35 D36">
    <cfRule type="cellIs" dxfId="5" priority="4" stopIfTrue="1" operator="lessThan">
      <formula>0</formula>
    </cfRule>
  </conditionalFormatting>
  <conditionalFormatting sqref="D38:F39">
    <cfRule type="cellIs" dxfId="4" priority="1" stopIfTrue="1" operator="lessThan">
      <formula>0</formula>
    </cfRule>
  </conditionalFormatting>
  <conditionalFormatting sqref="F41 F43">
    <cfRule type="cellIs" dxfId="3" priority="2" stopIfTrue="1" operator="lessThan">
      <formula>0</formula>
    </cfRule>
  </conditionalFormatting>
  <pageMargins left="0.31496062992125984" right="0.31496062992125984" top="0.74803149606299213" bottom="0.74803149606299213" header="0.31496062992125984" footer="0.31496062992125984"/>
  <pageSetup paperSize="9" scale="93" orientation="landscape" r:id="rId1"/>
  <headerFooter>
    <oddHeader>&amp;L&amp;"Calibri"&amp;12&amp;K000000 EBA Regular Use&amp;1#_x000D_&amp;CEN
ANNEX V</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12180-E950-40E1-B03A-5900FF390AF7}">
  <dimension ref="B1:Q36"/>
  <sheetViews>
    <sheetView showGridLines="0" zoomScale="80" zoomScaleNormal="80" zoomScalePageLayoutView="115" workbookViewId="0">
      <selection activeCell="I20" sqref="I20"/>
    </sheetView>
  </sheetViews>
  <sheetFormatPr defaultColWidth="8.85546875" defaultRowHeight="16.5"/>
  <cols>
    <col min="1" max="1" width="1.85546875" style="465" customWidth="1"/>
    <col min="2" max="2" width="5.85546875" style="465" customWidth="1"/>
    <col min="3" max="3" width="79.7109375" style="465" customWidth="1"/>
    <col min="4" max="7" width="17.85546875" style="465" customWidth="1"/>
    <col min="8" max="9" width="19.42578125" style="465" customWidth="1"/>
    <col min="10" max="10" width="17.85546875" style="465" customWidth="1"/>
    <col min="11" max="11" width="13.85546875" style="465" customWidth="1"/>
    <col min="12" max="16384" width="8.85546875" style="465"/>
  </cols>
  <sheetData>
    <row r="1" spans="2:17" ht="12" customHeight="1"/>
    <row r="2" spans="2:17" ht="20.100000000000001" customHeight="1">
      <c r="B2" s="108" t="s">
        <v>1290</v>
      </c>
      <c r="C2" s="509"/>
      <c r="D2" s="510"/>
      <c r="E2" s="510"/>
      <c r="F2" s="510"/>
      <c r="G2" s="510"/>
      <c r="H2" s="510"/>
      <c r="I2" s="510"/>
      <c r="J2" s="510"/>
    </row>
    <row r="3" spans="2:17" ht="20.100000000000001" customHeight="1">
      <c r="B3" s="108" t="s">
        <v>1213</v>
      </c>
      <c r="C3" s="509"/>
      <c r="D3" s="510"/>
      <c r="E3" s="510"/>
      <c r="F3" s="510"/>
      <c r="G3" s="510"/>
      <c r="H3" s="510"/>
      <c r="I3" s="510"/>
      <c r="J3" s="510"/>
    </row>
    <row r="4" spans="2:17" ht="20.100000000000001" customHeight="1">
      <c r="B4" s="465" t="str">
        <f>'EU OV1'!B3</f>
        <v>31.12.2024 - in EUR million</v>
      </c>
      <c r="C4" s="509"/>
      <c r="D4" s="510"/>
      <c r="E4" s="510"/>
      <c r="F4" s="510"/>
      <c r="G4" s="510"/>
      <c r="H4" s="510"/>
      <c r="I4" s="510"/>
      <c r="J4" s="510"/>
    </row>
    <row r="5" spans="2:17" s="466" customFormat="1" ht="12" customHeight="1">
      <c r="B5" s="511"/>
      <c r="C5" s="511"/>
      <c r="D5" s="511"/>
      <c r="E5" s="511"/>
      <c r="F5" s="511"/>
      <c r="G5" s="511"/>
      <c r="H5" s="511"/>
      <c r="I5" s="511"/>
      <c r="J5" s="465"/>
      <c r="K5" s="465"/>
      <c r="L5" s="465"/>
      <c r="M5" s="465"/>
      <c r="N5" s="465"/>
      <c r="O5" s="465"/>
      <c r="P5" s="465"/>
      <c r="Q5" s="465"/>
    </row>
    <row r="6" spans="2:17" ht="25.5" customHeight="1">
      <c r="B6" s="883"/>
      <c r="C6" s="884"/>
      <c r="D6" s="887" t="s">
        <v>1291</v>
      </c>
      <c r="E6" s="887"/>
      <c r="F6" s="887"/>
      <c r="G6" s="887"/>
      <c r="H6" s="887"/>
      <c r="I6" s="887"/>
      <c r="J6" s="888" t="s">
        <v>1292</v>
      </c>
    </row>
    <row r="7" spans="2:17" ht="20.100000000000001" customHeight="1">
      <c r="B7" s="883"/>
      <c r="C7" s="884"/>
      <c r="D7" s="512">
        <v>1</v>
      </c>
      <c r="E7" s="512">
        <v>2</v>
      </c>
      <c r="F7" s="512"/>
      <c r="G7" s="512"/>
      <c r="H7" s="512" t="s">
        <v>1293</v>
      </c>
      <c r="I7" s="512" t="s">
        <v>887</v>
      </c>
      <c r="J7" s="889"/>
    </row>
    <row r="8" spans="2:17" ht="18" customHeight="1" thickBot="1">
      <c r="B8" s="885"/>
      <c r="C8" s="886"/>
      <c r="D8" s="324" t="s">
        <v>1294</v>
      </c>
      <c r="E8" s="324"/>
      <c r="F8" s="324"/>
      <c r="G8" s="324"/>
      <c r="H8" s="324"/>
      <c r="I8" s="324" t="s">
        <v>1295</v>
      </c>
      <c r="J8" s="890"/>
    </row>
    <row r="9" spans="2:17" ht="45" customHeight="1">
      <c r="B9" s="513">
        <v>1</v>
      </c>
      <c r="C9" s="324" t="s">
        <v>1296</v>
      </c>
      <c r="D9" s="660" t="s">
        <v>1071</v>
      </c>
      <c r="E9" s="660" t="s">
        <v>1297</v>
      </c>
      <c r="F9" s="660" t="s">
        <v>1298</v>
      </c>
      <c r="G9" s="660" t="s">
        <v>1299</v>
      </c>
      <c r="H9" s="660" t="s">
        <v>1300</v>
      </c>
      <c r="I9" s="660" t="s">
        <v>1301</v>
      </c>
      <c r="J9" s="502"/>
    </row>
    <row r="10" spans="2:17" ht="20.100000000000001" customHeight="1">
      <c r="B10" s="513">
        <v>2</v>
      </c>
      <c r="C10" s="324" t="s">
        <v>1302</v>
      </c>
      <c r="D10" s="530">
        <v>336701725.28779006</v>
      </c>
      <c r="E10" s="530">
        <v>40000000</v>
      </c>
      <c r="F10" s="530">
        <v>30000000</v>
      </c>
      <c r="G10" s="530">
        <v>268974903.7100023</v>
      </c>
      <c r="H10" s="530">
        <v>27035156.399999991</v>
      </c>
      <c r="I10" s="530">
        <v>384421133.42999983</v>
      </c>
      <c r="J10" s="530">
        <v>1087132918.8277922</v>
      </c>
    </row>
    <row r="11" spans="2:17" ht="20.100000000000001" customHeight="1">
      <c r="B11" s="513">
        <v>3</v>
      </c>
      <c r="C11" s="476" t="s">
        <v>1303</v>
      </c>
      <c r="D11" s="530">
        <v>0</v>
      </c>
      <c r="E11" s="530">
        <v>0</v>
      </c>
      <c r="F11" s="530">
        <v>0</v>
      </c>
      <c r="G11" s="530">
        <v>14546612.76</v>
      </c>
      <c r="H11" s="530">
        <v>0</v>
      </c>
      <c r="I11" s="530">
        <v>0</v>
      </c>
      <c r="J11" s="530">
        <v>14546612.76</v>
      </c>
    </row>
    <row r="12" spans="2:17" ht="20.100000000000001" customHeight="1">
      <c r="B12" s="513">
        <v>4</v>
      </c>
      <c r="C12" s="324" t="s">
        <v>1304</v>
      </c>
      <c r="D12" s="530">
        <v>336701725.28779006</v>
      </c>
      <c r="E12" s="530">
        <v>40000000</v>
      </c>
      <c r="F12" s="530">
        <v>30000000</v>
      </c>
      <c r="G12" s="530">
        <v>254428290.95000231</v>
      </c>
      <c r="H12" s="530">
        <v>27035156.399999991</v>
      </c>
      <c r="I12" s="530">
        <v>384421133.42999983</v>
      </c>
      <c r="J12" s="530">
        <v>1072586306.0677922</v>
      </c>
    </row>
    <row r="13" spans="2:17" ht="49.5">
      <c r="B13" s="513">
        <v>5</v>
      </c>
      <c r="C13" s="324" t="s">
        <v>1305</v>
      </c>
      <c r="D13" s="530">
        <v>336701725.28779006</v>
      </c>
      <c r="E13" s="530">
        <v>40000000</v>
      </c>
      <c r="F13" s="530">
        <v>30000000</v>
      </c>
      <c r="G13" s="530">
        <v>0</v>
      </c>
      <c r="H13" s="530">
        <v>0</v>
      </c>
      <c r="I13" s="530">
        <v>0</v>
      </c>
      <c r="J13" s="530">
        <v>406701725.28779006</v>
      </c>
    </row>
    <row r="14" spans="2:17" ht="20.100000000000001" customHeight="1">
      <c r="B14" s="513">
        <v>6</v>
      </c>
      <c r="C14" s="476" t="s">
        <v>1306</v>
      </c>
      <c r="D14" s="530">
        <v>0</v>
      </c>
      <c r="E14" s="530">
        <v>0</v>
      </c>
      <c r="F14" s="530">
        <v>30000000</v>
      </c>
      <c r="G14" s="530">
        <v>0</v>
      </c>
      <c r="H14" s="530">
        <v>0</v>
      </c>
      <c r="I14" s="530">
        <v>0</v>
      </c>
      <c r="J14" s="530">
        <v>30000000</v>
      </c>
    </row>
    <row r="15" spans="2:17" ht="20.100000000000001" customHeight="1">
      <c r="B15" s="513">
        <v>7</v>
      </c>
      <c r="C15" s="476" t="s">
        <v>1307</v>
      </c>
      <c r="D15" s="530">
        <v>0</v>
      </c>
      <c r="E15" s="530">
        <v>0</v>
      </c>
      <c r="F15" s="530">
        <v>0</v>
      </c>
      <c r="G15" s="530">
        <v>0</v>
      </c>
      <c r="H15" s="530">
        <v>0</v>
      </c>
      <c r="I15" s="530">
        <v>0</v>
      </c>
      <c r="J15" s="530">
        <v>0</v>
      </c>
    </row>
    <row r="16" spans="2:17" ht="20.100000000000001" customHeight="1">
      <c r="B16" s="513">
        <v>8</v>
      </c>
      <c r="C16" s="476" t="s">
        <v>1308</v>
      </c>
      <c r="D16" s="530">
        <v>0</v>
      </c>
      <c r="E16" s="530">
        <v>0</v>
      </c>
      <c r="F16" s="530">
        <v>0</v>
      </c>
      <c r="G16" s="530">
        <v>0</v>
      </c>
      <c r="H16" s="530">
        <v>0</v>
      </c>
      <c r="I16" s="530">
        <v>0</v>
      </c>
      <c r="J16" s="530">
        <v>0</v>
      </c>
    </row>
    <row r="17" spans="2:10">
      <c r="B17" s="513">
        <v>9</v>
      </c>
      <c r="C17" s="476" t="s">
        <v>1309</v>
      </c>
      <c r="D17" s="530">
        <v>0</v>
      </c>
      <c r="E17" s="530">
        <v>0</v>
      </c>
      <c r="F17" s="530">
        <v>0</v>
      </c>
      <c r="G17" s="530">
        <v>0</v>
      </c>
      <c r="H17" s="530">
        <v>0</v>
      </c>
      <c r="I17" s="530">
        <v>0</v>
      </c>
      <c r="J17" s="530">
        <v>0</v>
      </c>
    </row>
    <row r="18" spans="2:10" ht="20.100000000000001" customHeight="1">
      <c r="B18" s="513">
        <v>10</v>
      </c>
      <c r="C18" s="476" t="s">
        <v>1310</v>
      </c>
      <c r="D18" s="530">
        <v>336701725.28779006</v>
      </c>
      <c r="E18" s="530">
        <v>40000000</v>
      </c>
      <c r="F18" s="530">
        <v>0</v>
      </c>
      <c r="G18" s="530">
        <v>0</v>
      </c>
      <c r="H18" s="530">
        <v>0</v>
      </c>
      <c r="I18" s="530">
        <v>0</v>
      </c>
      <c r="J18" s="530">
        <v>376701725.28779006</v>
      </c>
    </row>
    <row r="19" spans="2:10">
      <c r="B19" s="514"/>
      <c r="C19" s="515"/>
      <c r="D19" s="516"/>
      <c r="E19" s="516"/>
      <c r="F19" s="516"/>
      <c r="G19" s="516"/>
      <c r="H19" s="516"/>
      <c r="I19" s="516"/>
      <c r="J19" s="516"/>
    </row>
    <row r="20" spans="2:10" ht="20.100000000000001" customHeight="1">
      <c r="B20" s="108" t="s">
        <v>1311</v>
      </c>
      <c r="C20" s="509"/>
      <c r="D20" s="510"/>
      <c r="E20" s="510"/>
      <c r="F20" s="510"/>
      <c r="G20" s="510"/>
      <c r="H20" s="510"/>
      <c r="I20" s="510"/>
      <c r="J20" s="510"/>
    </row>
    <row r="21" spans="2:10" ht="20.100000000000001" customHeight="1">
      <c r="B21" s="108" t="s">
        <v>1213</v>
      </c>
      <c r="C21" s="509"/>
      <c r="D21" s="510"/>
      <c r="E21" s="510"/>
      <c r="F21" s="510"/>
      <c r="G21" s="510"/>
      <c r="H21" s="510"/>
      <c r="I21" s="510"/>
      <c r="J21" s="510"/>
    </row>
    <row r="22" spans="2:10" ht="16.5" customHeight="1">
      <c r="B22" s="465" t="str">
        <f>'EU OV1'!B3</f>
        <v>31.12.2024 - in EUR million</v>
      </c>
      <c r="C22" s="509"/>
      <c r="D22" s="510"/>
      <c r="E22" s="510"/>
      <c r="F22" s="510"/>
      <c r="G22" s="510"/>
      <c r="H22" s="510"/>
      <c r="I22" s="510"/>
      <c r="J22" s="510"/>
    </row>
    <row r="23" spans="2:10">
      <c r="B23" s="511"/>
      <c r="C23" s="511"/>
      <c r="D23" s="511"/>
      <c r="E23" s="511"/>
      <c r="F23" s="511"/>
      <c r="G23" s="511"/>
      <c r="H23" s="511"/>
      <c r="I23" s="511"/>
    </row>
    <row r="24" spans="2:10" ht="20.100000000000001" customHeight="1">
      <c r="B24" s="883"/>
      <c r="C24" s="884"/>
      <c r="D24" s="887" t="s">
        <v>1291</v>
      </c>
      <c r="E24" s="887"/>
      <c r="F24" s="887"/>
      <c r="G24" s="887"/>
      <c r="H24" s="887"/>
      <c r="I24" s="887"/>
      <c r="J24" s="888" t="s">
        <v>1292</v>
      </c>
    </row>
    <row r="25" spans="2:10" ht="20.100000000000001" customHeight="1">
      <c r="B25" s="883"/>
      <c r="C25" s="884"/>
      <c r="D25" s="512">
        <v>1</v>
      </c>
      <c r="E25" s="512">
        <v>2</v>
      </c>
      <c r="F25" s="512"/>
      <c r="G25" s="512"/>
      <c r="H25" s="512" t="s">
        <v>1293</v>
      </c>
      <c r="I25" s="512" t="s">
        <v>887</v>
      </c>
      <c r="J25" s="889"/>
    </row>
    <row r="26" spans="2:10" ht="18" customHeight="1" thickBot="1">
      <c r="B26" s="885"/>
      <c r="C26" s="886"/>
      <c r="D26" s="324" t="s">
        <v>1294</v>
      </c>
      <c r="E26" s="324"/>
      <c r="F26" s="324"/>
      <c r="G26" s="324"/>
      <c r="H26" s="324"/>
      <c r="I26" s="324" t="s">
        <v>1295</v>
      </c>
      <c r="J26" s="890"/>
    </row>
    <row r="27" spans="2:10" ht="45.75" customHeight="1">
      <c r="B27" s="513">
        <v>1</v>
      </c>
      <c r="C27" s="324" t="s">
        <v>1296</v>
      </c>
      <c r="D27" s="660" t="s">
        <v>1071</v>
      </c>
      <c r="E27" s="660" t="s">
        <v>1297</v>
      </c>
      <c r="F27" s="660" t="s">
        <v>1298</v>
      </c>
      <c r="G27" s="660" t="s">
        <v>1299</v>
      </c>
      <c r="H27" s="660" t="s">
        <v>1300</v>
      </c>
      <c r="I27" s="660" t="s">
        <v>1301</v>
      </c>
      <c r="J27" s="502"/>
    </row>
    <row r="28" spans="2:10" ht="20.100000000000001" customHeight="1">
      <c r="B28" s="491">
        <v>2</v>
      </c>
      <c r="C28" s="491" t="s">
        <v>1250</v>
      </c>
      <c r="D28" s="491"/>
      <c r="E28" s="491"/>
      <c r="F28" s="491"/>
      <c r="G28" s="491"/>
      <c r="H28" s="491"/>
      <c r="I28" s="491"/>
      <c r="J28" s="491"/>
    </row>
    <row r="29" spans="2:10" ht="20.100000000000001" customHeight="1">
      <c r="B29" s="491">
        <v>3</v>
      </c>
      <c r="C29" s="491" t="s">
        <v>1250</v>
      </c>
      <c r="D29" s="491"/>
      <c r="E29" s="491"/>
      <c r="F29" s="491"/>
      <c r="G29" s="491"/>
      <c r="H29" s="491"/>
      <c r="I29" s="491"/>
      <c r="J29" s="491"/>
    </row>
    <row r="30" spans="2:10" ht="20.100000000000001" customHeight="1">
      <c r="B30" s="491">
        <v>4</v>
      </c>
      <c r="C30" s="491" t="s">
        <v>1250</v>
      </c>
      <c r="D30" s="491"/>
      <c r="E30" s="491"/>
      <c r="F30" s="491"/>
      <c r="G30" s="491"/>
      <c r="H30" s="491"/>
      <c r="I30" s="491"/>
      <c r="J30" s="491"/>
    </row>
    <row r="31" spans="2:10" ht="20.100000000000001" customHeight="1">
      <c r="B31" s="513">
        <v>5</v>
      </c>
      <c r="C31" s="324" t="s">
        <v>1312</v>
      </c>
      <c r="D31" s="530">
        <v>336701725.28779006</v>
      </c>
      <c r="E31" s="530">
        <v>40000000</v>
      </c>
      <c r="F31" s="530">
        <v>30000000</v>
      </c>
      <c r="G31" s="530">
        <v>0</v>
      </c>
      <c r="H31" s="530">
        <v>0</v>
      </c>
      <c r="I31" s="530">
        <v>0</v>
      </c>
      <c r="J31" s="530">
        <v>406701725.28779006</v>
      </c>
    </row>
    <row r="32" spans="2:10" ht="20.100000000000001" customHeight="1">
      <c r="B32" s="513">
        <v>6</v>
      </c>
      <c r="C32" s="476" t="s">
        <v>1306</v>
      </c>
      <c r="D32" s="530">
        <v>0</v>
      </c>
      <c r="E32" s="530">
        <v>0</v>
      </c>
      <c r="F32" s="530">
        <v>30000000</v>
      </c>
      <c r="G32" s="530">
        <v>0</v>
      </c>
      <c r="H32" s="530">
        <v>0</v>
      </c>
      <c r="I32" s="530">
        <v>0</v>
      </c>
      <c r="J32" s="530">
        <v>30000000</v>
      </c>
    </row>
    <row r="33" spans="2:10" ht="20.100000000000001" customHeight="1">
      <c r="B33" s="513">
        <v>7</v>
      </c>
      <c r="C33" s="476" t="s">
        <v>1307</v>
      </c>
      <c r="D33" s="530">
        <v>0</v>
      </c>
      <c r="E33" s="530">
        <v>0</v>
      </c>
      <c r="F33" s="530">
        <v>0</v>
      </c>
      <c r="G33" s="530">
        <v>0</v>
      </c>
      <c r="H33" s="530">
        <v>0</v>
      </c>
      <c r="I33" s="530">
        <v>0</v>
      </c>
      <c r="J33" s="530">
        <v>0</v>
      </c>
    </row>
    <row r="34" spans="2:10" ht="20.100000000000001" customHeight="1">
      <c r="B34" s="513">
        <v>8</v>
      </c>
      <c r="C34" s="476" t="s">
        <v>1308</v>
      </c>
      <c r="D34" s="530">
        <v>0</v>
      </c>
      <c r="E34" s="530">
        <v>0</v>
      </c>
      <c r="F34" s="530">
        <v>0</v>
      </c>
      <c r="G34" s="530">
        <v>0</v>
      </c>
      <c r="H34" s="530">
        <v>0</v>
      </c>
      <c r="I34" s="530">
        <v>0</v>
      </c>
      <c r="J34" s="530">
        <v>0</v>
      </c>
    </row>
    <row r="35" spans="2:10">
      <c r="B35" s="513">
        <v>9</v>
      </c>
      <c r="C35" s="476" t="s">
        <v>1309</v>
      </c>
      <c r="D35" s="530">
        <v>0</v>
      </c>
      <c r="E35" s="530">
        <v>0</v>
      </c>
      <c r="F35" s="530">
        <v>0</v>
      </c>
      <c r="G35" s="530">
        <v>0</v>
      </c>
      <c r="H35" s="530">
        <v>0</v>
      </c>
      <c r="I35" s="530">
        <v>0</v>
      </c>
      <c r="J35" s="530">
        <v>0</v>
      </c>
    </row>
    <row r="36" spans="2:10" ht="20.100000000000001" customHeight="1">
      <c r="B36" s="513">
        <v>10</v>
      </c>
      <c r="C36" s="476" t="s">
        <v>1310</v>
      </c>
      <c r="D36" s="530">
        <v>336701725.28779006</v>
      </c>
      <c r="E36" s="530">
        <v>40000000</v>
      </c>
      <c r="F36" s="530">
        <v>0</v>
      </c>
      <c r="G36" s="530">
        <v>0</v>
      </c>
      <c r="H36" s="530">
        <v>0</v>
      </c>
      <c r="I36" s="530">
        <v>0</v>
      </c>
      <c r="J36" s="530">
        <v>376701725.28779006</v>
      </c>
    </row>
  </sheetData>
  <mergeCells count="6">
    <mergeCell ref="B6:C8"/>
    <mergeCell ref="D6:I6"/>
    <mergeCell ref="J6:J8"/>
    <mergeCell ref="B24:C26"/>
    <mergeCell ref="D24:I24"/>
    <mergeCell ref="J24:J26"/>
  </mergeCells>
  <conditionalFormatting sqref="D31:J36">
    <cfRule type="cellIs" dxfId="2" priority="1" stopIfTrue="1" operator="lessThan">
      <formula>0</formula>
    </cfRule>
  </conditionalFormatting>
  <conditionalFormatting sqref="J9 D10:J19">
    <cfRule type="cellIs" dxfId="1" priority="4" stopIfTrue="1" operator="lessThan">
      <formula>0</formula>
    </cfRule>
  </conditionalFormatting>
  <conditionalFormatting sqref="J27">
    <cfRule type="cellIs" dxfId="0" priority="5" stopIfTrue="1" operator="lessThan">
      <formula>0</formula>
    </cfRule>
  </conditionalFormatting>
  <pageMargins left="0.70866141732283472" right="0.70866141732283472" top="0.74803149606299213" bottom="0.74803149606299213" header="0.31496062992125984" footer="0.31496062992125984"/>
  <pageSetup paperSize="8" scale="90" fitToWidth="0" fitToHeight="0" orientation="landscape" r:id="rId1"/>
  <headerFooter>
    <oddHeader>&amp;L&amp;"Calibri"&amp;12&amp;K000000 EBA Regular Use&amp;1#_x000D_&amp;CEN
Annex V</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0AE92-EBD0-45C3-80BD-ED9CDB3D3FA9}">
  <sheetPr>
    <pageSetUpPr fitToPage="1"/>
  </sheetPr>
  <dimension ref="B1:O32"/>
  <sheetViews>
    <sheetView showGridLines="0" zoomScale="80" zoomScaleNormal="80" workbookViewId="0">
      <selection activeCell="K10" sqref="K10"/>
    </sheetView>
  </sheetViews>
  <sheetFormatPr defaultColWidth="9.140625" defaultRowHeight="16.5"/>
  <cols>
    <col min="1" max="1" width="2.85546875" style="639" customWidth="1"/>
    <col min="2" max="2" width="5.28515625" style="639" customWidth="1"/>
    <col min="3" max="3" width="65.42578125" style="639" customWidth="1"/>
    <col min="4" max="6" width="12.7109375" style="640" customWidth="1"/>
    <col min="7" max="16384" width="9.140625" style="639"/>
  </cols>
  <sheetData>
    <row r="1" spans="2:15">
      <c r="B1" s="641"/>
      <c r="C1" s="642"/>
      <c r="D1" s="643"/>
      <c r="E1" s="643"/>
      <c r="F1" s="643"/>
      <c r="G1" s="641"/>
      <c r="H1" s="641"/>
      <c r="I1" s="641"/>
      <c r="J1" s="641"/>
    </row>
    <row r="2" spans="2:15" ht="104.25" customHeight="1">
      <c r="B2" s="641"/>
      <c r="C2" s="682" t="s">
        <v>9</v>
      </c>
      <c r="D2" s="682"/>
      <c r="E2" s="682"/>
      <c r="F2" s="682"/>
      <c r="G2" s="641"/>
      <c r="H2" s="641"/>
      <c r="I2" s="641"/>
      <c r="J2" s="641"/>
    </row>
    <row r="3" spans="2:15">
      <c r="B3" s="644"/>
      <c r="C3" s="645" t="str">
        <f>'EU OV1'!B3</f>
        <v>31.12.2024 - in EUR million</v>
      </c>
      <c r="D3" s="646"/>
      <c r="E3" s="646"/>
      <c r="F3" s="646"/>
      <c r="G3" s="641"/>
      <c r="H3" s="641"/>
      <c r="I3" s="642"/>
      <c r="J3" s="641"/>
    </row>
    <row r="4" spans="2:15">
      <c r="B4" s="644"/>
      <c r="C4" s="645"/>
      <c r="D4" s="646"/>
      <c r="E4" s="646"/>
      <c r="F4" s="646"/>
      <c r="G4" s="641"/>
      <c r="H4" s="641"/>
      <c r="I4" s="641"/>
      <c r="J4" s="641"/>
      <c r="K4" s="641"/>
      <c r="L4" s="641"/>
      <c r="M4" s="641"/>
      <c r="N4" s="641"/>
      <c r="O4" s="641"/>
    </row>
    <row r="5" spans="2:15">
      <c r="B5" s="644"/>
      <c r="C5" s="645"/>
      <c r="D5" s="647" t="s">
        <v>102</v>
      </c>
      <c r="E5" s="647" t="s">
        <v>104</v>
      </c>
      <c r="F5" s="647" t="s">
        <v>141</v>
      </c>
      <c r="G5" s="641"/>
      <c r="H5" s="641"/>
      <c r="I5" s="641"/>
      <c r="J5" s="641"/>
      <c r="K5" s="641"/>
      <c r="L5" s="641"/>
      <c r="M5" s="641"/>
      <c r="N5" s="641"/>
      <c r="O5" s="641"/>
    </row>
    <row r="6" spans="2:15" ht="33">
      <c r="B6" s="641"/>
      <c r="C6" s="645" t="s">
        <v>200</v>
      </c>
      <c r="D6" s="653">
        <v>45657</v>
      </c>
      <c r="E6" s="653">
        <v>45473</v>
      </c>
      <c r="F6" s="648" t="s">
        <v>201</v>
      </c>
      <c r="G6" s="641" t="s">
        <v>200</v>
      </c>
      <c r="H6" s="641"/>
      <c r="I6" s="641"/>
      <c r="J6" s="641"/>
      <c r="K6" s="641"/>
      <c r="L6" s="641"/>
      <c r="M6" s="641"/>
      <c r="N6" s="641"/>
      <c r="O6" s="641"/>
    </row>
    <row r="7" spans="2:15">
      <c r="B7" s="647" t="s">
        <v>200</v>
      </c>
      <c r="C7" s="683" t="s">
        <v>202</v>
      </c>
      <c r="D7" s="684"/>
      <c r="E7" s="684"/>
      <c r="F7" s="685"/>
      <c r="G7" s="641"/>
      <c r="H7" s="641"/>
      <c r="I7" s="641"/>
      <c r="J7" s="641"/>
      <c r="K7" s="641"/>
      <c r="L7" s="641"/>
      <c r="M7" s="641"/>
      <c r="N7" s="641"/>
      <c r="O7" s="641"/>
    </row>
    <row r="8" spans="2:15">
      <c r="B8" s="647">
        <v>1</v>
      </c>
      <c r="C8" s="649" t="s">
        <v>203</v>
      </c>
      <c r="D8" s="650">
        <v>809</v>
      </c>
      <c r="E8" s="650">
        <v>752.2</v>
      </c>
      <c r="F8" s="650">
        <v>746.1</v>
      </c>
      <c r="G8" s="641"/>
      <c r="H8" s="641"/>
      <c r="I8" s="641"/>
      <c r="J8" s="641"/>
      <c r="K8" s="641"/>
      <c r="L8" s="641"/>
      <c r="M8" s="641"/>
      <c r="N8" s="641"/>
      <c r="O8" s="641"/>
    </row>
    <row r="9" spans="2:15" ht="33">
      <c r="B9" s="647">
        <v>2</v>
      </c>
      <c r="C9" s="649" t="s">
        <v>204</v>
      </c>
      <c r="D9" s="650">
        <v>809</v>
      </c>
      <c r="E9" s="650">
        <v>752.2</v>
      </c>
      <c r="F9" s="650">
        <v>746.1</v>
      </c>
      <c r="G9" s="641"/>
      <c r="H9" s="641"/>
      <c r="I9" s="641"/>
      <c r="J9" s="641"/>
      <c r="K9" s="641"/>
      <c r="L9" s="641"/>
      <c r="M9" s="641"/>
      <c r="N9" s="641"/>
      <c r="O9" s="641"/>
    </row>
    <row r="10" spans="2:15" ht="82.5">
      <c r="B10" s="647" t="s">
        <v>205</v>
      </c>
      <c r="C10" s="649" t="s">
        <v>206</v>
      </c>
      <c r="D10" s="650">
        <v>809</v>
      </c>
      <c r="E10" s="650">
        <v>752.2</v>
      </c>
      <c r="F10" s="650">
        <v>746.1</v>
      </c>
      <c r="G10" s="641"/>
      <c r="H10" s="641"/>
      <c r="I10" s="641"/>
      <c r="J10" s="641"/>
    </row>
    <row r="11" spans="2:15">
      <c r="B11" s="647">
        <v>3</v>
      </c>
      <c r="C11" s="649" t="s">
        <v>207</v>
      </c>
      <c r="D11" s="650">
        <v>809</v>
      </c>
      <c r="E11" s="650">
        <v>752.2</v>
      </c>
      <c r="F11" s="650">
        <v>746.1</v>
      </c>
      <c r="G11" s="641"/>
      <c r="H11" s="641"/>
      <c r="I11" s="641"/>
      <c r="J11" s="641"/>
    </row>
    <row r="12" spans="2:15" ht="33">
      <c r="B12" s="647">
        <v>4</v>
      </c>
      <c r="C12" s="649" t="s">
        <v>208</v>
      </c>
      <c r="D12" s="650">
        <v>809</v>
      </c>
      <c r="E12" s="650">
        <v>752.2</v>
      </c>
      <c r="F12" s="650">
        <v>746.1</v>
      </c>
      <c r="G12" s="641"/>
      <c r="H12" s="641"/>
      <c r="I12" s="641"/>
      <c r="J12" s="641"/>
    </row>
    <row r="13" spans="2:15" ht="66">
      <c r="B13" s="647" t="s">
        <v>209</v>
      </c>
      <c r="C13" s="649" t="s">
        <v>210</v>
      </c>
      <c r="D13" s="650">
        <v>809</v>
      </c>
      <c r="E13" s="650">
        <v>752.2</v>
      </c>
      <c r="F13" s="650">
        <v>746.1</v>
      </c>
      <c r="G13" s="641"/>
      <c r="H13" s="641"/>
      <c r="I13" s="641"/>
      <c r="J13" s="641"/>
    </row>
    <row r="14" spans="2:15">
      <c r="B14" s="647">
        <v>5</v>
      </c>
      <c r="C14" s="649" t="s">
        <v>211</v>
      </c>
      <c r="D14" s="650">
        <v>809</v>
      </c>
      <c r="E14" s="650">
        <v>752.2</v>
      </c>
      <c r="F14" s="650">
        <v>746.1</v>
      </c>
      <c r="G14" s="641"/>
      <c r="H14" s="641"/>
      <c r="I14" s="641"/>
      <c r="J14" s="641"/>
    </row>
    <row r="15" spans="2:15" ht="33">
      <c r="B15" s="647">
        <v>6</v>
      </c>
      <c r="C15" s="649" t="s">
        <v>212</v>
      </c>
      <c r="D15" s="650">
        <v>809</v>
      </c>
      <c r="E15" s="650">
        <v>752.2</v>
      </c>
      <c r="F15" s="650">
        <v>746.1</v>
      </c>
      <c r="G15" s="641"/>
      <c r="H15" s="641"/>
      <c r="I15" s="641"/>
      <c r="J15" s="641"/>
    </row>
    <row r="16" spans="2:15" ht="49.5">
      <c r="B16" s="647" t="s">
        <v>213</v>
      </c>
      <c r="C16" s="649" t="s">
        <v>214</v>
      </c>
      <c r="D16" s="650">
        <v>809</v>
      </c>
      <c r="E16" s="650">
        <v>752.2</v>
      </c>
      <c r="F16" s="650">
        <v>746.1</v>
      </c>
      <c r="G16" s="641"/>
      <c r="H16" s="641"/>
      <c r="I16" s="641"/>
      <c r="J16" s="641"/>
    </row>
    <row r="17" spans="2:11">
      <c r="B17" s="647" t="s">
        <v>200</v>
      </c>
      <c r="C17" s="683" t="s">
        <v>215</v>
      </c>
      <c r="D17" s="684"/>
      <c r="E17" s="684"/>
      <c r="F17" s="685"/>
      <c r="G17" s="641"/>
      <c r="H17" s="641"/>
      <c r="I17" s="641"/>
      <c r="J17" s="641"/>
    </row>
    <row r="18" spans="2:11">
      <c r="B18" s="647">
        <v>7</v>
      </c>
      <c r="C18" s="649" t="s">
        <v>216</v>
      </c>
      <c r="D18" s="650">
        <v>3671.2</v>
      </c>
      <c r="E18" s="650">
        <v>3692.3</v>
      </c>
      <c r="F18" s="650">
        <v>3653.2</v>
      </c>
      <c r="G18" s="641"/>
      <c r="H18" s="641"/>
      <c r="I18" s="651"/>
      <c r="J18" s="651"/>
      <c r="K18" s="651"/>
    </row>
    <row r="19" spans="2:11" ht="33">
      <c r="B19" s="647">
        <v>8</v>
      </c>
      <c r="C19" s="649" t="s">
        <v>217</v>
      </c>
      <c r="D19" s="650">
        <v>3671.2</v>
      </c>
      <c r="E19" s="650">
        <v>3692.3</v>
      </c>
      <c r="F19" s="650">
        <v>3653.2</v>
      </c>
      <c r="G19" s="641"/>
      <c r="H19" s="641"/>
      <c r="I19" s="641"/>
      <c r="J19" s="641"/>
    </row>
    <row r="20" spans="2:11">
      <c r="B20" s="647" t="s">
        <v>200</v>
      </c>
      <c r="C20" s="683" t="s">
        <v>218</v>
      </c>
      <c r="D20" s="684"/>
      <c r="E20" s="684"/>
      <c r="F20" s="685"/>
      <c r="G20" s="641"/>
      <c r="H20" s="641"/>
      <c r="I20" s="641"/>
      <c r="J20" s="641"/>
    </row>
    <row r="21" spans="2:11">
      <c r="B21" s="647">
        <v>9</v>
      </c>
      <c r="C21" s="649" t="s">
        <v>219</v>
      </c>
      <c r="D21" s="652" t="s">
        <v>220</v>
      </c>
      <c r="E21" s="652">
        <v>0.20369999999999999</v>
      </c>
      <c r="F21" s="652">
        <v>0.20419999999999999</v>
      </c>
      <c r="G21" s="641"/>
      <c r="H21" s="641"/>
      <c r="I21" s="641"/>
      <c r="J21" s="641"/>
    </row>
    <row r="22" spans="2:11" ht="33">
      <c r="B22" s="647">
        <v>10</v>
      </c>
      <c r="C22" s="649" t="s">
        <v>221</v>
      </c>
      <c r="D22" s="652" t="s">
        <v>220</v>
      </c>
      <c r="E22" s="652">
        <v>0.20369999999999999</v>
      </c>
      <c r="F22" s="652">
        <v>0.20419999999999999</v>
      </c>
      <c r="G22" s="641"/>
      <c r="H22" s="641"/>
      <c r="I22" s="641"/>
      <c r="J22" s="641"/>
    </row>
    <row r="23" spans="2:11" ht="66">
      <c r="B23" s="647" t="s">
        <v>222</v>
      </c>
      <c r="C23" s="649" t="s">
        <v>223</v>
      </c>
      <c r="D23" s="652" t="s">
        <v>220</v>
      </c>
      <c r="E23" s="652">
        <v>0.20369999999999999</v>
      </c>
      <c r="F23" s="652">
        <v>0.20419999999999999</v>
      </c>
      <c r="G23" s="641"/>
      <c r="H23" s="641"/>
      <c r="I23" s="641"/>
      <c r="J23" s="641"/>
    </row>
    <row r="24" spans="2:11">
      <c r="B24" s="647">
        <v>11</v>
      </c>
      <c r="C24" s="649" t="s">
        <v>224</v>
      </c>
      <c r="D24" s="652" t="s">
        <v>220</v>
      </c>
      <c r="E24" s="652">
        <v>0.20369999999999999</v>
      </c>
      <c r="F24" s="652">
        <v>0.20419999999999999</v>
      </c>
      <c r="G24" s="641"/>
      <c r="H24" s="641"/>
      <c r="I24" s="641"/>
      <c r="J24" s="641"/>
    </row>
    <row r="25" spans="2:11" ht="33">
      <c r="B25" s="647">
        <v>12</v>
      </c>
      <c r="C25" s="649" t="s">
        <v>225</v>
      </c>
      <c r="D25" s="652" t="s">
        <v>220</v>
      </c>
      <c r="E25" s="652">
        <v>0.20369999999999999</v>
      </c>
      <c r="F25" s="652">
        <v>0.20419999999999999</v>
      </c>
      <c r="G25" s="641"/>
      <c r="H25" s="641"/>
      <c r="I25" s="641"/>
      <c r="J25" s="641"/>
    </row>
    <row r="26" spans="2:11" ht="66">
      <c r="B26" s="647" t="s">
        <v>226</v>
      </c>
      <c r="C26" s="649" t="s">
        <v>227</v>
      </c>
      <c r="D26" s="652" t="s">
        <v>220</v>
      </c>
      <c r="E26" s="652">
        <v>0.20369999999999999</v>
      </c>
      <c r="F26" s="652">
        <v>0.20419999999999999</v>
      </c>
      <c r="G26" s="641"/>
      <c r="H26" s="641"/>
      <c r="I26" s="641"/>
      <c r="J26" s="641"/>
    </row>
    <row r="27" spans="2:11">
      <c r="B27" s="647">
        <v>13</v>
      </c>
      <c r="C27" s="649" t="s">
        <v>228</v>
      </c>
      <c r="D27" s="652" t="s">
        <v>220</v>
      </c>
      <c r="E27" s="652">
        <v>0.20369999999999999</v>
      </c>
      <c r="F27" s="652">
        <v>0.20419999999999999</v>
      </c>
      <c r="G27" s="641"/>
      <c r="H27" s="641"/>
      <c r="I27" s="641"/>
      <c r="J27" s="641"/>
    </row>
    <row r="28" spans="2:11" ht="49.5">
      <c r="B28" s="647">
        <v>14</v>
      </c>
      <c r="C28" s="649" t="s">
        <v>229</v>
      </c>
      <c r="D28" s="652" t="s">
        <v>220</v>
      </c>
      <c r="E28" s="652">
        <v>0.20369999999999999</v>
      </c>
      <c r="F28" s="652">
        <v>0.20419999999999999</v>
      </c>
      <c r="G28" s="641"/>
      <c r="H28" s="641"/>
      <c r="I28" s="641"/>
      <c r="J28" s="641"/>
    </row>
    <row r="29" spans="2:11" ht="66">
      <c r="B29" s="647" t="s">
        <v>230</v>
      </c>
      <c r="C29" s="649" t="s">
        <v>231</v>
      </c>
      <c r="D29" s="652" t="s">
        <v>220</v>
      </c>
      <c r="E29" s="652">
        <v>0.20369999999999999</v>
      </c>
      <c r="F29" s="652">
        <v>0.20419999999999999</v>
      </c>
      <c r="G29" s="641"/>
      <c r="H29" s="641"/>
      <c r="I29" s="641"/>
      <c r="J29" s="641"/>
    </row>
    <row r="30" spans="2:11">
      <c r="B30" s="647" t="s">
        <v>200</v>
      </c>
      <c r="C30" s="683" t="s">
        <v>174</v>
      </c>
      <c r="D30" s="684"/>
      <c r="E30" s="684"/>
      <c r="F30" s="685"/>
      <c r="G30" s="641"/>
      <c r="H30" s="641"/>
      <c r="I30" s="641"/>
      <c r="J30" s="641"/>
    </row>
    <row r="31" spans="2:11">
      <c r="B31" s="647">
        <v>15</v>
      </c>
      <c r="C31" s="649" t="s">
        <v>232</v>
      </c>
      <c r="D31" s="650">
        <v>6653.6</v>
      </c>
      <c r="E31" s="650">
        <v>6391.4</v>
      </c>
      <c r="F31" s="650">
        <v>6421.8</v>
      </c>
      <c r="G31" s="641"/>
      <c r="H31" s="641"/>
      <c r="I31" s="641"/>
      <c r="J31" s="641"/>
    </row>
    <row r="32" spans="2:11">
      <c r="B32" s="647">
        <v>16</v>
      </c>
      <c r="C32" s="649" t="s">
        <v>174</v>
      </c>
      <c r="D32" s="652">
        <v>0.1216</v>
      </c>
      <c r="E32" s="652">
        <v>0.1177</v>
      </c>
      <c r="F32" s="652">
        <v>0.1162</v>
      </c>
      <c r="G32" s="641"/>
      <c r="H32" s="641"/>
      <c r="I32" s="641"/>
      <c r="J32" s="641"/>
    </row>
  </sheetData>
  <mergeCells count="5">
    <mergeCell ref="C2:F2"/>
    <mergeCell ref="C7:F7"/>
    <mergeCell ref="C17:F17"/>
    <mergeCell ref="C20:F20"/>
    <mergeCell ref="C30:F30"/>
  </mergeCells>
  <pageMargins left="0.7" right="0.7" top="0.75" bottom="0.75" header="0.3" footer="0.3"/>
  <pageSetup paperSize="9" scale="72" orientation="portrait" r:id="rId1"/>
  <headerFooter>
    <oddFooter>&amp;C_x000D_&amp;1#&amp;"Calibri"&amp;10&amp;K000000 This document is classified as: INTERNAL</oddFooter>
  </headerFooter>
  <ignoredErrors>
    <ignoredError sqref="D21:D2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1F3F-3D07-4D0C-86AE-0E3E53820E7B}">
  <sheetPr>
    <pageSetUpPr fitToPage="1"/>
  </sheetPr>
  <dimension ref="B2:J36"/>
  <sheetViews>
    <sheetView showGridLines="0" zoomScale="80" zoomScaleNormal="80" zoomScalePageLayoutView="80" workbookViewId="0">
      <selection activeCell="C7" sqref="C7"/>
    </sheetView>
  </sheetViews>
  <sheetFormatPr defaultColWidth="9.140625" defaultRowHeight="16.5"/>
  <cols>
    <col min="1" max="1" width="1.28515625" style="2" customWidth="1"/>
    <col min="2" max="2" width="7.5703125" style="25" customWidth="1"/>
    <col min="3" max="3" width="53.140625" style="2" customWidth="1"/>
    <col min="4" max="10" width="21.7109375" style="2" customWidth="1"/>
    <col min="11" max="16384" width="9.140625" style="2"/>
  </cols>
  <sheetData>
    <row r="2" spans="2:10" ht="16.5" customHeight="1">
      <c r="B2" s="104" t="s">
        <v>233</v>
      </c>
      <c r="D2" s="104"/>
      <c r="E2" s="104"/>
      <c r="F2" s="104"/>
      <c r="G2" s="104"/>
      <c r="H2" s="104"/>
      <c r="I2" s="104"/>
      <c r="J2" s="104"/>
    </row>
    <row r="3" spans="2:10">
      <c r="B3" s="43" t="str">
        <f>'EU OV1'!B3</f>
        <v>31.12.2024 - in EUR million</v>
      </c>
    </row>
    <row r="4" spans="2:10">
      <c r="B4" s="2"/>
    </row>
    <row r="5" spans="2:10">
      <c r="B5" s="2"/>
      <c r="D5" s="322" t="s">
        <v>102</v>
      </c>
      <c r="E5" s="322" t="s">
        <v>103</v>
      </c>
      <c r="F5" s="322" t="s">
        <v>104</v>
      </c>
      <c r="G5" s="322" t="s">
        <v>234</v>
      </c>
      <c r="H5" s="322" t="s">
        <v>141</v>
      </c>
      <c r="I5" s="322" t="s">
        <v>235</v>
      </c>
      <c r="J5" s="322" t="s">
        <v>236</v>
      </c>
    </row>
    <row r="6" spans="2:10">
      <c r="B6" s="2"/>
      <c r="C6" s="2" t="s">
        <v>237</v>
      </c>
      <c r="D6" s="686" t="s">
        <v>238</v>
      </c>
      <c r="E6" s="686" t="s">
        <v>239</v>
      </c>
      <c r="F6" s="686" t="s">
        <v>240</v>
      </c>
      <c r="G6" s="686"/>
      <c r="H6" s="686"/>
      <c r="I6" s="686"/>
      <c r="J6" s="686"/>
    </row>
    <row r="7" spans="2:10" ht="82.5">
      <c r="B7" s="2"/>
      <c r="D7" s="686"/>
      <c r="E7" s="686"/>
      <c r="F7" s="367" t="s">
        <v>241</v>
      </c>
      <c r="G7" s="367" t="s">
        <v>242</v>
      </c>
      <c r="H7" s="367" t="s">
        <v>243</v>
      </c>
      <c r="I7" s="367" t="s">
        <v>244</v>
      </c>
      <c r="J7" s="367" t="s">
        <v>245</v>
      </c>
    </row>
    <row r="8" spans="2:10" ht="39" customHeight="1">
      <c r="C8" s="371" t="s">
        <v>246</v>
      </c>
      <c r="D8" s="372"/>
      <c r="E8" s="373"/>
      <c r="F8" s="373"/>
      <c r="G8" s="373"/>
      <c r="H8" s="373"/>
      <c r="I8" s="373"/>
      <c r="J8" s="373"/>
    </row>
    <row r="9" spans="2:10">
      <c r="B9" s="224">
        <v>1</v>
      </c>
      <c r="C9" s="374" t="s">
        <v>247</v>
      </c>
      <c r="D9" s="389">
        <v>1251426673.5899999</v>
      </c>
      <c r="E9" s="389">
        <v>1251426673.5899999</v>
      </c>
      <c r="F9" s="389">
        <f>E9-G9</f>
        <v>1251426673.5899999</v>
      </c>
      <c r="G9" s="389">
        <v>0</v>
      </c>
      <c r="H9" s="389">
        <v>0</v>
      </c>
      <c r="I9" s="389">
        <v>0</v>
      </c>
      <c r="J9" s="389">
        <v>0</v>
      </c>
    </row>
    <row r="10" spans="2:10">
      <c r="B10" s="224">
        <v>2</v>
      </c>
      <c r="C10" s="374" t="s">
        <v>248</v>
      </c>
      <c r="D10" s="389">
        <v>14441702.609999999</v>
      </c>
      <c r="E10" s="389">
        <v>14441702.609999999</v>
      </c>
      <c r="F10" s="389">
        <f t="shared" ref="F10:F20" si="0">E10-G10</f>
        <v>9539950.8356390782</v>
      </c>
      <c r="G10" s="389">
        <v>4901751.7743609203</v>
      </c>
      <c r="H10" s="389">
        <v>0</v>
      </c>
      <c r="I10" s="389">
        <v>0</v>
      </c>
      <c r="J10" s="389">
        <v>0</v>
      </c>
    </row>
    <row r="11" spans="2:10">
      <c r="B11" s="224">
        <v>3</v>
      </c>
      <c r="C11" s="374" t="s">
        <v>249</v>
      </c>
      <c r="D11" s="389">
        <v>44246909.840000004</v>
      </c>
      <c r="E11" s="389">
        <v>44246909.840000004</v>
      </c>
      <c r="F11" s="389">
        <f t="shared" si="0"/>
        <v>44246909.840000004</v>
      </c>
      <c r="G11" s="389">
        <v>0</v>
      </c>
      <c r="H11" s="389">
        <v>0</v>
      </c>
      <c r="I11" s="389">
        <v>0</v>
      </c>
      <c r="J11" s="389">
        <v>0</v>
      </c>
    </row>
    <row r="12" spans="2:10">
      <c r="B12" s="224">
        <v>4</v>
      </c>
      <c r="C12" s="374" t="s">
        <v>250</v>
      </c>
      <c r="D12" s="389">
        <v>3506385399.1500001</v>
      </c>
      <c r="E12" s="389">
        <v>3506385399.1500001</v>
      </c>
      <c r="F12" s="389">
        <f t="shared" si="0"/>
        <v>3475304295.1700001</v>
      </c>
      <c r="G12" s="389">
        <v>31081103.98</v>
      </c>
      <c r="H12" s="389">
        <v>0</v>
      </c>
      <c r="I12" s="389">
        <v>0</v>
      </c>
      <c r="J12" s="389">
        <v>0</v>
      </c>
    </row>
    <row r="13" spans="2:10">
      <c r="B13" s="224">
        <v>6</v>
      </c>
      <c r="C13" s="374" t="s">
        <v>251</v>
      </c>
      <c r="D13" s="389">
        <v>1464704083.3699999</v>
      </c>
      <c r="E13" s="389">
        <v>1464704083.3699999</v>
      </c>
      <c r="F13" s="389">
        <f t="shared" si="0"/>
        <v>1464704083.3699999</v>
      </c>
      <c r="G13" s="389">
        <v>0</v>
      </c>
      <c r="H13" s="389">
        <v>0</v>
      </c>
      <c r="I13" s="389">
        <v>0</v>
      </c>
      <c r="J13" s="389">
        <v>0</v>
      </c>
    </row>
    <row r="14" spans="2:10">
      <c r="B14" s="224"/>
      <c r="C14" s="374" t="s">
        <v>252</v>
      </c>
      <c r="D14" s="389">
        <v>53072607.189999998</v>
      </c>
      <c r="E14" s="389">
        <v>53072607.189999998</v>
      </c>
      <c r="F14" s="389">
        <f t="shared" si="0"/>
        <v>53072607.189999998</v>
      </c>
      <c r="G14" s="389">
        <v>0</v>
      </c>
      <c r="H14" s="389">
        <v>0</v>
      </c>
      <c r="I14" s="389">
        <v>0</v>
      </c>
      <c r="J14" s="389">
        <v>0</v>
      </c>
    </row>
    <row r="15" spans="2:10">
      <c r="B15" s="224">
        <v>7</v>
      </c>
      <c r="C15" s="374" t="s">
        <v>253</v>
      </c>
      <c r="D15" s="389">
        <v>2316358.2200000002</v>
      </c>
      <c r="E15" s="389">
        <v>2316358.2200000002</v>
      </c>
      <c r="F15" s="389">
        <f t="shared" si="0"/>
        <v>2316358.2200000002</v>
      </c>
      <c r="G15" s="389">
        <v>0</v>
      </c>
      <c r="H15" s="389">
        <v>0</v>
      </c>
      <c r="I15" s="389">
        <v>0</v>
      </c>
      <c r="J15" s="389">
        <v>0</v>
      </c>
    </row>
    <row r="16" spans="2:10">
      <c r="B16" s="224">
        <v>8</v>
      </c>
      <c r="C16" s="374" t="s">
        <v>254</v>
      </c>
      <c r="D16" s="389">
        <v>25699316.289999999</v>
      </c>
      <c r="E16" s="389">
        <v>25699316.289999999</v>
      </c>
      <c r="F16" s="389">
        <f t="shared" si="0"/>
        <v>25699316.289999999</v>
      </c>
      <c r="G16" s="389">
        <v>0</v>
      </c>
      <c r="H16" s="389">
        <v>0</v>
      </c>
      <c r="I16" s="389">
        <v>0</v>
      </c>
      <c r="J16" s="389">
        <v>17629276.3802954</v>
      </c>
    </row>
    <row r="17" spans="2:10">
      <c r="B17" s="224">
        <v>9</v>
      </c>
      <c r="C17" s="374" t="s">
        <v>255</v>
      </c>
      <c r="D17" s="389">
        <v>2144434.34</v>
      </c>
      <c r="E17" s="389">
        <v>2144434.34</v>
      </c>
      <c r="F17" s="389">
        <f t="shared" si="0"/>
        <v>2144434.34</v>
      </c>
      <c r="G17" s="389">
        <v>0</v>
      </c>
      <c r="H17" s="389">
        <v>0</v>
      </c>
      <c r="I17" s="389">
        <v>0</v>
      </c>
      <c r="J17" s="389">
        <v>0</v>
      </c>
    </row>
    <row r="18" spans="2:10">
      <c r="B18" s="224">
        <v>10</v>
      </c>
      <c r="C18" s="374" t="s">
        <v>256</v>
      </c>
      <c r="D18" s="389">
        <v>28649958.43</v>
      </c>
      <c r="E18" s="389">
        <v>28649958.43</v>
      </c>
      <c r="F18" s="389">
        <f t="shared" si="0"/>
        <v>28649958.43</v>
      </c>
      <c r="G18" s="389">
        <v>0</v>
      </c>
      <c r="H18" s="389">
        <v>0</v>
      </c>
      <c r="I18" s="389">
        <v>0</v>
      </c>
      <c r="J18" s="389">
        <v>12078582.1</v>
      </c>
    </row>
    <row r="19" spans="2:10">
      <c r="B19" s="224">
        <v>11</v>
      </c>
      <c r="C19" s="374" t="s">
        <v>257</v>
      </c>
      <c r="D19" s="389">
        <v>14812942.800000001</v>
      </c>
      <c r="E19" s="389">
        <v>14812942.800000001</v>
      </c>
      <c r="F19" s="389">
        <f t="shared" si="0"/>
        <v>14812942.800000001</v>
      </c>
      <c r="G19" s="389">
        <v>0</v>
      </c>
      <c r="H19" s="389">
        <v>0</v>
      </c>
      <c r="I19" s="389">
        <v>0</v>
      </c>
      <c r="J19" s="389">
        <v>0</v>
      </c>
    </row>
    <row r="20" spans="2:10">
      <c r="B20" s="224">
        <v>12</v>
      </c>
      <c r="C20" s="374" t="s">
        <v>258</v>
      </c>
      <c r="D20" s="389">
        <v>1033890.22</v>
      </c>
      <c r="E20" s="389">
        <v>1033890.22</v>
      </c>
      <c r="F20" s="389">
        <f t="shared" si="0"/>
        <v>1033890.22</v>
      </c>
      <c r="G20" s="389">
        <v>0</v>
      </c>
      <c r="H20" s="389">
        <v>0</v>
      </c>
      <c r="I20" s="389">
        <v>0</v>
      </c>
      <c r="J20" s="389">
        <v>0</v>
      </c>
    </row>
    <row r="21" spans="2:10">
      <c r="B21" s="375"/>
      <c r="C21" s="368" t="s">
        <v>259</v>
      </c>
      <c r="D21" s="388">
        <v>6408934276.0699997</v>
      </c>
      <c r="E21" s="388">
        <v>6408934276.0699997</v>
      </c>
      <c r="F21" s="388">
        <f>SUM(F9:F20)</f>
        <v>6372951420.295639</v>
      </c>
      <c r="G21" s="388">
        <f t="shared" ref="G21:J21" si="1">SUM(G9:G20)</f>
        <v>35982855.754360922</v>
      </c>
      <c r="H21" s="388">
        <f t="shared" si="1"/>
        <v>0</v>
      </c>
      <c r="I21" s="388">
        <f t="shared" si="1"/>
        <v>0</v>
      </c>
      <c r="J21" s="388">
        <f t="shared" si="1"/>
        <v>29707858.480295397</v>
      </c>
    </row>
    <row r="22" spans="2:10" ht="39" customHeight="1">
      <c r="B22" s="224"/>
      <c r="C22" s="371" t="s">
        <v>260</v>
      </c>
      <c r="D22" s="442"/>
      <c r="E22" s="443"/>
      <c r="F22" s="444"/>
      <c r="G22" s="444"/>
      <c r="H22" s="444"/>
      <c r="I22" s="444"/>
      <c r="J22" s="444"/>
    </row>
    <row r="23" spans="2:10" ht="16.5" customHeight="1">
      <c r="B23" s="224">
        <v>1</v>
      </c>
      <c r="C23" s="374" t="s">
        <v>261</v>
      </c>
      <c r="D23" s="389">
        <v>4404207.88</v>
      </c>
      <c r="E23" s="389">
        <v>4404207.88</v>
      </c>
      <c r="F23" s="389">
        <v>0</v>
      </c>
      <c r="G23" s="389">
        <v>0</v>
      </c>
      <c r="H23" s="389">
        <v>0</v>
      </c>
      <c r="I23" s="389">
        <v>0</v>
      </c>
      <c r="J23" s="389">
        <v>0</v>
      </c>
    </row>
    <row r="24" spans="2:10" ht="16.5" customHeight="1">
      <c r="B24" s="224">
        <v>2</v>
      </c>
      <c r="C24" s="374" t="s">
        <v>262</v>
      </c>
      <c r="D24" s="389">
        <v>5421749560.1199999</v>
      </c>
      <c r="E24" s="389">
        <v>5421749560.1199999</v>
      </c>
      <c r="F24" s="389">
        <v>0</v>
      </c>
      <c r="G24" s="389">
        <v>0</v>
      </c>
      <c r="H24" s="389">
        <v>0</v>
      </c>
      <c r="I24" s="389">
        <v>0</v>
      </c>
      <c r="J24" s="389">
        <v>0</v>
      </c>
    </row>
    <row r="25" spans="2:10" ht="16.5" customHeight="1">
      <c r="B25" s="224">
        <v>3</v>
      </c>
      <c r="C25" s="374" t="s">
        <v>263</v>
      </c>
      <c r="D25" s="389">
        <v>94092669.590000004</v>
      </c>
      <c r="E25" s="389">
        <v>94092669.590000004</v>
      </c>
      <c r="F25" s="389">
        <v>0</v>
      </c>
      <c r="G25" s="389">
        <v>0</v>
      </c>
      <c r="H25" s="389">
        <v>0</v>
      </c>
      <c r="I25" s="389">
        <v>0</v>
      </c>
      <c r="J25" s="389">
        <v>0</v>
      </c>
    </row>
    <row r="26" spans="2:10" ht="16.5" customHeight="1">
      <c r="B26" s="224">
        <v>4</v>
      </c>
      <c r="C26" s="374" t="s">
        <v>264</v>
      </c>
      <c r="D26" s="389">
        <v>3264659.59</v>
      </c>
      <c r="E26" s="389">
        <v>3264659.59</v>
      </c>
      <c r="F26" s="389">
        <v>0</v>
      </c>
      <c r="G26" s="389">
        <v>0</v>
      </c>
      <c r="H26" s="389">
        <v>0</v>
      </c>
      <c r="I26" s="389">
        <v>0</v>
      </c>
      <c r="J26" s="389">
        <v>0</v>
      </c>
    </row>
    <row r="27" spans="2:10" ht="16.5" customHeight="1">
      <c r="B27" s="224"/>
      <c r="C27" s="374" t="s">
        <v>265</v>
      </c>
      <c r="D27" s="389">
        <v>1720000.01</v>
      </c>
      <c r="E27" s="389">
        <v>1720000.01</v>
      </c>
      <c r="F27" s="389">
        <v>0</v>
      </c>
      <c r="G27" s="389">
        <v>0</v>
      </c>
      <c r="H27" s="389">
        <v>0</v>
      </c>
      <c r="I27" s="389">
        <v>0</v>
      </c>
      <c r="J27" s="389">
        <v>0</v>
      </c>
    </row>
    <row r="28" spans="2:10" ht="16.5" customHeight="1">
      <c r="B28" s="224">
        <v>5</v>
      </c>
      <c r="C28" s="374" t="s">
        <v>266</v>
      </c>
      <c r="D28" s="389">
        <v>44178753.719999999</v>
      </c>
      <c r="E28" s="389">
        <v>44178753.719999999</v>
      </c>
      <c r="F28" s="389">
        <v>0</v>
      </c>
      <c r="G28" s="389">
        <v>0</v>
      </c>
      <c r="H28" s="389">
        <v>0</v>
      </c>
      <c r="I28" s="389">
        <v>0</v>
      </c>
      <c r="J28" s="389">
        <v>0</v>
      </c>
    </row>
    <row r="29" spans="2:10" ht="16.5" customHeight="1">
      <c r="B29" s="92"/>
      <c r="C29" s="368" t="s">
        <v>267</v>
      </c>
      <c r="D29" s="388">
        <v>5569409850.8999996</v>
      </c>
      <c r="E29" s="388">
        <v>5569409850.8999996</v>
      </c>
      <c r="F29" s="388">
        <v>0</v>
      </c>
      <c r="G29" s="388">
        <v>0</v>
      </c>
      <c r="H29" s="388">
        <v>0</v>
      </c>
      <c r="I29" s="388">
        <v>0</v>
      </c>
      <c r="J29" s="388">
        <v>0</v>
      </c>
    </row>
    <row r="30" spans="2:10">
      <c r="C30" s="687"/>
      <c r="D30" s="687"/>
    </row>
    <row r="31" spans="2:10">
      <c r="C31" s="689"/>
      <c r="D31" s="689"/>
    </row>
    <row r="32" spans="2:10">
      <c r="C32" s="688"/>
      <c r="D32" s="688"/>
    </row>
    <row r="33" spans="3:4">
      <c r="C33" s="688"/>
      <c r="D33" s="688"/>
    </row>
    <row r="34" spans="3:4">
      <c r="C34" s="688"/>
      <c r="D34" s="688"/>
    </row>
    <row r="35" spans="3:4">
      <c r="C35" s="688"/>
      <c r="D35" s="688"/>
    </row>
    <row r="36" spans="3:4">
      <c r="C36" s="688"/>
      <c r="D36" s="688"/>
    </row>
  </sheetData>
  <mergeCells count="10">
    <mergeCell ref="D6:D7"/>
    <mergeCell ref="E6:E7"/>
    <mergeCell ref="F6:J6"/>
    <mergeCell ref="C30:D30"/>
    <mergeCell ref="C36:D36"/>
    <mergeCell ref="C31:D31"/>
    <mergeCell ref="C32:D32"/>
    <mergeCell ref="C33:D33"/>
    <mergeCell ref="C34:D34"/>
    <mergeCell ref="C35:D35"/>
  </mergeCells>
  <conditionalFormatting sqref="D9:J21">
    <cfRule type="cellIs" dxfId="18" priority="3" stopIfTrue="1" operator="lessThan">
      <formula>0</formula>
    </cfRule>
  </conditionalFormatting>
  <conditionalFormatting sqref="D23:J29">
    <cfRule type="cellIs" dxfId="17" priority="1" stopIfTrue="1" operator="lessThan">
      <formula>0</formula>
    </cfRule>
  </conditionalFormatting>
  <pageMargins left="1.3333333333333334E-2" right="0.70866141732283472" top="0.61624999999999996" bottom="0.74803149606299213" header="0.31496062992125984" footer="0.31496062992125984"/>
  <pageSetup paperSize="9" scale="65" orientation="landscape" horizontalDpi="1200" verticalDpi="1200" r:id="rId1"/>
  <headerFooter>
    <oddHeader>&amp;CEN
Annex 5</oddHeader>
    <oddFooter>&amp;C&amp;P_x000D_&amp;1#&amp;"Calibri"&amp;10&amp;K000000 This document is classified as: 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3182-C72C-4799-B99E-5410E67260A4}">
  <sheetPr>
    <pageSetUpPr fitToPage="1"/>
  </sheetPr>
  <dimension ref="B2:H27"/>
  <sheetViews>
    <sheetView showGridLines="0" zoomScale="80" zoomScaleNormal="80" workbookViewId="0">
      <selection activeCell="E99" sqref="E99"/>
    </sheetView>
  </sheetViews>
  <sheetFormatPr defaultColWidth="9.140625" defaultRowHeight="16.5"/>
  <cols>
    <col min="1" max="1" width="2.140625" style="2" customWidth="1"/>
    <col min="2" max="2" width="8.5703125" style="25" customWidth="1"/>
    <col min="3" max="3" width="104.28515625" style="2" customWidth="1"/>
    <col min="4" max="8" width="14.7109375" style="2" customWidth="1"/>
    <col min="9" max="9" width="25.42578125" style="2" customWidth="1"/>
    <col min="10" max="16384" width="9.140625" style="2"/>
  </cols>
  <sheetData>
    <row r="2" spans="2:8" s="366" customFormat="1" ht="18.75">
      <c r="B2" s="104" t="s">
        <v>268</v>
      </c>
    </row>
    <row r="3" spans="2:8">
      <c r="B3" s="43" t="str">
        <f>'EU OV1'!B3</f>
        <v>31.12.2024 - in EUR million</v>
      </c>
    </row>
    <row r="5" spans="2:8">
      <c r="B5" s="2"/>
      <c r="D5" s="322" t="s">
        <v>102</v>
      </c>
      <c r="E5" s="322" t="s">
        <v>103</v>
      </c>
      <c r="F5" s="322" t="s">
        <v>104</v>
      </c>
      <c r="G5" s="322" t="s">
        <v>234</v>
      </c>
      <c r="H5" s="322" t="s">
        <v>141</v>
      </c>
    </row>
    <row r="6" spans="2:8">
      <c r="B6" s="2"/>
      <c r="D6" s="686" t="s">
        <v>139</v>
      </c>
      <c r="E6" s="686" t="s">
        <v>269</v>
      </c>
      <c r="F6" s="686"/>
      <c r="G6" s="686"/>
      <c r="H6" s="686"/>
    </row>
    <row r="7" spans="2:8" ht="33">
      <c r="B7" s="2"/>
      <c r="D7" s="686"/>
      <c r="E7" s="367" t="s">
        <v>270</v>
      </c>
      <c r="F7" s="367" t="s">
        <v>271</v>
      </c>
      <c r="G7" s="328" t="s">
        <v>272</v>
      </c>
      <c r="H7" s="367" t="s">
        <v>273</v>
      </c>
    </row>
    <row r="8" spans="2:8" ht="16.5" customHeight="1">
      <c r="B8" s="367">
        <v>1</v>
      </c>
      <c r="C8" s="368" t="s">
        <v>274</v>
      </c>
      <c r="D8" s="437">
        <f>SUM(E8:H8)</f>
        <v>6408.9342760499994</v>
      </c>
      <c r="E8" s="438">
        <f>'EU LI1'!F21/1000000</f>
        <v>6372.9514202956389</v>
      </c>
      <c r="F8" s="438">
        <v>0</v>
      </c>
      <c r="G8" s="438">
        <f>'EU LI1'!G21/1000000</f>
        <v>35.982855754360919</v>
      </c>
      <c r="H8" s="435">
        <v>0</v>
      </c>
    </row>
    <row r="9" spans="2:8" ht="16.5" customHeight="1">
      <c r="B9" s="367">
        <v>2</v>
      </c>
      <c r="C9" s="368" t="s">
        <v>275</v>
      </c>
      <c r="D9" s="437">
        <v>0</v>
      </c>
      <c r="E9" s="439">
        <v>0</v>
      </c>
      <c r="F9" s="439">
        <v>0</v>
      </c>
      <c r="G9" s="439">
        <v>0</v>
      </c>
      <c r="H9" s="435">
        <v>0</v>
      </c>
    </row>
    <row r="10" spans="2:8" ht="16.5" customHeight="1">
      <c r="B10" s="367">
        <v>3</v>
      </c>
      <c r="C10" s="368" t="s">
        <v>276</v>
      </c>
      <c r="D10" s="437">
        <f>D8-D9</f>
        <v>6408.9342760499994</v>
      </c>
      <c r="E10" s="437">
        <f t="shared" ref="E10:H10" si="0">E8-E9</f>
        <v>6372.9514202956389</v>
      </c>
      <c r="F10" s="437">
        <f t="shared" si="0"/>
        <v>0</v>
      </c>
      <c r="G10" s="437">
        <f t="shared" si="0"/>
        <v>35.982855754360919</v>
      </c>
      <c r="H10" s="437">
        <f t="shared" si="0"/>
        <v>0</v>
      </c>
    </row>
    <row r="11" spans="2:8" ht="16.5" customHeight="1">
      <c r="B11" s="367">
        <v>4</v>
      </c>
      <c r="C11" s="368" t="s">
        <v>277</v>
      </c>
      <c r="D11" s="437">
        <f>SUM(E11:H11)</f>
        <v>825.53101737999998</v>
      </c>
      <c r="E11" s="439">
        <v>825.53101737999998</v>
      </c>
      <c r="F11" s="439">
        <v>0</v>
      </c>
      <c r="G11" s="439">
        <v>0</v>
      </c>
      <c r="H11" s="439">
        <v>0</v>
      </c>
    </row>
    <row r="12" spans="2:8" ht="16.5" customHeight="1">
      <c r="B12" s="322">
        <v>5</v>
      </c>
      <c r="C12" s="369" t="s">
        <v>278</v>
      </c>
      <c r="D12" s="440">
        <f>SUM(E12:H12)</f>
        <v>-0.70701833999999997</v>
      </c>
      <c r="E12" s="441">
        <v>-0.70701833999999997</v>
      </c>
      <c r="F12" s="441">
        <v>0</v>
      </c>
      <c r="G12" s="441">
        <v>0</v>
      </c>
      <c r="H12" s="441">
        <v>0</v>
      </c>
    </row>
    <row r="13" spans="2:8" ht="16.5" customHeight="1">
      <c r="B13" s="322">
        <v>6</v>
      </c>
      <c r="C13" s="369" t="s">
        <v>279</v>
      </c>
      <c r="D13" s="440">
        <f t="shared" ref="D13:D18" si="1">SUM(E13:H13)</f>
        <v>0</v>
      </c>
      <c r="E13" s="441">
        <v>0</v>
      </c>
      <c r="F13" s="441">
        <v>0</v>
      </c>
      <c r="G13" s="441">
        <v>0</v>
      </c>
      <c r="H13" s="441">
        <v>0</v>
      </c>
    </row>
    <row r="14" spans="2:8" ht="16.5" customHeight="1">
      <c r="B14" s="322">
        <v>7</v>
      </c>
      <c r="C14" s="369" t="s">
        <v>280</v>
      </c>
      <c r="D14" s="440">
        <f t="shared" si="1"/>
        <v>0</v>
      </c>
      <c r="E14" s="441">
        <v>0</v>
      </c>
      <c r="F14" s="441">
        <v>0</v>
      </c>
      <c r="G14" s="441">
        <v>0</v>
      </c>
      <c r="H14" s="441">
        <v>0</v>
      </c>
    </row>
    <row r="15" spans="2:8" ht="16.5" customHeight="1">
      <c r="B15" s="322">
        <v>8</v>
      </c>
      <c r="C15" s="369" t="s">
        <v>281</v>
      </c>
      <c r="D15" s="440">
        <f t="shared" si="1"/>
        <v>-21.54080334</v>
      </c>
      <c r="E15" s="441">
        <v>-18.661235359999999</v>
      </c>
      <c r="F15" s="441">
        <v>0</v>
      </c>
      <c r="G15" s="441">
        <v>-2.87956798</v>
      </c>
      <c r="H15" s="441">
        <v>0</v>
      </c>
    </row>
    <row r="16" spans="2:8" ht="16.5" customHeight="1">
      <c r="B16" s="322">
        <v>9</v>
      </c>
      <c r="C16" s="369" t="s">
        <v>282</v>
      </c>
      <c r="D16" s="440">
        <f t="shared" si="1"/>
        <v>-582.02729869999996</v>
      </c>
      <c r="E16" s="441">
        <v>-582.02729869999996</v>
      </c>
      <c r="F16" s="441">
        <v>0</v>
      </c>
      <c r="G16" s="441">
        <v>0</v>
      </c>
      <c r="H16" s="441">
        <v>0</v>
      </c>
    </row>
    <row r="17" spans="2:8" ht="16.5" customHeight="1">
      <c r="B17" s="322">
        <v>10</v>
      </c>
      <c r="C17" s="369" t="s">
        <v>283</v>
      </c>
      <c r="D17" s="440">
        <f t="shared" si="1"/>
        <v>0</v>
      </c>
      <c r="E17" s="441">
        <v>0</v>
      </c>
      <c r="F17" s="441">
        <v>0</v>
      </c>
      <c r="G17" s="441">
        <v>0</v>
      </c>
      <c r="H17" s="441">
        <v>0</v>
      </c>
    </row>
    <row r="18" spans="2:8" ht="16.5" customHeight="1">
      <c r="B18" s="322">
        <v>11</v>
      </c>
      <c r="C18" s="369" t="s">
        <v>284</v>
      </c>
      <c r="D18" s="440">
        <f t="shared" si="1"/>
        <v>19.992312213265897</v>
      </c>
      <c r="E18" s="441">
        <v>3.984</v>
      </c>
      <c r="F18" s="441">
        <v>0</v>
      </c>
      <c r="G18" s="441">
        <v>16.008312213265899</v>
      </c>
      <c r="H18" s="441">
        <v>0</v>
      </c>
    </row>
    <row r="19" spans="2:8" ht="16.5" customHeight="1">
      <c r="B19" s="367">
        <v>12</v>
      </c>
      <c r="C19" s="368" t="s">
        <v>285</v>
      </c>
      <c r="D19" s="439">
        <f>SUM(D10:D18)</f>
        <v>6650.1824852632653</v>
      </c>
      <c r="E19" s="439">
        <f>SUM(E10:E18)</f>
        <v>6601.0708852756388</v>
      </c>
      <c r="F19" s="439">
        <f t="shared" ref="F19:H19" si="2">SUM(F10:F18)</f>
        <v>0</v>
      </c>
      <c r="G19" s="439">
        <f t="shared" si="2"/>
        <v>49.111599987626818</v>
      </c>
      <c r="H19" s="439">
        <f t="shared" si="2"/>
        <v>0</v>
      </c>
    </row>
    <row r="22" spans="2:8">
      <c r="D22" s="347"/>
    </row>
    <row r="26" spans="2:8">
      <c r="E26" s="370"/>
    </row>
    <row r="27" spans="2:8">
      <c r="E27" s="370"/>
    </row>
  </sheetData>
  <mergeCells count="2">
    <mergeCell ref="D6:D7"/>
    <mergeCell ref="E6:H6"/>
  </mergeCells>
  <pageMargins left="0.70866141732283472" right="0.70866141732283472" top="0.74803149606299213" bottom="0.74803149606299213" header="0.31496062992125984" footer="0.31496062992125984"/>
  <pageSetup paperSize="9" scale="70" orientation="landscape" horizontalDpi="1200" verticalDpi="1200" r:id="rId1"/>
  <headerFooter>
    <oddHeader>&amp;CEN
Annex 5</oddHeader>
    <oddFooter>&amp;C&amp;P_x000D_&amp;1#&amp;"Calibri"&amp;10&amp;K000000 This document is classified as: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B4E63-F63F-4B9C-8AD9-910294924E9E}">
  <sheetPr>
    <pageSetUpPr fitToPage="1"/>
  </sheetPr>
  <dimension ref="B2:I14"/>
  <sheetViews>
    <sheetView showGridLines="0" zoomScale="80" zoomScaleNormal="80" workbookViewId="0">
      <selection activeCell="E99" sqref="E99"/>
    </sheetView>
  </sheetViews>
  <sheetFormatPr defaultColWidth="9.140625" defaultRowHeight="16.5"/>
  <cols>
    <col min="1" max="1" width="3.28515625" style="43" customWidth="1"/>
    <col min="2" max="2" width="58.28515625" style="43" customWidth="1"/>
    <col min="3" max="3" width="26.85546875" style="43" customWidth="1"/>
    <col min="4" max="8" width="14.42578125" style="43" customWidth="1"/>
    <col min="9" max="9" width="26.85546875" style="43" customWidth="1"/>
    <col min="10" max="16384" width="9.140625" style="43"/>
  </cols>
  <sheetData>
    <row r="2" spans="2:9" s="363" customFormat="1" ht="18.75">
      <c r="B2" s="104" t="s">
        <v>286</v>
      </c>
    </row>
    <row r="3" spans="2:9">
      <c r="B3" s="43" t="str">
        <f>'EU OV1'!B3</f>
        <v>31.12.2024 - in EUR million</v>
      </c>
    </row>
    <row r="5" spans="2:9">
      <c r="B5" s="87" t="s">
        <v>102</v>
      </c>
      <c r="C5" s="224" t="s">
        <v>103</v>
      </c>
      <c r="D5" s="87" t="s">
        <v>104</v>
      </c>
      <c r="E5" s="87" t="s">
        <v>234</v>
      </c>
      <c r="F5" s="87" t="s">
        <v>141</v>
      </c>
      <c r="G5" s="87" t="s">
        <v>235</v>
      </c>
      <c r="H5" s="87" t="s">
        <v>236</v>
      </c>
      <c r="I5" s="224" t="s">
        <v>287</v>
      </c>
    </row>
    <row r="6" spans="2:9">
      <c r="B6" s="690" t="s">
        <v>288</v>
      </c>
      <c r="C6" s="691" t="s">
        <v>289</v>
      </c>
      <c r="D6" s="692" t="s">
        <v>290</v>
      </c>
      <c r="E6" s="693"/>
      <c r="F6" s="693"/>
      <c r="G6" s="693"/>
      <c r="H6" s="694"/>
      <c r="I6" s="89" t="s">
        <v>291</v>
      </c>
    </row>
    <row r="7" spans="2:9" ht="66">
      <c r="B7" s="690"/>
      <c r="C7" s="691"/>
      <c r="D7" s="89" t="s">
        <v>292</v>
      </c>
      <c r="E7" s="89" t="s">
        <v>293</v>
      </c>
      <c r="F7" s="89" t="s">
        <v>294</v>
      </c>
      <c r="G7" s="89" t="s">
        <v>295</v>
      </c>
      <c r="H7" s="89" t="s">
        <v>296</v>
      </c>
      <c r="I7" s="364"/>
    </row>
    <row r="8" spans="2:9">
      <c r="B8" s="365" t="s">
        <v>297</v>
      </c>
      <c r="C8" s="223" t="s">
        <v>292</v>
      </c>
      <c r="D8" s="223" t="s">
        <v>298</v>
      </c>
      <c r="E8" s="223"/>
      <c r="F8" s="223"/>
      <c r="G8" s="223"/>
      <c r="H8" s="365"/>
      <c r="I8" s="223" t="s">
        <v>299</v>
      </c>
    </row>
    <row r="9" spans="2:9">
      <c r="B9" s="365" t="s">
        <v>300</v>
      </c>
      <c r="C9" s="223" t="s">
        <v>292</v>
      </c>
      <c r="D9" s="223" t="s">
        <v>298</v>
      </c>
      <c r="E9" s="223"/>
      <c r="F9" s="223"/>
      <c r="G9" s="223"/>
      <c r="H9" s="365"/>
      <c r="I9" s="223" t="s">
        <v>299</v>
      </c>
    </row>
    <row r="10" spans="2:9">
      <c r="B10" s="365" t="s">
        <v>301</v>
      </c>
      <c r="C10" s="223" t="s">
        <v>292</v>
      </c>
      <c r="D10" s="223" t="s">
        <v>298</v>
      </c>
      <c r="E10" s="223"/>
      <c r="F10" s="223"/>
      <c r="G10" s="223"/>
      <c r="H10" s="365"/>
      <c r="I10" s="223" t="s">
        <v>299</v>
      </c>
    </row>
    <row r="11" spans="2:9">
      <c r="B11" s="365" t="s">
        <v>302</v>
      </c>
      <c r="C11" s="223" t="s">
        <v>292</v>
      </c>
      <c r="D11" s="223" t="s">
        <v>298</v>
      </c>
      <c r="E11" s="223"/>
      <c r="F11" s="223"/>
      <c r="G11" s="223"/>
      <c r="H11" s="365"/>
      <c r="I11" s="223" t="s">
        <v>299</v>
      </c>
    </row>
    <row r="12" spans="2:9">
      <c r="B12" s="365" t="s">
        <v>303</v>
      </c>
      <c r="C12" s="223" t="s">
        <v>292</v>
      </c>
      <c r="D12" s="223" t="s">
        <v>298</v>
      </c>
      <c r="E12" s="223"/>
      <c r="F12" s="223"/>
      <c r="G12" s="223"/>
      <c r="H12" s="365"/>
      <c r="I12" s="223" t="s">
        <v>299</v>
      </c>
    </row>
    <row r="13" spans="2:9">
      <c r="B13" s="365" t="s">
        <v>304</v>
      </c>
      <c r="C13" s="223" t="s">
        <v>292</v>
      </c>
      <c r="D13" s="223" t="s">
        <v>298</v>
      </c>
      <c r="E13" s="223"/>
      <c r="F13" s="223"/>
      <c r="G13" s="223"/>
      <c r="H13" s="365"/>
      <c r="I13" s="223" t="s">
        <v>299</v>
      </c>
    </row>
    <row r="14" spans="2:9">
      <c r="B14" s="365" t="s">
        <v>305</v>
      </c>
      <c r="C14" s="223" t="s">
        <v>292</v>
      </c>
      <c r="D14" s="223" t="s">
        <v>298</v>
      </c>
      <c r="E14" s="223"/>
      <c r="F14" s="223"/>
      <c r="G14" s="223"/>
      <c r="H14" s="365"/>
      <c r="I14" s="223" t="s">
        <v>299</v>
      </c>
    </row>
  </sheetData>
  <mergeCells count="3">
    <mergeCell ref="B6:B7"/>
    <mergeCell ref="C6:C7"/>
    <mergeCell ref="D6:H6"/>
  </mergeCells>
  <pageMargins left="0.7" right="0.7" top="0.75" bottom="0.75" header="0.3" footer="0.3"/>
  <pageSetup paperSize="9" scale="70" orientation="landscape" verticalDpi="1200" r:id="rId1"/>
  <headerFooter>
    <oddFooter>&amp;C_x000D_&amp;1#&amp;"Calibri"&amp;10&amp;K000000 This document is classified as: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H127"/>
  <sheetViews>
    <sheetView showGridLines="0" zoomScale="80" zoomScaleNormal="80" workbookViewId="0">
      <selection activeCell="C4" sqref="C4"/>
    </sheetView>
  </sheetViews>
  <sheetFormatPr defaultColWidth="9.140625" defaultRowHeight="16.5"/>
  <cols>
    <col min="1" max="1" width="2.140625" style="43" customWidth="1"/>
    <col min="2" max="2" width="9.140625" style="43"/>
    <col min="3" max="3" width="58.5703125" style="43" customWidth="1"/>
    <col min="4" max="4" width="34.7109375" style="43" customWidth="1"/>
    <col min="5" max="5" width="38.28515625" style="43" customWidth="1"/>
    <col min="6" max="6" width="31.5703125" style="43" customWidth="1"/>
    <col min="7" max="16384" width="9.140625" style="43"/>
  </cols>
  <sheetData>
    <row r="2" spans="2:6" ht="18.75">
      <c r="B2" s="85" t="s">
        <v>306</v>
      </c>
    </row>
    <row r="3" spans="2:6">
      <c r="B3" s="43" t="str">
        <f>'EU OV1'!B3</f>
        <v>31.12.2024 - in EUR million</v>
      </c>
    </row>
    <row r="5" spans="2:6">
      <c r="D5" s="314" t="s">
        <v>307</v>
      </c>
      <c r="E5" s="314" t="s">
        <v>308</v>
      </c>
      <c r="F5" s="95"/>
    </row>
    <row r="6" spans="2:6" ht="66">
      <c r="B6" s="706"/>
      <c r="C6" s="706"/>
      <c r="D6" s="49" t="s">
        <v>309</v>
      </c>
      <c r="E6" s="49" t="s">
        <v>310</v>
      </c>
      <c r="F6" s="95"/>
    </row>
    <row r="7" spans="2:6">
      <c r="B7" s="695" t="s">
        <v>311</v>
      </c>
      <c r="C7" s="696"/>
      <c r="D7" s="696"/>
      <c r="E7" s="697"/>
      <c r="F7" s="95"/>
    </row>
    <row r="8" spans="2:6" ht="33">
      <c r="B8" s="348">
        <v>1</v>
      </c>
      <c r="C8" s="349" t="s">
        <v>312</v>
      </c>
      <c r="D8" s="525">
        <v>195000000.00999999</v>
      </c>
      <c r="E8" s="90" t="str">
        <f>+'EU CC2 '!B33</f>
        <v>E2</v>
      </c>
      <c r="F8" s="95"/>
    </row>
    <row r="9" spans="2:6">
      <c r="B9" s="53"/>
      <c r="C9" s="350" t="s">
        <v>313</v>
      </c>
      <c r="D9" s="526"/>
      <c r="E9" s="90"/>
      <c r="F9" s="95"/>
    </row>
    <row r="10" spans="2:6">
      <c r="B10" s="53"/>
      <c r="C10" s="350" t="s">
        <v>314</v>
      </c>
      <c r="D10" s="526"/>
      <c r="E10" s="90"/>
      <c r="F10" s="95"/>
    </row>
    <row r="11" spans="2:6">
      <c r="B11" s="53"/>
      <c r="C11" s="350" t="s">
        <v>315</v>
      </c>
      <c r="D11" s="526"/>
      <c r="E11" s="90"/>
      <c r="F11" s="95"/>
    </row>
    <row r="12" spans="2:6">
      <c r="B12" s="53">
        <v>2</v>
      </c>
      <c r="C12" s="350" t="s">
        <v>316</v>
      </c>
      <c r="D12" s="389">
        <v>302432514.55000001</v>
      </c>
      <c r="E12" s="90" t="str">
        <f>+'EU CC2 '!B44</f>
        <v>E11</v>
      </c>
      <c r="F12" s="351"/>
    </row>
    <row r="13" spans="2:6" ht="33">
      <c r="B13" s="53">
        <v>3</v>
      </c>
      <c r="C13" s="350" t="s">
        <v>317</v>
      </c>
      <c r="D13" s="389">
        <v>299611171.63999999</v>
      </c>
      <c r="E13" s="90" t="str">
        <f>'EU CC2 '!B35&amp;", "&amp;'EU CC2 '!B36&amp;", "&amp;'EU CC2 '!B37&amp;", "&amp;'EU CC2 '!B38&amp;", "&amp;'EU CC2 '!B39&amp;", "&amp;'EU CC2 '!B41&amp;", "&amp;'EU CC2 '!B42&amp;", "&amp;'EU CC2 '!B43&amp;""</f>
        <v>E4, E5, E5a, E5b, E6, E8, E9, E10</v>
      </c>
    </row>
    <row r="14" spans="2:6">
      <c r="B14" s="53" t="s">
        <v>318</v>
      </c>
      <c r="C14" s="350" t="s">
        <v>319</v>
      </c>
      <c r="D14" s="389">
        <v>0</v>
      </c>
      <c r="E14" s="90"/>
    </row>
    <row r="15" spans="2:6" ht="49.5">
      <c r="B15" s="53">
        <v>4</v>
      </c>
      <c r="C15" s="350" t="s">
        <v>320</v>
      </c>
      <c r="D15" s="389">
        <v>0</v>
      </c>
      <c r="E15" s="90"/>
    </row>
    <row r="16" spans="2:6">
      <c r="B16" s="53">
        <v>5</v>
      </c>
      <c r="C16" s="350" t="s">
        <v>321</v>
      </c>
      <c r="D16" s="389">
        <v>0</v>
      </c>
      <c r="E16" s="90"/>
    </row>
    <row r="17" spans="2:5" ht="33">
      <c r="B17" s="53" t="s">
        <v>322</v>
      </c>
      <c r="C17" s="350" t="s">
        <v>323</v>
      </c>
      <c r="D17" s="389">
        <v>45385930.719999999</v>
      </c>
      <c r="E17" s="90" t="str">
        <f>+'EU CC2 '!B45</f>
        <v>E12</v>
      </c>
    </row>
    <row r="18" spans="2:5" ht="33">
      <c r="B18" s="49">
        <v>6</v>
      </c>
      <c r="C18" s="352" t="s">
        <v>324</v>
      </c>
      <c r="D18" s="389">
        <v>842429616.91999996</v>
      </c>
      <c r="E18" s="90"/>
    </row>
    <row r="19" spans="2:5">
      <c r="B19" s="695" t="s">
        <v>325</v>
      </c>
      <c r="C19" s="696"/>
      <c r="D19" s="696"/>
      <c r="E19" s="697"/>
    </row>
    <row r="20" spans="2:5">
      <c r="B20" s="53">
        <v>7</v>
      </c>
      <c r="C20" s="350" t="s">
        <v>326</v>
      </c>
      <c r="D20" s="389">
        <v>-707018.34</v>
      </c>
      <c r="E20" s="53" t="str">
        <f>+'EU CC2 '!B10&amp;", "&amp;'EU CC2 '!B13&amp;", "&amp;'EU CC2 '!B23&amp;" - AVA simplified approach"</f>
        <v>A2, A5, L1 - AVA simplified approach</v>
      </c>
    </row>
    <row r="21" spans="2:5" ht="49.5">
      <c r="B21" s="53">
        <v>8</v>
      </c>
      <c r="C21" s="350" t="s">
        <v>327</v>
      </c>
      <c r="D21" s="389">
        <v>-17629276.379999999</v>
      </c>
      <c r="E21" s="53" t="str">
        <f>'EU CC2 '!B16&amp;" after application of prudential treatment on software assets – EBA/CP/2020/11"</f>
        <v>A8 after application of prudential treatment on software assets – EBA/CP/2020/11</v>
      </c>
    </row>
    <row r="22" spans="2:5">
      <c r="B22" s="53">
        <v>9</v>
      </c>
      <c r="C22" s="350" t="s">
        <v>119</v>
      </c>
      <c r="D22" s="526"/>
      <c r="E22" s="353"/>
    </row>
    <row r="23" spans="2:5" ht="66">
      <c r="B23" s="53">
        <v>10</v>
      </c>
      <c r="C23" s="350" t="s">
        <v>328</v>
      </c>
      <c r="D23" s="389">
        <v>-12078582.1</v>
      </c>
      <c r="E23" s="53" t="str">
        <f>'EU CC2 '!B18&amp;" acc.to Art.36 (1) c CRR"</f>
        <v>A10 acc.to Art.36 (1) c CRR</v>
      </c>
    </row>
    <row r="24" spans="2:5" ht="49.5">
      <c r="B24" s="53">
        <v>11</v>
      </c>
      <c r="C24" s="350" t="s">
        <v>329</v>
      </c>
      <c r="D24" s="389">
        <v>0</v>
      </c>
      <c r="E24" s="354"/>
    </row>
    <row r="25" spans="2:5" ht="33">
      <c r="B25" s="53">
        <v>12</v>
      </c>
      <c r="C25" s="350" t="s">
        <v>330</v>
      </c>
      <c r="D25" s="389">
        <v>0</v>
      </c>
      <c r="E25" s="354"/>
    </row>
    <row r="26" spans="2:5" ht="33">
      <c r="B26" s="53">
        <v>13</v>
      </c>
      <c r="C26" s="350" t="s">
        <v>331</v>
      </c>
      <c r="D26" s="389">
        <v>0</v>
      </c>
      <c r="E26" s="354"/>
    </row>
    <row r="27" spans="2:5" ht="33">
      <c r="B27" s="53">
        <v>14</v>
      </c>
      <c r="C27" s="350" t="s">
        <v>332</v>
      </c>
      <c r="D27" s="389">
        <v>0</v>
      </c>
      <c r="E27" s="354"/>
    </row>
    <row r="28" spans="2:5">
      <c r="B28" s="53">
        <v>15</v>
      </c>
      <c r="C28" s="350" t="s">
        <v>333</v>
      </c>
      <c r="D28" s="389">
        <v>0</v>
      </c>
      <c r="E28" s="354"/>
    </row>
    <row r="29" spans="2:5" ht="85.5" customHeight="1">
      <c r="B29" s="53">
        <v>16</v>
      </c>
      <c r="C29" s="350" t="s">
        <v>334</v>
      </c>
      <c r="D29" s="389">
        <v>-2128580</v>
      </c>
      <c r="E29" s="53" t="str">
        <f>+'EU CC2 '!B34</f>
        <v>E3</v>
      </c>
    </row>
    <row r="30" spans="2:5" ht="82.5">
      <c r="B30" s="53">
        <v>17</v>
      </c>
      <c r="C30" s="350" t="s">
        <v>335</v>
      </c>
      <c r="D30" s="389">
        <v>0</v>
      </c>
      <c r="E30" s="354"/>
    </row>
    <row r="31" spans="2:5" ht="82.5">
      <c r="B31" s="53">
        <v>18</v>
      </c>
      <c r="C31" s="350" t="s">
        <v>336</v>
      </c>
      <c r="D31" s="389">
        <v>0</v>
      </c>
      <c r="E31" s="354"/>
    </row>
    <row r="32" spans="2:5" ht="82.5">
      <c r="B32" s="53">
        <v>19</v>
      </c>
      <c r="C32" s="350" t="s">
        <v>337</v>
      </c>
      <c r="D32" s="389">
        <v>0</v>
      </c>
      <c r="E32" s="354"/>
    </row>
    <row r="33" spans="2:5">
      <c r="B33" s="53">
        <v>20</v>
      </c>
      <c r="C33" s="350" t="s">
        <v>119</v>
      </c>
      <c r="D33" s="527"/>
      <c r="E33" s="353"/>
    </row>
    <row r="34" spans="2:5" ht="49.5">
      <c r="B34" s="53" t="s">
        <v>338</v>
      </c>
      <c r="C34" s="350" t="s">
        <v>339</v>
      </c>
      <c r="D34" s="389">
        <v>0</v>
      </c>
      <c r="E34" s="356"/>
    </row>
    <row r="35" spans="2:5" ht="33">
      <c r="B35" s="53" t="s">
        <v>340</v>
      </c>
      <c r="C35" s="350" t="s">
        <v>341</v>
      </c>
      <c r="D35" s="389">
        <v>0</v>
      </c>
      <c r="E35" s="354"/>
    </row>
    <row r="36" spans="2:5">
      <c r="B36" s="53" t="s">
        <v>342</v>
      </c>
      <c r="C36" s="350" t="s">
        <v>343</v>
      </c>
      <c r="D36" s="389">
        <v>0</v>
      </c>
      <c r="E36" s="354"/>
    </row>
    <row r="37" spans="2:5">
      <c r="B37" s="53" t="s">
        <v>344</v>
      </c>
      <c r="C37" s="350" t="s">
        <v>345</v>
      </c>
      <c r="D37" s="389">
        <v>0</v>
      </c>
      <c r="E37" s="354"/>
    </row>
    <row r="38" spans="2:5" ht="66">
      <c r="B38" s="53">
        <v>21</v>
      </c>
      <c r="C38" s="350" t="s">
        <v>346</v>
      </c>
      <c r="D38" s="389">
        <v>0</v>
      </c>
      <c r="E38" s="354"/>
    </row>
    <row r="39" spans="2:5" ht="33">
      <c r="B39" s="53">
        <v>22</v>
      </c>
      <c r="C39" s="350" t="s">
        <v>347</v>
      </c>
      <c r="D39" s="389">
        <v>0</v>
      </c>
      <c r="E39" s="354"/>
    </row>
    <row r="40" spans="2:5" ht="66">
      <c r="B40" s="53">
        <v>23</v>
      </c>
      <c r="C40" s="350" t="s">
        <v>348</v>
      </c>
      <c r="D40" s="389">
        <v>0</v>
      </c>
      <c r="E40" s="353"/>
    </row>
    <row r="41" spans="2:5">
      <c r="B41" s="53">
        <v>24</v>
      </c>
      <c r="C41" s="350" t="s">
        <v>119</v>
      </c>
      <c r="D41" s="527"/>
      <c r="E41" s="353"/>
    </row>
    <row r="42" spans="2:5" ht="33">
      <c r="B42" s="53">
        <v>25</v>
      </c>
      <c r="C42" s="350" t="s">
        <v>349</v>
      </c>
      <c r="D42" s="389">
        <v>0</v>
      </c>
      <c r="E42" s="354"/>
    </row>
    <row r="43" spans="2:5">
      <c r="B43" s="53" t="s">
        <v>350</v>
      </c>
      <c r="C43" s="350" t="s">
        <v>351</v>
      </c>
      <c r="D43" s="389">
        <v>0</v>
      </c>
      <c r="E43" s="354"/>
    </row>
    <row r="44" spans="2:5" ht="82.5">
      <c r="B44" s="53" t="s">
        <v>352</v>
      </c>
      <c r="C44" s="350" t="s">
        <v>353</v>
      </c>
      <c r="D44" s="389">
        <v>0</v>
      </c>
      <c r="E44" s="357"/>
    </row>
    <row r="45" spans="2:5">
      <c r="B45" s="53">
        <v>26</v>
      </c>
      <c r="C45" s="350" t="s">
        <v>119</v>
      </c>
      <c r="D45" s="526"/>
      <c r="E45" s="356"/>
    </row>
    <row r="46" spans="2:5" ht="33">
      <c r="B46" s="53">
        <v>27</v>
      </c>
      <c r="C46" s="350" t="s">
        <v>354</v>
      </c>
      <c r="D46" s="389">
        <v>0</v>
      </c>
      <c r="E46" s="354"/>
    </row>
    <row r="47" spans="2:5" ht="72" customHeight="1">
      <c r="B47" s="53" t="s">
        <v>355</v>
      </c>
      <c r="C47" s="350" t="s">
        <v>356</v>
      </c>
      <c r="D47" s="389">
        <v>-865074.37</v>
      </c>
      <c r="E47" s="355" t="str">
        <f>+'EU CC2 '!B34&amp;" (EUR 0.8 million repurchase costs for own shares), n/a (exclusively regulatory requirement: NPE deduction items and Aricle 33 (1) c)"</f>
        <v>E3 (EUR 0.8 million repurchase costs for own shares), n/a (exclusively regulatory requirement: NPE deduction items and Aricle 33 (1) c)</v>
      </c>
    </row>
    <row r="48" spans="2:5" ht="33">
      <c r="B48" s="53">
        <v>28</v>
      </c>
      <c r="C48" s="352" t="s">
        <v>357</v>
      </c>
      <c r="D48" s="388">
        <v>-33408531.190000001</v>
      </c>
      <c r="E48" s="354"/>
    </row>
    <row r="49" spans="2:5">
      <c r="B49" s="53">
        <v>29</v>
      </c>
      <c r="C49" s="352" t="s">
        <v>358</v>
      </c>
      <c r="D49" s="388">
        <v>809021085.73000002</v>
      </c>
      <c r="E49" s="354"/>
    </row>
    <row r="50" spans="2:5">
      <c r="B50" s="695" t="s">
        <v>359</v>
      </c>
      <c r="C50" s="696"/>
      <c r="D50" s="696"/>
      <c r="E50" s="697"/>
    </row>
    <row r="51" spans="2:5" ht="33">
      <c r="B51" s="53">
        <v>30</v>
      </c>
      <c r="C51" s="350" t="s">
        <v>312</v>
      </c>
      <c r="D51" s="528">
        <v>0</v>
      </c>
      <c r="E51" s="314"/>
    </row>
    <row r="52" spans="2:5" ht="33">
      <c r="B52" s="53">
        <v>31</v>
      </c>
      <c r="C52" s="350" t="s">
        <v>360</v>
      </c>
      <c r="D52" s="528">
        <v>0</v>
      </c>
      <c r="E52" s="356"/>
    </row>
    <row r="53" spans="2:5" ht="33">
      <c r="B53" s="53">
        <v>32</v>
      </c>
      <c r="C53" s="350" t="s">
        <v>361</v>
      </c>
      <c r="D53" s="528">
        <v>0</v>
      </c>
      <c r="E53" s="356"/>
    </row>
    <row r="54" spans="2:5" ht="49.5">
      <c r="B54" s="53">
        <v>33</v>
      </c>
      <c r="C54" s="350" t="s">
        <v>362</v>
      </c>
      <c r="D54" s="528">
        <v>0</v>
      </c>
      <c r="E54" s="354"/>
    </row>
    <row r="55" spans="2:5" ht="33">
      <c r="B55" s="53" t="s">
        <v>363</v>
      </c>
      <c r="C55" s="350" t="s">
        <v>364</v>
      </c>
      <c r="D55" s="528">
        <v>0</v>
      </c>
      <c r="E55" s="354"/>
    </row>
    <row r="56" spans="2:5" ht="33">
      <c r="B56" s="53" t="s">
        <v>365</v>
      </c>
      <c r="C56" s="350" t="s">
        <v>366</v>
      </c>
      <c r="D56" s="528">
        <v>0</v>
      </c>
      <c r="E56" s="354"/>
    </row>
    <row r="57" spans="2:5" ht="49.5">
      <c r="B57" s="53">
        <v>34</v>
      </c>
      <c r="C57" s="350" t="s">
        <v>367</v>
      </c>
      <c r="D57" s="528">
        <v>0</v>
      </c>
      <c r="E57" s="354"/>
    </row>
    <row r="58" spans="2:5" ht="33">
      <c r="B58" s="53">
        <v>35</v>
      </c>
      <c r="C58" s="350" t="s">
        <v>368</v>
      </c>
      <c r="D58" s="528">
        <v>0</v>
      </c>
      <c r="E58" s="354"/>
    </row>
    <row r="59" spans="2:5" ht="33">
      <c r="B59" s="49">
        <v>36</v>
      </c>
      <c r="C59" s="352" t="s">
        <v>369</v>
      </c>
      <c r="D59" s="528">
        <v>0</v>
      </c>
      <c r="E59" s="354"/>
    </row>
    <row r="60" spans="2:5">
      <c r="B60" s="695" t="s">
        <v>370</v>
      </c>
      <c r="C60" s="696"/>
      <c r="D60" s="696"/>
      <c r="E60" s="697"/>
    </row>
    <row r="61" spans="2:5" ht="33">
      <c r="B61" s="53">
        <v>37</v>
      </c>
      <c r="C61" s="350" t="s">
        <v>371</v>
      </c>
      <c r="D61" s="519">
        <v>0</v>
      </c>
      <c r="E61" s="356"/>
    </row>
    <row r="62" spans="2:5" ht="82.5">
      <c r="B62" s="53">
        <v>38</v>
      </c>
      <c r="C62" s="350" t="s">
        <v>372</v>
      </c>
      <c r="D62" s="519">
        <v>0</v>
      </c>
      <c r="E62" s="354"/>
    </row>
    <row r="63" spans="2:5" ht="82.5">
      <c r="B63" s="53">
        <v>39</v>
      </c>
      <c r="C63" s="350" t="s">
        <v>373</v>
      </c>
      <c r="D63" s="519">
        <v>0</v>
      </c>
      <c r="E63" s="354"/>
    </row>
    <row r="64" spans="2:5" ht="82.5">
      <c r="B64" s="53">
        <v>40</v>
      </c>
      <c r="C64" s="350" t="s">
        <v>374</v>
      </c>
      <c r="D64" s="519">
        <v>0</v>
      </c>
      <c r="E64" s="354"/>
    </row>
    <row r="65" spans="2:8">
      <c r="B65" s="53">
        <v>41</v>
      </c>
      <c r="C65" s="350" t="s">
        <v>119</v>
      </c>
      <c r="D65" s="529"/>
      <c r="E65" s="354"/>
    </row>
    <row r="66" spans="2:8" ht="33">
      <c r="B66" s="53">
        <v>42</v>
      </c>
      <c r="C66" s="350" t="s">
        <v>375</v>
      </c>
      <c r="D66" s="389">
        <v>0</v>
      </c>
      <c r="E66" s="354"/>
    </row>
    <row r="67" spans="2:8">
      <c r="B67" s="53" t="s">
        <v>376</v>
      </c>
      <c r="C67" s="350" t="s">
        <v>377</v>
      </c>
      <c r="D67" s="389">
        <v>0</v>
      </c>
      <c r="E67" s="354"/>
    </row>
    <row r="68" spans="2:8" ht="33">
      <c r="B68" s="49">
        <v>43</v>
      </c>
      <c r="C68" s="352" t="s">
        <v>378</v>
      </c>
      <c r="D68" s="389">
        <v>0</v>
      </c>
      <c r="E68" s="354"/>
    </row>
    <row r="69" spans="2:8">
      <c r="B69" s="49">
        <v>44</v>
      </c>
      <c r="C69" s="352" t="s">
        <v>379</v>
      </c>
      <c r="D69" s="389">
        <v>0</v>
      </c>
      <c r="E69" s="356"/>
      <c r="H69" s="358"/>
    </row>
    <row r="70" spans="2:8">
      <c r="B70" s="49">
        <v>45</v>
      </c>
      <c r="C70" s="352" t="s">
        <v>380</v>
      </c>
      <c r="D70" s="388">
        <v>809021085.73000002</v>
      </c>
      <c r="E70" s="356"/>
      <c r="H70" s="359"/>
    </row>
    <row r="71" spans="2:8">
      <c r="B71" s="695" t="s">
        <v>381</v>
      </c>
      <c r="C71" s="696"/>
      <c r="D71" s="696"/>
      <c r="E71" s="697"/>
      <c r="H71" s="359"/>
    </row>
    <row r="72" spans="2:8" ht="33">
      <c r="B72" s="53">
        <v>46</v>
      </c>
      <c r="C72" s="350" t="s">
        <v>382</v>
      </c>
      <c r="D72" s="519">
        <v>0</v>
      </c>
      <c r="E72" s="354"/>
    </row>
    <row r="73" spans="2:8" ht="49.5">
      <c r="B73" s="53">
        <v>47</v>
      </c>
      <c r="C73" s="350" t="s">
        <v>383</v>
      </c>
      <c r="D73" s="519">
        <v>0</v>
      </c>
      <c r="E73" s="356"/>
    </row>
    <row r="74" spans="2:8" ht="33">
      <c r="B74" s="53" t="s">
        <v>384</v>
      </c>
      <c r="C74" s="350" t="s">
        <v>385</v>
      </c>
      <c r="D74" s="519">
        <v>0</v>
      </c>
      <c r="E74" s="356"/>
    </row>
    <row r="75" spans="2:8" ht="33">
      <c r="B75" s="53" t="s">
        <v>386</v>
      </c>
      <c r="C75" s="350" t="s">
        <v>387</v>
      </c>
      <c r="D75" s="519">
        <v>0</v>
      </c>
      <c r="E75" s="356"/>
    </row>
    <row r="76" spans="2:8" ht="66">
      <c r="B76" s="53">
        <v>48</v>
      </c>
      <c r="C76" s="350" t="s">
        <v>388</v>
      </c>
      <c r="D76" s="519">
        <v>0</v>
      </c>
      <c r="E76" s="354"/>
    </row>
    <row r="77" spans="2:8" ht="33">
      <c r="B77" s="53">
        <v>49</v>
      </c>
      <c r="C77" s="350" t="s">
        <v>389</v>
      </c>
      <c r="D77" s="519">
        <v>0</v>
      </c>
      <c r="E77" s="354"/>
    </row>
    <row r="78" spans="2:8">
      <c r="B78" s="53">
        <v>50</v>
      </c>
      <c r="C78" s="350" t="s">
        <v>390</v>
      </c>
      <c r="D78" s="519">
        <v>0</v>
      </c>
      <c r="E78" s="354"/>
    </row>
    <row r="79" spans="2:8">
      <c r="B79" s="49">
        <v>51</v>
      </c>
      <c r="C79" s="352" t="s">
        <v>391</v>
      </c>
      <c r="D79" s="519">
        <v>0</v>
      </c>
      <c r="E79" s="354"/>
    </row>
    <row r="80" spans="2:8">
      <c r="B80" s="695" t="s">
        <v>392</v>
      </c>
      <c r="C80" s="696"/>
      <c r="D80" s="696"/>
      <c r="E80" s="697"/>
    </row>
    <row r="81" spans="2:5" ht="33">
      <c r="B81" s="53">
        <v>52</v>
      </c>
      <c r="C81" s="350" t="s">
        <v>393</v>
      </c>
      <c r="D81" s="519">
        <v>0</v>
      </c>
      <c r="E81" s="354"/>
    </row>
    <row r="82" spans="2:5" ht="82.5">
      <c r="B82" s="53">
        <v>53</v>
      </c>
      <c r="C82" s="350" t="s">
        <v>394</v>
      </c>
      <c r="D82" s="519">
        <v>0</v>
      </c>
      <c r="E82" s="354"/>
    </row>
    <row r="83" spans="2:5" ht="82.5">
      <c r="B83" s="53">
        <v>54</v>
      </c>
      <c r="C83" s="350" t="s">
        <v>395</v>
      </c>
      <c r="D83" s="519">
        <v>0</v>
      </c>
      <c r="E83" s="354"/>
    </row>
    <row r="84" spans="2:5">
      <c r="B84" s="53" t="s">
        <v>396</v>
      </c>
      <c r="C84" s="350" t="s">
        <v>119</v>
      </c>
      <c r="D84" s="529"/>
      <c r="E84" s="354"/>
    </row>
    <row r="85" spans="2:5" ht="82.5">
      <c r="B85" s="53">
        <v>55</v>
      </c>
      <c r="C85" s="350" t="s">
        <v>397</v>
      </c>
      <c r="D85" s="519">
        <v>0</v>
      </c>
      <c r="E85" s="354"/>
    </row>
    <row r="86" spans="2:5">
      <c r="B86" s="53">
        <v>56</v>
      </c>
      <c r="C86" s="350" t="s">
        <v>119</v>
      </c>
      <c r="D86" s="519"/>
      <c r="E86" s="353"/>
    </row>
    <row r="87" spans="2:5" ht="49.5">
      <c r="B87" s="53" t="s">
        <v>398</v>
      </c>
      <c r="C87" s="91" t="s">
        <v>399</v>
      </c>
      <c r="D87" s="519">
        <v>0</v>
      </c>
      <c r="E87" s="354"/>
    </row>
    <row r="88" spans="2:5">
      <c r="B88" s="53" t="s">
        <v>400</v>
      </c>
      <c r="C88" s="91" t="s">
        <v>401</v>
      </c>
      <c r="D88" s="519">
        <v>0</v>
      </c>
      <c r="E88" s="354"/>
    </row>
    <row r="89" spans="2:5">
      <c r="B89" s="49">
        <v>57</v>
      </c>
      <c r="C89" s="52" t="s">
        <v>402</v>
      </c>
      <c r="D89" s="519">
        <v>0</v>
      </c>
      <c r="E89" s="360"/>
    </row>
    <row r="90" spans="2:5">
      <c r="B90" s="49">
        <v>58</v>
      </c>
      <c r="C90" s="52" t="s">
        <v>403</v>
      </c>
      <c r="D90" s="518">
        <v>0</v>
      </c>
      <c r="E90" s="354"/>
    </row>
    <row r="91" spans="2:5">
      <c r="B91" s="49">
        <v>59</v>
      </c>
      <c r="C91" s="52" t="s">
        <v>404</v>
      </c>
      <c r="D91" s="388">
        <v>809021085.73000002</v>
      </c>
      <c r="E91" s="354"/>
    </row>
    <row r="92" spans="2:5">
      <c r="B92" s="49">
        <v>60</v>
      </c>
      <c r="C92" s="52" t="s">
        <v>405</v>
      </c>
      <c r="D92" s="388">
        <v>3671209441.4699998</v>
      </c>
      <c r="E92" s="354"/>
    </row>
    <row r="93" spans="2:5">
      <c r="B93" s="695" t="s">
        <v>406</v>
      </c>
      <c r="C93" s="696"/>
      <c r="D93" s="696"/>
      <c r="E93" s="697"/>
    </row>
    <row r="94" spans="2:5">
      <c r="B94" s="53">
        <v>61</v>
      </c>
      <c r="C94" s="350" t="s">
        <v>407</v>
      </c>
      <c r="D94" s="523">
        <v>0.22036909052131301</v>
      </c>
      <c r="E94" s="354"/>
    </row>
    <row r="95" spans="2:5">
      <c r="B95" s="53">
        <v>62</v>
      </c>
      <c r="C95" s="350" t="s">
        <v>408</v>
      </c>
      <c r="D95" s="523">
        <v>0.22036909052131301</v>
      </c>
      <c r="E95" s="354"/>
    </row>
    <row r="96" spans="2:5">
      <c r="B96" s="53">
        <v>63</v>
      </c>
      <c r="C96" s="350" t="s">
        <v>211</v>
      </c>
      <c r="D96" s="523">
        <v>0.22036909052131301</v>
      </c>
      <c r="E96" s="354"/>
    </row>
    <row r="97" spans="2:5">
      <c r="B97" s="53">
        <v>64</v>
      </c>
      <c r="C97" s="350" t="s">
        <v>409</v>
      </c>
      <c r="D97" s="523">
        <v>9.9648E-2</v>
      </c>
      <c r="E97" s="354"/>
    </row>
    <row r="98" spans="2:5">
      <c r="B98" s="53">
        <v>65</v>
      </c>
      <c r="C98" s="350" t="s">
        <v>410</v>
      </c>
      <c r="D98" s="523">
        <v>2.5000000000884998E-2</v>
      </c>
      <c r="E98" s="354"/>
    </row>
    <row r="99" spans="2:5">
      <c r="B99" s="53">
        <v>66</v>
      </c>
      <c r="C99" s="350" t="s">
        <v>411</v>
      </c>
      <c r="D99" s="523">
        <v>6.3669965178129997E-3</v>
      </c>
      <c r="E99" s="354"/>
    </row>
    <row r="100" spans="2:5">
      <c r="B100" s="53">
        <v>67</v>
      </c>
      <c r="C100" s="350" t="s">
        <v>412</v>
      </c>
      <c r="D100" s="523">
        <v>5.0000000007219998E-3</v>
      </c>
      <c r="E100" s="354"/>
    </row>
    <row r="101" spans="2:5" ht="49.5">
      <c r="B101" s="53" t="s">
        <v>413</v>
      </c>
      <c r="C101" s="139" t="s">
        <v>414</v>
      </c>
      <c r="D101" s="523">
        <v>0</v>
      </c>
      <c r="E101" s="354"/>
    </row>
    <row r="102" spans="2:5" ht="33">
      <c r="B102" s="152" t="s">
        <v>415</v>
      </c>
      <c r="C102" s="361" t="s">
        <v>416</v>
      </c>
      <c r="D102" s="523">
        <v>1.8280999999999999E-2</v>
      </c>
      <c r="E102" s="354"/>
    </row>
    <row r="103" spans="2:5" ht="49.5">
      <c r="B103" s="53">
        <v>68</v>
      </c>
      <c r="C103" s="362" t="s">
        <v>417</v>
      </c>
      <c r="D103" s="523">
        <v>0.107869090520053</v>
      </c>
      <c r="E103" s="354"/>
    </row>
    <row r="104" spans="2:5">
      <c r="B104" s="695" t="s">
        <v>418</v>
      </c>
      <c r="C104" s="696"/>
      <c r="D104" s="696"/>
      <c r="E104" s="697"/>
    </row>
    <row r="105" spans="2:5">
      <c r="B105" s="53">
        <v>69</v>
      </c>
      <c r="C105" s="91" t="s">
        <v>119</v>
      </c>
      <c r="D105" s="436"/>
      <c r="E105" s="353"/>
    </row>
    <row r="106" spans="2:5">
      <c r="B106" s="53">
        <v>70</v>
      </c>
      <c r="C106" s="91" t="s">
        <v>119</v>
      </c>
      <c r="D106" s="436"/>
      <c r="E106" s="353"/>
    </row>
    <row r="107" spans="2:5">
      <c r="B107" s="53">
        <v>71</v>
      </c>
      <c r="C107" s="91" t="s">
        <v>119</v>
      </c>
      <c r="D107" s="436"/>
      <c r="E107" s="353"/>
    </row>
    <row r="108" spans="2:5">
      <c r="B108" s="695" t="s">
        <v>419</v>
      </c>
      <c r="C108" s="696"/>
      <c r="D108" s="696"/>
      <c r="E108" s="697"/>
    </row>
    <row r="109" spans="2:5" ht="82.5">
      <c r="B109" s="53">
        <v>72</v>
      </c>
      <c r="C109" s="350" t="s">
        <v>420</v>
      </c>
      <c r="D109" s="389">
        <v>8297370.2199999997</v>
      </c>
      <c r="E109" s="53" t="str">
        <f>+'EU CC2 '!B13</f>
        <v>A5</v>
      </c>
    </row>
    <row r="110" spans="2:5" ht="82.5">
      <c r="B110" s="53">
        <v>73</v>
      </c>
      <c r="C110" s="350" t="s">
        <v>421</v>
      </c>
      <c r="D110" s="389">
        <v>0</v>
      </c>
      <c r="E110" s="354"/>
    </row>
    <row r="111" spans="2:5">
      <c r="B111" s="53">
        <v>74</v>
      </c>
      <c r="C111" s="350" t="s">
        <v>119</v>
      </c>
      <c r="D111" s="389"/>
      <c r="E111" s="354"/>
    </row>
    <row r="112" spans="2:5" ht="49.5">
      <c r="B112" s="53">
        <v>75</v>
      </c>
      <c r="C112" s="350" t="s">
        <v>422</v>
      </c>
      <c r="D112" s="389">
        <v>16571376.33</v>
      </c>
      <c r="E112" s="90" t="str">
        <f>+'EU CC2 '!B18</f>
        <v>A10</v>
      </c>
    </row>
    <row r="113" spans="2:5">
      <c r="B113" s="695" t="s">
        <v>423</v>
      </c>
      <c r="C113" s="696"/>
      <c r="D113" s="696"/>
      <c r="E113" s="697"/>
    </row>
    <row r="114" spans="2:5" ht="49.5">
      <c r="B114" s="53">
        <v>76</v>
      </c>
      <c r="C114" s="350" t="s">
        <v>424</v>
      </c>
      <c r="D114" s="528">
        <v>0</v>
      </c>
      <c r="E114" s="354"/>
    </row>
    <row r="115" spans="2:5" ht="33">
      <c r="B115" s="53">
        <v>77</v>
      </c>
      <c r="C115" s="350" t="s">
        <v>425</v>
      </c>
      <c r="D115" s="389">
        <v>37918713.548</v>
      </c>
      <c r="E115" s="354"/>
    </row>
    <row r="116" spans="2:5">
      <c r="B116" s="698">
        <v>78</v>
      </c>
      <c r="C116" s="699" t="s">
        <v>426</v>
      </c>
      <c r="D116" s="700">
        <v>0</v>
      </c>
      <c r="E116" s="703"/>
    </row>
    <row r="117" spans="2:5">
      <c r="B117" s="698"/>
      <c r="C117" s="699"/>
      <c r="D117" s="701"/>
      <c r="E117" s="704"/>
    </row>
    <row r="118" spans="2:5">
      <c r="B118" s="698"/>
      <c r="C118" s="699"/>
      <c r="D118" s="701"/>
      <c r="E118" s="704"/>
    </row>
    <row r="119" spans="2:5">
      <c r="B119" s="698"/>
      <c r="C119" s="699"/>
      <c r="D119" s="702"/>
      <c r="E119" s="705"/>
    </row>
    <row r="120" spans="2:5" ht="43.5" customHeight="1">
      <c r="B120" s="53">
        <v>79</v>
      </c>
      <c r="C120" s="350" t="s">
        <v>427</v>
      </c>
      <c r="D120" s="528">
        <v>0</v>
      </c>
      <c r="E120" s="354"/>
    </row>
    <row r="121" spans="2:5">
      <c r="B121" s="695" t="s">
        <v>428</v>
      </c>
      <c r="C121" s="696"/>
      <c r="D121" s="696"/>
      <c r="E121" s="697"/>
    </row>
    <row r="122" spans="2:5" ht="33">
      <c r="B122" s="53">
        <v>80</v>
      </c>
      <c r="C122" s="350" t="s">
        <v>429</v>
      </c>
      <c r="D122" s="528">
        <v>0</v>
      </c>
      <c r="E122" s="354"/>
    </row>
    <row r="123" spans="2:5" ht="33">
      <c r="B123" s="53">
        <v>81</v>
      </c>
      <c r="C123" s="350" t="s">
        <v>430</v>
      </c>
      <c r="D123" s="528">
        <v>0</v>
      </c>
      <c r="E123" s="314"/>
    </row>
    <row r="124" spans="2:5" ht="33">
      <c r="B124" s="53">
        <v>82</v>
      </c>
      <c r="C124" s="350" t="s">
        <v>431</v>
      </c>
      <c r="D124" s="528">
        <v>0</v>
      </c>
      <c r="E124" s="354"/>
    </row>
    <row r="125" spans="2:5" ht="33">
      <c r="B125" s="53">
        <v>83</v>
      </c>
      <c r="C125" s="350" t="s">
        <v>432</v>
      </c>
      <c r="D125" s="528">
        <v>0</v>
      </c>
      <c r="E125" s="354"/>
    </row>
    <row r="126" spans="2:5" ht="33">
      <c r="B126" s="53">
        <v>84</v>
      </c>
      <c r="C126" s="350" t="s">
        <v>433</v>
      </c>
      <c r="D126" s="528">
        <v>0</v>
      </c>
      <c r="E126" s="354"/>
    </row>
    <row r="127" spans="2:5" ht="33">
      <c r="B127" s="53">
        <v>85</v>
      </c>
      <c r="C127" s="350" t="s">
        <v>434</v>
      </c>
      <c r="D127" s="528">
        <v>0</v>
      </c>
      <c r="E127" s="354"/>
    </row>
  </sheetData>
  <mergeCells count="16">
    <mergeCell ref="B71:E71"/>
    <mergeCell ref="B6:C6"/>
    <mergeCell ref="B7:E7"/>
    <mergeCell ref="B19:E19"/>
    <mergeCell ref="B50:E50"/>
    <mergeCell ref="B60:E60"/>
    <mergeCell ref="B121:E121"/>
    <mergeCell ref="B80:E80"/>
    <mergeCell ref="B93:E93"/>
    <mergeCell ref="B108:E108"/>
    <mergeCell ref="B113:E113"/>
    <mergeCell ref="B116:B119"/>
    <mergeCell ref="C116:C119"/>
    <mergeCell ref="B104:E104"/>
    <mergeCell ref="D116:D119"/>
    <mergeCell ref="E116:E119"/>
  </mergeCells>
  <pageMargins left="0.7" right="0.7" top="0.75" bottom="0.75" header="0.3" footer="0.3"/>
  <pageSetup paperSize="9" scale="61" orientation="portrait" verticalDpi="1200" r:id="rId1"/>
  <headerFooter>
    <oddFooter>&amp;C_x000D_&amp;1#&amp;"Calibri"&amp;10&amp;K000000 This document is classified as: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b2ec96a-e74e-479a-ae15-d3d337606c90">
      <UserInfo>
        <DisplayName>Rachel Miriam Alario del Olmo (Addiko Austria)</DisplayName>
        <AccountId>178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30257709B30A4B9266DD423285DBC1" ma:contentTypeVersion="8" ma:contentTypeDescription="Create a new document." ma:contentTypeScope="" ma:versionID="63e97331136da7e256d6d70e83cfd7a2">
  <xsd:schema xmlns:xsd="http://www.w3.org/2001/XMLSchema" xmlns:xs="http://www.w3.org/2001/XMLSchema" xmlns:p="http://schemas.microsoft.com/office/2006/metadata/properties" xmlns:ns2="01dbb531-a8c4-4845-9870-747f4dcfadea" xmlns:ns3="5b2ec96a-e74e-479a-ae15-d3d337606c90" targetNamespace="http://schemas.microsoft.com/office/2006/metadata/properties" ma:root="true" ma:fieldsID="3d20ef4697a7eed739478a30e3f59589" ns2:_="" ns3:_="">
    <xsd:import namespace="01dbb531-a8c4-4845-9870-747f4dcfadea"/>
    <xsd:import namespace="5b2ec96a-e74e-479a-ae15-d3d337606c9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dbb531-a8c4-4845-9870-747f4dcfad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2ec96a-e74e-479a-ae15-d3d337606c9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8FFE6A-84F3-4A2B-BA29-E9663A5138CF}">
  <ds:schemaRefs>
    <ds:schemaRef ds:uri="http://schemas.microsoft.com/office/2006/metadata/properties"/>
    <ds:schemaRef ds:uri="http://schemas.microsoft.com/office/infopath/2007/PartnerControls"/>
    <ds:schemaRef ds:uri="5b2ec96a-e74e-479a-ae15-d3d337606c90"/>
  </ds:schemaRefs>
</ds:datastoreItem>
</file>

<file path=customXml/itemProps2.xml><?xml version="1.0" encoding="utf-8"?>
<ds:datastoreItem xmlns:ds="http://schemas.openxmlformats.org/officeDocument/2006/customXml" ds:itemID="{CA81EB74-1492-41FA-B75C-7D5334DE1529}">
  <ds:schemaRefs>
    <ds:schemaRef ds:uri="http://schemas.microsoft.com/sharepoint/v3/contenttype/forms"/>
  </ds:schemaRefs>
</ds:datastoreItem>
</file>

<file path=customXml/itemProps3.xml><?xml version="1.0" encoding="utf-8"?>
<ds:datastoreItem xmlns:ds="http://schemas.openxmlformats.org/officeDocument/2006/customXml" ds:itemID="{65C33C68-32E4-4693-9631-4F74157789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dbb531-a8c4-4845-9870-747f4dcfadea"/>
    <ds:schemaRef ds:uri="5b2ec96a-e74e-479a-ae15-d3d337606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42</vt:i4>
      </vt:variant>
      <vt:variant>
        <vt:lpstr>Named Ranges</vt:lpstr>
      </vt:variant>
      <vt:variant>
        <vt:i4>21</vt:i4>
      </vt:variant>
    </vt:vector>
  </HeadingPairs>
  <TitlesOfParts>
    <vt:vector size="63" baseType="lpstr">
      <vt:lpstr>CoverPage</vt:lpstr>
      <vt:lpstr>Index</vt:lpstr>
      <vt:lpstr>EU OV1</vt:lpstr>
      <vt:lpstr>EU KM1</vt:lpstr>
      <vt:lpstr>473a</vt:lpstr>
      <vt:lpstr>EU LI1</vt:lpstr>
      <vt:lpstr>EU LI2</vt:lpstr>
      <vt:lpstr>EU LI3</vt:lpstr>
      <vt:lpstr>EU CC1</vt:lpstr>
      <vt:lpstr>EU CC2 </vt:lpstr>
      <vt:lpstr>EU CCA</vt:lpstr>
      <vt:lpstr>EU CCyB1</vt:lpstr>
      <vt:lpstr>EU CCyB2</vt:lpstr>
      <vt:lpstr>EU LR1</vt:lpstr>
      <vt:lpstr>EU LR2</vt:lpstr>
      <vt:lpstr>EU LR3</vt:lpstr>
      <vt:lpstr>EU LIQ1</vt:lpstr>
      <vt:lpstr>EU LIQ2</vt:lpstr>
      <vt:lpstr>EU CR1</vt:lpstr>
      <vt:lpstr>EU CR1-A</vt:lpstr>
      <vt:lpstr>EU CR2</vt:lpstr>
      <vt:lpstr>EU CQ1</vt:lpstr>
      <vt:lpstr>EU CQ3</vt:lpstr>
      <vt:lpstr>EU CQ4</vt:lpstr>
      <vt:lpstr>EU CQ5</vt:lpstr>
      <vt:lpstr>EU CQ7</vt:lpstr>
      <vt:lpstr>EU CR3</vt:lpstr>
      <vt:lpstr>EU CR4</vt:lpstr>
      <vt:lpstr>EU CR5</vt:lpstr>
      <vt:lpstr>EU CCR1</vt:lpstr>
      <vt:lpstr>EU CCR2</vt:lpstr>
      <vt:lpstr>EU CCR3</vt:lpstr>
      <vt:lpstr>EU CCR5</vt:lpstr>
      <vt:lpstr>EU OR1</vt:lpstr>
      <vt:lpstr>EU MR1</vt:lpstr>
      <vt:lpstr>EU AE1</vt:lpstr>
      <vt:lpstr>EU AE2</vt:lpstr>
      <vt:lpstr>EU AE3</vt:lpstr>
      <vt:lpstr>EU IRRBB1</vt:lpstr>
      <vt:lpstr>EU KM2</vt:lpstr>
      <vt:lpstr>EU TLAC 1</vt:lpstr>
      <vt:lpstr>EU TLAC3</vt:lpstr>
      <vt:lpstr>'EU LI1'!_Toc483499698</vt:lpstr>
      <vt:lpstr>'473a'!Print_Area</vt:lpstr>
      <vt:lpstr>CoverPage!Print_Area</vt:lpstr>
      <vt:lpstr>'EU CC1'!Print_Area</vt:lpstr>
      <vt:lpstr>'EU CCyB1'!Print_Area</vt:lpstr>
      <vt:lpstr>'EU CQ1'!Print_Area</vt:lpstr>
      <vt:lpstr>'EU CQ4'!Print_Area</vt:lpstr>
      <vt:lpstr>'EU CQ5'!Print_Area</vt:lpstr>
      <vt:lpstr>'EU CQ7'!Print_Area</vt:lpstr>
      <vt:lpstr>'EU CR4'!Print_Area</vt:lpstr>
      <vt:lpstr>'EU CR5'!Print_Area</vt:lpstr>
      <vt:lpstr>'EU KM2'!Print_Area</vt:lpstr>
      <vt:lpstr>'EU LI1'!Print_Area</vt:lpstr>
      <vt:lpstr>'EU LIQ1'!Print_Area</vt:lpstr>
      <vt:lpstr>'EU LIQ2'!Print_Area</vt:lpstr>
      <vt:lpstr>'EU LR1'!Print_Area</vt:lpstr>
      <vt:lpstr>'EU OV1'!Print_Area</vt:lpstr>
      <vt:lpstr>'EU TLAC 1'!Print_Area</vt:lpstr>
      <vt:lpstr>'EU TLAC3'!Print_Area</vt:lpstr>
      <vt:lpstr>Index!Print_Area</vt:lpstr>
      <vt:lpstr>'EU TLAC 1'!Print_Titles</vt:lpstr>
    </vt:vector>
  </TitlesOfParts>
  <Manager/>
  <Company>Oesterreichische Nationalbank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User7, Teilnehmer</dc:creator>
  <cp:keywords/>
  <dc:description/>
  <cp:lastModifiedBy>Andrea Castellarin (Addiko Austria)</cp:lastModifiedBy>
  <cp:revision/>
  <cp:lastPrinted>2025-02-27T16:04:20Z</cp:lastPrinted>
  <dcterms:created xsi:type="dcterms:W3CDTF">2012-12-18T10:53:22Z</dcterms:created>
  <dcterms:modified xsi:type="dcterms:W3CDTF">2025-02-27T16:04:29Z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{C5265FEA-5BF8-4FAC-87AC-1EDF586886EA}</vt:lpwstr>
  </property>
  <property fmtid="{D5CDD505-2E9C-101B-9397-08002B2CF9AE}" pid="3" name="ContentTypeId">
    <vt:lpwstr>0x0101000C30257709B30A4B9266DD423285DBC1</vt:lpwstr>
  </property>
  <property fmtid="{D5CDD505-2E9C-101B-9397-08002B2CF9AE}" pid="4" name="Érvényességi idő">
    <vt:filetime>2027-04-05T08:21:40Z</vt:filetime>
  </property>
  <property fmtid="{D5CDD505-2E9C-101B-9397-08002B2CF9AE}" pid="5" name="Érvényességet beállító">
    <vt:lpwstr>pintercs</vt:lpwstr>
  </property>
  <property fmtid="{D5CDD505-2E9C-101B-9397-08002B2CF9AE}" pid="6" name="Érvényességi idő első beállítása">
    <vt:filetime>2022-04-05T08:21:41Z</vt:filetime>
  </property>
  <property fmtid="{D5CDD505-2E9C-101B-9397-08002B2CF9AE}" pid="7" name="MSIP_Label_b0d11092-50c9-4e74-84b5-b1af078dc3d0_Enabled">
    <vt:lpwstr>True</vt:lpwstr>
  </property>
  <property fmtid="{D5CDD505-2E9C-101B-9397-08002B2CF9AE}" pid="8" name="MSIP_Label_b0d11092-50c9-4e74-84b5-b1af078dc3d0_SiteId">
    <vt:lpwstr>97c01ef8-0264-4eef-9c08-fb4a9ba1c0db</vt:lpwstr>
  </property>
  <property fmtid="{D5CDD505-2E9C-101B-9397-08002B2CF9AE}" pid="9" name="MSIP_Label_b0d11092-50c9-4e74-84b5-b1af078dc3d0_Owner">
    <vt:lpwstr>pintercs@mnb.hu</vt:lpwstr>
  </property>
  <property fmtid="{D5CDD505-2E9C-101B-9397-08002B2CF9AE}" pid="10" name="MSIP_Label_b0d11092-50c9-4e74-84b5-b1af078dc3d0_SetDate">
    <vt:lpwstr>2022-04-05T08:21:57.4259033Z</vt:lpwstr>
  </property>
  <property fmtid="{D5CDD505-2E9C-101B-9397-08002B2CF9AE}" pid="11" name="MSIP_Label_b0d11092-50c9-4e74-84b5-b1af078dc3d0_Name">
    <vt:lpwstr>Protected</vt:lpwstr>
  </property>
  <property fmtid="{D5CDD505-2E9C-101B-9397-08002B2CF9AE}" pid="12" name="MSIP_Label_b0d11092-50c9-4e74-84b5-b1af078dc3d0_Application">
    <vt:lpwstr>Microsoft Azure Information Protection</vt:lpwstr>
  </property>
  <property fmtid="{D5CDD505-2E9C-101B-9397-08002B2CF9AE}" pid="13" name="MSIP_Label_b0d11092-50c9-4e74-84b5-b1af078dc3d0_ActionId">
    <vt:lpwstr>bb2f2f6f-be87-4bf2-9401-6ee38a369ef1</vt:lpwstr>
  </property>
  <property fmtid="{D5CDD505-2E9C-101B-9397-08002B2CF9AE}" pid="14" name="MSIP_Label_b0d11092-50c9-4e74-84b5-b1af078dc3d0_Extended_MSFT_Method">
    <vt:lpwstr>Automatic</vt:lpwstr>
  </property>
  <property fmtid="{D5CDD505-2E9C-101B-9397-08002B2CF9AE}" pid="15" name="MSIP_Label_5c7eb9de-735b-4a68-8fe4-c9c62709b012_Enabled">
    <vt:lpwstr>True</vt:lpwstr>
  </property>
  <property fmtid="{D5CDD505-2E9C-101B-9397-08002B2CF9AE}" pid="16" name="MSIP_Label_5c7eb9de-735b-4a68-8fe4-c9c62709b012_SiteId">
    <vt:lpwstr>3bacb4ff-f1a2-4c92-b96c-e99fec826b68</vt:lpwstr>
  </property>
  <property fmtid="{D5CDD505-2E9C-101B-9397-08002B2CF9AE}" pid="17" name="MSIP_Label_5c7eb9de-735b-4a68-8fe4-c9c62709b012_SetDate">
    <vt:lpwstr>2022-03-28T08:35:44Z</vt:lpwstr>
  </property>
  <property fmtid="{D5CDD505-2E9C-101B-9397-08002B2CF9AE}" pid="18" name="MSIP_Label_5c7eb9de-735b-4a68-8fe4-c9c62709b012_Name">
    <vt:lpwstr>EBA Regular Use</vt:lpwstr>
  </property>
  <property fmtid="{D5CDD505-2E9C-101B-9397-08002B2CF9AE}" pid="19" name="MSIP_Label_5c7eb9de-735b-4a68-8fe4-c9c62709b012_ActionId">
    <vt:lpwstr>25079269-a653-48a4-8f54-9e23e787c910</vt:lpwstr>
  </property>
  <property fmtid="{D5CDD505-2E9C-101B-9397-08002B2CF9AE}" pid="20" name="MSIP_Label_5c7eb9de-735b-4a68-8fe4-c9c62709b012_Extended_MSFT_Method">
    <vt:lpwstr>Automatic</vt:lpwstr>
  </property>
  <property fmtid="{D5CDD505-2E9C-101B-9397-08002B2CF9AE}" pid="21" name="MSIP_Label_a70af775-bb76-4c01-b977-c5ea5444e339_Enabled">
    <vt:lpwstr>true</vt:lpwstr>
  </property>
  <property fmtid="{D5CDD505-2E9C-101B-9397-08002B2CF9AE}" pid="22" name="MSIP_Label_a70af775-bb76-4c01-b977-c5ea5444e339_SetDate">
    <vt:lpwstr>2023-10-24T08:51:10Z</vt:lpwstr>
  </property>
  <property fmtid="{D5CDD505-2E9C-101B-9397-08002B2CF9AE}" pid="23" name="MSIP_Label_a70af775-bb76-4c01-b977-c5ea5444e339_Method">
    <vt:lpwstr>Standard</vt:lpwstr>
  </property>
  <property fmtid="{D5CDD505-2E9C-101B-9397-08002B2CF9AE}" pid="24" name="MSIP_Label_a70af775-bb76-4c01-b977-c5ea5444e339_Name">
    <vt:lpwstr>Internal (ABH)</vt:lpwstr>
  </property>
  <property fmtid="{D5CDD505-2E9C-101B-9397-08002B2CF9AE}" pid="25" name="MSIP_Label_a70af775-bb76-4c01-b977-c5ea5444e339_SiteId">
    <vt:lpwstr>ea54e955-ce3f-4547-9304-1cd2b88557ab</vt:lpwstr>
  </property>
  <property fmtid="{D5CDD505-2E9C-101B-9397-08002B2CF9AE}" pid="26" name="MSIP_Label_a70af775-bb76-4c01-b977-c5ea5444e339_ActionId">
    <vt:lpwstr>a46cd5c8-368d-4f42-8065-ef29abd8f4b6</vt:lpwstr>
  </property>
  <property fmtid="{D5CDD505-2E9C-101B-9397-08002B2CF9AE}" pid="27" name="MSIP_Label_a70af775-bb76-4c01-b977-c5ea5444e339_ContentBits">
    <vt:lpwstr>2</vt:lpwstr>
  </property>
</Properties>
</file>